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<sst xmlns="http://schemas.openxmlformats.org/spreadsheetml/2006/main" count="40" uniqueCount="30">
  <si>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</si>
  <si>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</si>
  <si>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</si>
  <si>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</si>
  <si>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</si>
  <si>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</si>
  <si>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</si>
  <si>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</si>
  <si>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</si>
  <si>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</si>
  <si>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</si>
  <si>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</si>
  <si>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</si>
  <si>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</si>
  <si>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</si>
  <si>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</si>
  <si>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</si>
  <si>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</si>
  <si>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</si>
  <si>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</si>
  <si>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</si>
  <si>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</si>
  <si>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</si>
  <si>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</si>
  <si>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</si>
  <si>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</si>
  <si>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</si>
  <si>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</si>
  <si>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</si>
  <si>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28年 1月分）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</si>
</sst>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SheetLayoutView="75" zoomScalePageLayoutView="0" workbookViewId="0" topLeftCell="A1">
      <selection activeCell="N13" sqref="N13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86" t="s">
        <v>7</v>
      </c>
      <c r="D1" s="86"/>
      <c r="E1" s="86"/>
      <c r="F1" s="86"/>
      <c r="G1" s="86"/>
      <c r="H1" s="74" t="s">
        <v>29</v>
      </c>
      <c r="I1" s="75"/>
      <c r="J1" s="3"/>
    </row>
    <row r="2" spans="2:12" ht="17.25">
      <c r="B2" s="3"/>
      <c r="C2" s="95"/>
      <c r="D2" s="95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87" t="s">
        <v>27</v>
      </c>
      <c r="K5" s="87"/>
      <c r="L5" s="87"/>
      <c r="M5" s="87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76" t="s">
        <v>8</v>
      </c>
      <c r="K6" s="76" t="s">
        <v>9</v>
      </c>
      <c r="L6" s="78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77"/>
      <c r="K7" s="77"/>
      <c r="L7" s="79"/>
      <c r="M7" s="32" t="s">
        <v>5</v>
      </c>
    </row>
    <row r="8" spans="2:15" ht="19.5" customHeight="1">
      <c r="B8" s="96" t="s">
        <v>28</v>
      </c>
      <c r="C8" s="99" t="s">
        <v>15</v>
      </c>
      <c r="D8" s="51" t="s">
        <v>16</v>
      </c>
      <c r="E8" s="58">
        <v>16769</v>
      </c>
      <c r="F8" s="35">
        <v>0</v>
      </c>
      <c r="G8" s="35">
        <v>7889</v>
      </c>
      <c r="H8" s="35">
        <v>109</v>
      </c>
      <c r="I8" s="35">
        <v>76</v>
      </c>
      <c r="J8" s="35">
        <f aca="true" t="shared" si="0" ref="J8:J20">SUM(E8:I8)</f>
        <v>24843</v>
      </c>
      <c r="K8" s="35">
        <v>24522</v>
      </c>
      <c r="L8" s="36">
        <f aca="true" t="shared" si="1" ref="L8:L13">J8/K8</f>
        <v>1.0130902862735502</v>
      </c>
      <c r="M8" s="37">
        <f>+J8/58475*100</f>
        <v>42.48482257374946</v>
      </c>
      <c r="O8" s="14"/>
    </row>
    <row r="9" spans="2:15" ht="19.5" customHeight="1">
      <c r="B9" s="97"/>
      <c r="C9" s="100"/>
      <c r="D9" s="52" t="s">
        <v>17</v>
      </c>
      <c r="E9" s="59">
        <v>2598575</v>
      </c>
      <c r="F9" s="7">
        <v>0</v>
      </c>
      <c r="G9" s="7">
        <v>2433233</v>
      </c>
      <c r="H9" s="7">
        <v>26565</v>
      </c>
      <c r="I9" s="7">
        <v>148768</v>
      </c>
      <c r="J9" s="7">
        <f t="shared" si="0"/>
        <v>5207141</v>
      </c>
      <c r="K9" s="7">
        <v>5527522</v>
      </c>
      <c r="L9" s="16">
        <f t="shared" si="1"/>
        <v>0.9420389462041038</v>
      </c>
      <c r="M9" s="22">
        <f>+J9/14623910*100</f>
        <v>35.60703669538447</v>
      </c>
      <c r="O9" s="15"/>
    </row>
    <row r="10" spans="2:15" ht="19.5" customHeight="1">
      <c r="B10" s="97"/>
      <c r="C10" s="77" t="s">
        <v>18</v>
      </c>
      <c r="D10" s="52" t="s">
        <v>16</v>
      </c>
      <c r="E10" s="59">
        <v>16276</v>
      </c>
      <c r="F10" s="7">
        <v>23</v>
      </c>
      <c r="G10" s="7">
        <v>7946</v>
      </c>
      <c r="H10" s="7">
        <v>127</v>
      </c>
      <c r="I10" s="7">
        <v>128</v>
      </c>
      <c r="J10" s="7">
        <f t="shared" si="0"/>
        <v>24500</v>
      </c>
      <c r="K10" s="7">
        <v>22431</v>
      </c>
      <c r="L10" s="16">
        <f t="shared" si="1"/>
        <v>1.0922384200436894</v>
      </c>
      <c r="M10" s="22">
        <f>+J10/60558*100</f>
        <v>40.457082466395846</v>
      </c>
      <c r="O10" s="15"/>
    </row>
    <row r="11" spans="2:15" ht="19.5" customHeight="1">
      <c r="B11" s="97"/>
      <c r="C11" s="100"/>
      <c r="D11" s="52" t="s">
        <v>17</v>
      </c>
      <c r="E11" s="59">
        <v>2386972</v>
      </c>
      <c r="F11" s="7">
        <v>22329</v>
      </c>
      <c r="G11" s="7">
        <v>2427159</v>
      </c>
      <c r="H11" s="7">
        <v>26444</v>
      </c>
      <c r="I11" s="7">
        <v>208055</v>
      </c>
      <c r="J11" s="7">
        <f t="shared" si="0"/>
        <v>5070959</v>
      </c>
      <c r="K11" s="7">
        <v>5073810</v>
      </c>
      <c r="L11" s="16">
        <f t="shared" si="1"/>
        <v>0.9994380948439141</v>
      </c>
      <c r="M11" s="22">
        <f>+J11/14697536*100</f>
        <v>34.502102937526395</v>
      </c>
      <c r="O11" s="15"/>
    </row>
    <row r="12" spans="2:15" ht="19.5" customHeight="1">
      <c r="B12" s="97"/>
      <c r="C12" s="77" t="s">
        <v>19</v>
      </c>
      <c r="D12" s="52" t="s">
        <v>16</v>
      </c>
      <c r="E12" s="59">
        <v>36027</v>
      </c>
      <c r="F12" s="7">
        <v>365</v>
      </c>
      <c r="G12" s="7">
        <v>15022</v>
      </c>
      <c r="H12" s="7">
        <v>231</v>
      </c>
      <c r="I12" s="7">
        <v>205</v>
      </c>
      <c r="J12" s="7">
        <f t="shared" si="0"/>
        <v>51850</v>
      </c>
      <c r="K12" s="7">
        <v>51710</v>
      </c>
      <c r="L12" s="16">
        <f t="shared" si="1"/>
        <v>1.0027074066911623</v>
      </c>
      <c r="M12" s="22">
        <f>+J12/105138*100</f>
        <v>49.31613688675836</v>
      </c>
      <c r="O12" s="15"/>
    </row>
    <row r="13" spans="2:15" ht="19.5" customHeight="1" thickBot="1">
      <c r="B13" s="98"/>
      <c r="C13" s="101"/>
      <c r="D13" s="53" t="s">
        <v>17</v>
      </c>
      <c r="E13" s="60">
        <v>5537017</v>
      </c>
      <c r="F13" s="38">
        <v>299519</v>
      </c>
      <c r="G13" s="38">
        <v>4263889</v>
      </c>
      <c r="H13" s="38">
        <v>93155</v>
      </c>
      <c r="I13" s="38">
        <v>326705</v>
      </c>
      <c r="J13" s="38">
        <f t="shared" si="0"/>
        <v>10520285</v>
      </c>
      <c r="K13" s="38">
        <v>10398266</v>
      </c>
      <c r="L13" s="39">
        <f t="shared" si="1"/>
        <v>1.0117345526648385</v>
      </c>
      <c r="M13" s="40">
        <f>+J13/23252151*100</f>
        <v>45.2443518021193</v>
      </c>
      <c r="O13" s="15"/>
    </row>
    <row r="14" spans="2:13" ht="19.5" customHeight="1">
      <c r="B14" s="29"/>
      <c r="C14" s="31"/>
      <c r="D14" s="54" t="s">
        <v>16</v>
      </c>
      <c r="E14" s="61">
        <v>35534</v>
      </c>
      <c r="F14" s="33">
        <v>388</v>
      </c>
      <c r="G14" s="33">
        <v>15079</v>
      </c>
      <c r="H14" s="33">
        <v>249</v>
      </c>
      <c r="I14" s="33">
        <v>257</v>
      </c>
      <c r="J14" s="33">
        <f t="shared" si="0"/>
        <v>51507</v>
      </c>
      <c r="K14" s="34"/>
      <c r="L14" s="10"/>
      <c r="M14" s="22">
        <v>48.083008933822505</v>
      </c>
    </row>
    <row r="15" spans="2:13" ht="19.5" customHeight="1">
      <c r="B15" s="93" t="s">
        <v>20</v>
      </c>
      <c r="C15" s="94"/>
      <c r="D15" s="52" t="s">
        <v>0</v>
      </c>
      <c r="E15" s="62">
        <f aca="true" t="shared" si="2" ref="E15:J15">E12/E14</f>
        <v>1.0138740361344065</v>
      </c>
      <c r="F15" s="17">
        <f t="shared" si="2"/>
        <v>0.9407216494845361</v>
      </c>
      <c r="G15" s="17">
        <f t="shared" si="2"/>
        <v>0.9962199084819948</v>
      </c>
      <c r="H15" s="17">
        <f t="shared" si="2"/>
        <v>0.927710843373494</v>
      </c>
      <c r="I15" s="17">
        <f t="shared" si="2"/>
        <v>0.7976653696498055</v>
      </c>
      <c r="J15" s="17">
        <f t="shared" si="2"/>
        <v>1.0066592890286756</v>
      </c>
      <c r="K15" s="9"/>
      <c r="L15" s="10"/>
      <c r="M15" s="23"/>
    </row>
    <row r="16" spans="2:13" ht="19.5" customHeight="1">
      <c r="B16" s="93" t="s">
        <v>21</v>
      </c>
      <c r="C16" s="94"/>
      <c r="D16" s="52" t="s">
        <v>17</v>
      </c>
      <c r="E16" s="59">
        <v>5325414</v>
      </c>
      <c r="F16" s="7">
        <v>321848</v>
      </c>
      <c r="G16" s="7">
        <v>4257815</v>
      </c>
      <c r="H16" s="7">
        <v>93034</v>
      </c>
      <c r="I16" s="7">
        <v>385992</v>
      </c>
      <c r="J16" s="7">
        <f t="shared" si="0"/>
        <v>10384103</v>
      </c>
      <c r="K16" s="11"/>
      <c r="L16" s="10"/>
      <c r="M16" s="22">
        <v>44.517715315549836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1.0397345633597688</v>
      </c>
      <c r="F17" s="41">
        <f t="shared" si="3"/>
        <v>0.9306225298898859</v>
      </c>
      <c r="G17" s="41">
        <f t="shared" si="3"/>
        <v>1.001426553290831</v>
      </c>
      <c r="H17" s="41">
        <f t="shared" si="3"/>
        <v>1.0013005997807254</v>
      </c>
      <c r="I17" s="41">
        <f t="shared" si="3"/>
        <v>0.8464035524052312</v>
      </c>
      <c r="J17" s="41">
        <f t="shared" si="3"/>
        <v>1.013114469299852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33414</v>
      </c>
      <c r="F18" s="35">
        <v>113</v>
      </c>
      <c r="G18" s="35">
        <v>17848</v>
      </c>
      <c r="H18" s="35">
        <v>157</v>
      </c>
      <c r="I18" s="35">
        <v>178</v>
      </c>
      <c r="J18" s="35">
        <f t="shared" si="0"/>
        <v>51710</v>
      </c>
      <c r="K18" s="44"/>
      <c r="L18" s="45"/>
      <c r="M18" s="37">
        <v>45.66931915532514</v>
      </c>
    </row>
    <row r="19" spans="2:13" ht="19.5" customHeight="1">
      <c r="B19" s="91" t="s">
        <v>22</v>
      </c>
      <c r="C19" s="92"/>
      <c r="D19" s="52" t="s">
        <v>0</v>
      </c>
      <c r="E19" s="62">
        <f aca="true" t="shared" si="4" ref="E19:J19">E12/E18</f>
        <v>1.0782007541748968</v>
      </c>
      <c r="F19" s="17">
        <f t="shared" si="4"/>
        <v>3.230088495575221</v>
      </c>
      <c r="G19" s="17">
        <f t="shared" si="4"/>
        <v>0.8416629314208874</v>
      </c>
      <c r="H19" s="17">
        <f t="shared" si="4"/>
        <v>1.4713375796178343</v>
      </c>
      <c r="I19" s="17">
        <f t="shared" si="4"/>
        <v>1.151685393258427</v>
      </c>
      <c r="J19" s="17">
        <f t="shared" si="4"/>
        <v>1.0027074066911623</v>
      </c>
      <c r="K19" s="9"/>
      <c r="L19" s="12"/>
      <c r="M19" s="24"/>
    </row>
    <row r="20" spans="2:13" ht="19.5" customHeight="1">
      <c r="B20" s="91" t="s">
        <v>23</v>
      </c>
      <c r="C20" s="92"/>
      <c r="D20" s="52" t="s">
        <v>17</v>
      </c>
      <c r="E20" s="59">
        <v>4822462</v>
      </c>
      <c r="F20" s="7">
        <v>57396</v>
      </c>
      <c r="G20" s="7">
        <v>5237182</v>
      </c>
      <c r="H20" s="7">
        <v>65962</v>
      </c>
      <c r="I20" s="7">
        <v>215264</v>
      </c>
      <c r="J20" s="7">
        <f t="shared" si="0"/>
        <v>10398266</v>
      </c>
      <c r="K20" s="11"/>
      <c r="L20" s="13"/>
      <c r="M20" s="22">
        <v>39.37052987144552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1.1481722406521815</v>
      </c>
      <c r="F21" s="48">
        <f t="shared" si="5"/>
        <v>5.218464701372918</v>
      </c>
      <c r="G21" s="48">
        <f t="shared" si="5"/>
        <v>0.8141571173199633</v>
      </c>
      <c r="H21" s="48">
        <f t="shared" si="5"/>
        <v>1.412252509020345</v>
      </c>
      <c r="I21" s="48">
        <f t="shared" si="5"/>
        <v>1.5176945518061542</v>
      </c>
      <c r="J21" s="48">
        <f t="shared" si="5"/>
        <v>1.0117345526648385</v>
      </c>
      <c r="K21" s="26"/>
      <c r="L21" s="27"/>
      <c r="M21" s="49"/>
    </row>
    <row r="22" spans="2:13" ht="19.5" customHeight="1" thickBot="1">
      <c r="B22" s="80" t="s">
        <v>24</v>
      </c>
      <c r="C22" s="81"/>
      <c r="D22" s="82"/>
      <c r="E22" s="65">
        <f aca="true" t="shared" si="6" ref="E22:J22">(E8+E10)/(E12+E14)</f>
        <v>0.461773871242716</v>
      </c>
      <c r="F22" s="50">
        <f t="shared" si="6"/>
        <v>0.03054448871181939</v>
      </c>
      <c r="G22" s="50">
        <f t="shared" si="6"/>
        <v>0.5260622570678715</v>
      </c>
      <c r="H22" s="50">
        <f t="shared" si="6"/>
        <v>0.49166666666666664</v>
      </c>
      <c r="I22" s="50">
        <f t="shared" si="6"/>
        <v>0.44155844155844154</v>
      </c>
      <c r="J22" s="50">
        <f t="shared" si="6"/>
        <v>0.4774035624098997</v>
      </c>
      <c r="K22" s="66"/>
      <c r="L22" s="67"/>
      <c r="M22" s="68"/>
    </row>
    <row r="23" spans="2:13" ht="17.25" customHeight="1" thickBot="1">
      <c r="B23" s="83" t="s">
        <v>25</v>
      </c>
      <c r="C23" s="84"/>
      <c r="D23" s="85"/>
      <c r="E23" s="69">
        <v>0.4594029337611735</v>
      </c>
      <c r="F23" s="70">
        <v>0.09067688378033206</v>
      </c>
      <c r="G23" s="70">
        <v>0.5511399151232029</v>
      </c>
      <c r="H23" s="70">
        <v>0.42410714285714285</v>
      </c>
      <c r="I23" s="70">
        <v>0.4794069192751236</v>
      </c>
      <c r="J23" s="70">
        <v>0.4838646452965907</v>
      </c>
      <c r="K23" s="9"/>
      <c r="L23" s="12"/>
      <c r="M23" s="25"/>
    </row>
    <row r="24" spans="2:13" ht="19.5" customHeight="1" thickBot="1">
      <c r="B24" s="88" t="s">
        <v>26</v>
      </c>
      <c r="C24" s="89"/>
      <c r="D24" s="90"/>
      <c r="E24" s="71">
        <v>0.45088246628131023</v>
      </c>
      <c r="F24" s="72">
        <v>0.4024390243902439</v>
      </c>
      <c r="G24" s="72">
        <v>0.48573190558950496</v>
      </c>
      <c r="H24" s="72">
        <v>0.4859154929577465</v>
      </c>
      <c r="I24" s="72">
        <v>0.5120481927710844</v>
      </c>
      <c r="J24" s="72">
        <v>0.4633717889251843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  <mergeCell ref="B23:D23"/>
    <mergeCell ref="C1:G1"/>
    <mergeCell ref="J5:M5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2016-02-15T04:13:31Z</dcterms:modified>
  <cp:category/>
  <cp:version/>
  <cp:contentType/>
  <cp:contentStatus/>
</cp:coreProperties>
</file>