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<sst xmlns="http://schemas.openxmlformats.org/spreadsheetml/2006/main" count="41" uniqueCount="33">
  <si>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</si>
  <si>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</si>
  <si>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</si>
  <si>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</si>
  <si>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</si>
  <si>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</si>
  <si>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</si>
  <si>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</si>
  <si>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</si>
  <si>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</si>
  <si>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</si>
  <si>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</si>
  <si>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</si>
  <si>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</si>
  <si>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</si>
  <si>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</si>
  <si>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</si>
  <si>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</si>
  <si>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</si>
  <si>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</si>
  <si>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</si>
  <si>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</si>
  <si>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</si>
  <si>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</si>
  <si>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</si>
  <si>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</si>
  <si>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</si>
  <si>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</si>
  <si>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</si>
  <si>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</si>
  <si>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</si>
  <si>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</si>
  <si>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平成28年 2月末現在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</si>
</sst>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80" zoomScaleNormal="80" zoomScalePageLayoutView="0" workbookViewId="0" topLeftCell="A1">
      <selection activeCell="K14" sqref="K14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36" t="s">
        <v>32</v>
      </c>
      <c r="C5" s="36"/>
      <c r="D5" s="36"/>
      <c r="E5" s="36"/>
      <c r="F5" s="11"/>
      <c r="G5" s="2"/>
      <c r="H5" s="22"/>
      <c r="I5" s="22"/>
      <c r="J5" s="22"/>
      <c r="K5" s="22"/>
      <c r="L5" s="22"/>
      <c r="M5" s="22"/>
      <c r="N5" s="44" t="s">
        <v>9</v>
      </c>
      <c r="O5" s="44"/>
      <c r="P5" s="44"/>
    </row>
    <row r="6" spans="14:16" ht="13.5">
      <c r="N6" s="45" t="s">
        <v>12</v>
      </c>
      <c r="O6" s="45"/>
      <c r="P6" s="45"/>
    </row>
    <row r="7" spans="2:17" ht="19.5" customHeight="1">
      <c r="B7" s="50" t="s">
        <v>0</v>
      </c>
      <c r="C7" s="51"/>
      <c r="D7" s="39" t="s">
        <v>14</v>
      </c>
      <c r="E7" s="40"/>
      <c r="F7" s="40"/>
      <c r="G7" s="41"/>
      <c r="H7" s="24"/>
      <c r="I7" s="42" t="s">
        <v>15</v>
      </c>
      <c r="J7" s="39"/>
      <c r="K7" s="39"/>
      <c r="L7" s="43"/>
      <c r="M7" s="25"/>
      <c r="N7" s="42" t="s">
        <v>31</v>
      </c>
      <c r="O7" s="46"/>
      <c r="P7" s="47"/>
      <c r="Q7" s="4"/>
    </row>
    <row r="8" spans="2:17" ht="19.5" customHeight="1">
      <c r="B8" s="52"/>
      <c r="C8" s="53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166129</v>
      </c>
      <c r="F9" s="7">
        <v>30709</v>
      </c>
      <c r="G9" s="7">
        <f>E9+F9</f>
        <v>196838</v>
      </c>
      <c r="H9" s="16"/>
      <c r="I9" s="7">
        <v>120856</v>
      </c>
      <c r="J9" s="7">
        <v>2162</v>
      </c>
      <c r="K9" s="7">
        <f>G9-I9-J9</f>
        <v>73820</v>
      </c>
      <c r="L9" s="8">
        <f>(I9+J9)/G9*100</f>
        <v>62.497078816082265</v>
      </c>
      <c r="M9" s="17"/>
      <c r="N9" s="7">
        <v>195532</v>
      </c>
      <c r="O9" s="7">
        <f aca="true" t="shared" si="0" ref="O9:O18">G9-N9</f>
        <v>1306</v>
      </c>
      <c r="P9" s="8">
        <f>G9/N9*100</f>
        <v>100.6679213632551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/>
      <c r="O10" s="7">
        <f t="shared" si="0"/>
        <v>0</v>
      </c>
      <c r="P10" s="8"/>
      <c r="Q10" s="9"/>
    </row>
    <row r="11" spans="2:17" ht="31.5" customHeight="1">
      <c r="B11" s="37" t="s">
        <v>23</v>
      </c>
      <c r="C11" s="49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/>
      <c r="O11" s="7">
        <f t="shared" si="0"/>
        <v>0</v>
      </c>
      <c r="P11" s="8"/>
      <c r="Q11" s="9"/>
    </row>
    <row r="12" spans="2:17" ht="31.5" customHeight="1">
      <c r="B12" s="37" t="s">
        <v>24</v>
      </c>
      <c r="C12" s="49"/>
      <c r="D12" s="19" t="s">
        <v>10</v>
      </c>
      <c r="E12" s="7">
        <f>SUM(E9:E11)</f>
        <v>166129</v>
      </c>
      <c r="F12" s="7">
        <f>SUM(F9:F11)</f>
        <v>30709</v>
      </c>
      <c r="G12" s="7">
        <f t="shared" si="1"/>
        <v>196838</v>
      </c>
      <c r="H12" s="16"/>
      <c r="I12" s="7">
        <f>SUM(I9:I11)</f>
        <v>120856</v>
      </c>
      <c r="J12" s="7">
        <f>SUM(J9:J11)</f>
        <v>2162</v>
      </c>
      <c r="K12" s="7">
        <f>SUM(K9:K11)</f>
        <v>73820</v>
      </c>
      <c r="L12" s="8">
        <f>(I12+J12)/G12*100</f>
        <v>62.497078816082265</v>
      </c>
      <c r="M12" s="17"/>
      <c r="N12" s="7">
        <f>SUM(N9:N11)</f>
        <v>195532</v>
      </c>
      <c r="O12" s="7">
        <f t="shared" si="0"/>
        <v>1306</v>
      </c>
      <c r="P12" s="8">
        <f>G12/N12*100</f>
        <v>100.6679213632551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7" t="s">
        <v>25</v>
      </c>
      <c r="C14" s="38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4163</v>
      </c>
      <c r="F15" s="7"/>
      <c r="G15" s="7">
        <f t="shared" si="1"/>
        <v>4163</v>
      </c>
      <c r="H15" s="16"/>
      <c r="I15" s="7">
        <v>2566</v>
      </c>
      <c r="J15" s="7">
        <v>600</v>
      </c>
      <c r="K15" s="7">
        <f>G15-I15-J15</f>
        <v>997</v>
      </c>
      <c r="L15" s="8">
        <f>(I15+J15)/G15*100</f>
        <v>76.05092481383618</v>
      </c>
      <c r="M15" s="17"/>
      <c r="N15" s="7">
        <v>3220</v>
      </c>
      <c r="O15" s="7">
        <f t="shared" si="0"/>
        <v>943</v>
      </c>
      <c r="P15" s="8">
        <f>G15/N15*100</f>
        <v>129.2857142857143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48" t="s">
        <v>26</v>
      </c>
      <c r="C18" s="48"/>
      <c r="D18" s="5" t="s">
        <v>11</v>
      </c>
      <c r="E18" s="7">
        <v>1822</v>
      </c>
      <c r="F18" s="7">
        <v>3330</v>
      </c>
      <c r="G18" s="7">
        <f t="shared" si="1"/>
        <v>5152</v>
      </c>
      <c r="H18" s="16"/>
      <c r="I18" s="7">
        <v>3869</v>
      </c>
      <c r="J18" s="7">
        <v>559</v>
      </c>
      <c r="K18" s="7">
        <f>G18-I18-J18</f>
        <v>724</v>
      </c>
      <c r="L18" s="8">
        <f>(I18+J18)/G18*100</f>
        <v>85.9472049689441</v>
      </c>
      <c r="M18" s="17"/>
      <c r="N18" s="7">
        <v>5152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48" t="s">
        <v>27</v>
      </c>
      <c r="C19" s="48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48" t="s">
        <v>28</v>
      </c>
      <c r="C20" s="48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18:C18"/>
    <mergeCell ref="B19:C19"/>
    <mergeCell ref="B20:C20"/>
    <mergeCell ref="B11:C11"/>
    <mergeCell ref="B12:C12"/>
    <mergeCell ref="B7:C8"/>
    <mergeCell ref="B3:Q3"/>
    <mergeCell ref="B5:E5"/>
    <mergeCell ref="B14:C14"/>
    <mergeCell ref="D7:G7"/>
    <mergeCell ref="I7:L7"/>
    <mergeCell ref="N5:P5"/>
    <mergeCell ref="N6:P6"/>
    <mergeCell ref="N7:P7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2016-02-15T03:57:40Z</cp:lastPrinted>
  <dcterms:created xsi:type="dcterms:W3CDTF">2011-05-29T02:50:33Z</dcterms:created>
  <dcterms:modified xsi:type="dcterms:W3CDTF">2016-03-17T06:21:15Z</dcterms:modified>
  <cp:category/>
  <cp:version/>
  <cp:contentType/>
  <cp:contentStatus/>
</cp:coreProperties>
</file>