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4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<sst xmlns="http://schemas.openxmlformats.org/spreadsheetml/2006/main" count="865" uniqueCount="74">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</sst>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6" t="s">
        <v>57</v>
      </c>
      <c r="K4" s="146"/>
      <c r="L4" s="146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39" t="s">
        <v>46</v>
      </c>
      <c r="C50" s="140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'９月'!J10</f>
        <v>36294</v>
      </c>
      <c r="E10" s="116">
        <f>'９月'!K10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70</v>
      </c>
      <c r="E11" s="116">
        <f>'９月'!K11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969</v>
      </c>
      <c r="E13" s="116">
        <f>'９月'!K13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46</v>
      </c>
      <c r="E18" s="116">
        <f>'９月'!K18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7</v>
      </c>
      <c r="E20" s="116">
        <f>'９月'!K20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8929</v>
      </c>
      <c r="E22" s="116">
        <f>'９月'!K22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3070</v>
      </c>
      <c r="E23" s="116">
        <f>'９月'!K23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25863</v>
      </c>
      <c r="E24" s="116">
        <f>'９月'!K24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8689</v>
      </c>
      <c r="E25" s="116">
        <f>'９月'!K25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18972</v>
      </c>
      <c r="E26" s="116">
        <f>'９月'!K26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2021</v>
      </c>
      <c r="E27" s="116">
        <f>'９月'!K27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660</v>
      </c>
      <c r="E28" s="116">
        <f>'９月'!K28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1081</v>
      </c>
      <c r="E29" s="116">
        <f>'９月'!K29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1768</v>
      </c>
      <c r="E30" s="116">
        <f>'９月'!K30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43</v>
      </c>
      <c r="E32" s="116">
        <f>'９月'!K32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23758</v>
      </c>
      <c r="E33" s="116">
        <f>'９月'!K33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98468</v>
      </c>
      <c r="E34" s="116">
        <f>'９月'!K34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5144</v>
      </c>
      <c r="E35" s="116">
        <f>'９月'!K35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283</v>
      </c>
      <c r="E36" s="116">
        <f>'９月'!K36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91</v>
      </c>
      <c r="E38" s="116">
        <f>'９月'!K38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50723</v>
      </c>
      <c r="E42" s="116">
        <f>'９月'!K42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7650</v>
      </c>
      <c r="E43" s="116">
        <f>'９月'!K43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33</v>
      </c>
      <c r="E44" s="116">
        <f>'９月'!K44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5635</v>
      </c>
      <c r="E45" s="116">
        <f>'９月'!K45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7359</v>
      </c>
      <c r="E46" s="116">
        <f>'９月'!K46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2990</v>
      </c>
      <c r="E47" s="116">
        <f>'９月'!K47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6786</v>
      </c>
      <c r="E49" s="116">
        <f>'９月'!K49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'１０月'!J10</f>
        <v>36294</v>
      </c>
      <c r="E10" s="116">
        <f>'１０月'!K10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70</v>
      </c>
      <c r="E11" s="116">
        <f>'１０月'!K11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969</v>
      </c>
      <c r="E13" s="116">
        <f>'１０月'!K13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46</v>
      </c>
      <c r="E18" s="116">
        <f>'１０月'!K18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7</v>
      </c>
      <c r="E20" s="116">
        <f>'１０月'!K20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8929</v>
      </c>
      <c r="E22" s="116">
        <f>'１０月'!K22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3070</v>
      </c>
      <c r="E23" s="116">
        <f>'１０月'!K23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25863</v>
      </c>
      <c r="E24" s="116">
        <f>'１０月'!K24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8689</v>
      </c>
      <c r="E25" s="116">
        <f>'１０月'!K25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18972</v>
      </c>
      <c r="E26" s="116">
        <f>'１０月'!K26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2021</v>
      </c>
      <c r="E27" s="116">
        <f>'１０月'!K27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660</v>
      </c>
      <c r="E28" s="116">
        <f>'１０月'!K28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1081</v>
      </c>
      <c r="E29" s="116">
        <f>'１０月'!K29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1768</v>
      </c>
      <c r="E30" s="116">
        <f>'１０月'!K30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43</v>
      </c>
      <c r="E32" s="116">
        <f>'１０月'!K32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23758</v>
      </c>
      <c r="E33" s="116">
        <f>'１０月'!K33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98468</v>
      </c>
      <c r="E34" s="116">
        <f>'１０月'!K34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5144</v>
      </c>
      <c r="E35" s="116">
        <f>'１０月'!K35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283</v>
      </c>
      <c r="E36" s="116">
        <f>'１０月'!K36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91</v>
      </c>
      <c r="E38" s="116">
        <f>'１０月'!K38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1164</v>
      </c>
      <c r="E39" s="116">
        <f>'１０月'!K39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50723</v>
      </c>
      <c r="E42" s="116">
        <f>'１０月'!K42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7650</v>
      </c>
      <c r="E43" s="116">
        <f>'１０月'!K43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33</v>
      </c>
      <c r="E44" s="116">
        <f>'１０月'!K44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5635</v>
      </c>
      <c r="E45" s="116">
        <f>'１０月'!K45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7359</v>
      </c>
      <c r="E46" s="116">
        <f>'１０月'!K46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2990</v>
      </c>
      <c r="E47" s="116">
        <f>'１０月'!K47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6786</v>
      </c>
      <c r="E49" s="116">
        <f>'１０月'!K49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'１１月'!J10</f>
        <v>36294</v>
      </c>
      <c r="E10" s="116">
        <f>'１１月'!K10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70</v>
      </c>
      <c r="E11" s="116">
        <f>'１１月'!K11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969</v>
      </c>
      <c r="E13" s="116">
        <f>'１１月'!K13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46</v>
      </c>
      <c r="E18" s="116">
        <f>'１１月'!K18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7</v>
      </c>
      <c r="E20" s="116">
        <f>'１１月'!K20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8929</v>
      </c>
      <c r="E22" s="116">
        <f>'１１月'!K22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3070</v>
      </c>
      <c r="E23" s="116">
        <f>'１１月'!K23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25863</v>
      </c>
      <c r="E24" s="116">
        <f>'１１月'!K24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8689</v>
      </c>
      <c r="E25" s="116">
        <f>'１１月'!K25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18972</v>
      </c>
      <c r="E26" s="116">
        <f>'１１月'!K26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2021</v>
      </c>
      <c r="E27" s="116">
        <f>'１１月'!K27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660</v>
      </c>
      <c r="E28" s="116">
        <f>'１１月'!K28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1081</v>
      </c>
      <c r="E29" s="116">
        <f>'１１月'!K29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1768</v>
      </c>
      <c r="E30" s="116">
        <f>'１１月'!K30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43</v>
      </c>
      <c r="E32" s="116">
        <f>'１１月'!K32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23758</v>
      </c>
      <c r="E33" s="116">
        <f>'１１月'!K33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98468</v>
      </c>
      <c r="E34" s="116">
        <f>'１１月'!K34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5144</v>
      </c>
      <c r="E35" s="116">
        <f>'１１月'!K35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283</v>
      </c>
      <c r="E36" s="116">
        <f>'１１月'!K36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91</v>
      </c>
      <c r="E38" s="116">
        <f>'１１月'!K38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1164</v>
      </c>
      <c r="E39" s="116">
        <f>'１１月'!K39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50723</v>
      </c>
      <c r="E42" s="116">
        <f>'１１月'!K42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7650</v>
      </c>
      <c r="E43" s="116">
        <f>'１１月'!K43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33</v>
      </c>
      <c r="E44" s="116">
        <f>'１１月'!K44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5635</v>
      </c>
      <c r="E45" s="116">
        <f>'１１月'!K45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7359</v>
      </c>
      <c r="E46" s="116">
        <f>'１１月'!K46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2990</v>
      </c>
      <c r="E47" s="116">
        <f>'１１月'!K47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6786</v>
      </c>
      <c r="E49" s="97">
        <f>'１１月'!K49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39" t="s">
        <v>46</v>
      </c>
      <c r="C50" s="140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116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9" sqref="J2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>
        <v>7312</v>
      </c>
      <c r="G10" s="118">
        <v>1576192</v>
      </c>
      <c r="H10" s="117">
        <v>1902</v>
      </c>
      <c r="I10" s="116">
        <v>320975</v>
      </c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>
        <v>70</v>
      </c>
      <c r="G11" s="104">
        <v>3500</v>
      </c>
      <c r="H11" s="103">
        <v>0</v>
      </c>
      <c r="I11" s="102">
        <v>0</v>
      </c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>
        <v>548</v>
      </c>
      <c r="G13" s="104">
        <v>75350</v>
      </c>
      <c r="H13" s="103">
        <v>180</v>
      </c>
      <c r="I13" s="102">
        <v>25918</v>
      </c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>
        <v>48</v>
      </c>
      <c r="G18" s="104">
        <v>4560</v>
      </c>
      <c r="H18" s="103">
        <v>66</v>
      </c>
      <c r="I18" s="102">
        <v>7041</v>
      </c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>
        <v>15</v>
      </c>
      <c r="G20" s="104">
        <v>726</v>
      </c>
      <c r="H20" s="103">
        <v>19</v>
      </c>
      <c r="I20" s="102">
        <v>918</v>
      </c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>
        <v>1576</v>
      </c>
      <c r="G22" s="104">
        <v>229720</v>
      </c>
      <c r="H22" s="103">
        <v>3196</v>
      </c>
      <c r="I22" s="102">
        <v>417100</v>
      </c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>
        <v>1691</v>
      </c>
      <c r="G23" s="111">
        <v>1721850</v>
      </c>
      <c r="H23" s="110">
        <v>1578</v>
      </c>
      <c r="I23" s="109">
        <v>1581338</v>
      </c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>
        <v>1105</v>
      </c>
      <c r="G24" s="104">
        <v>1927035</v>
      </c>
      <c r="H24" s="103">
        <v>1066</v>
      </c>
      <c r="I24" s="102">
        <v>1829392</v>
      </c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>
        <f>5429+23</f>
        <v>5452</v>
      </c>
      <c r="G25" s="104">
        <f>1179486+44757</f>
        <v>1224243</v>
      </c>
      <c r="H25" s="103">
        <f>5365+1</f>
        <v>5366</v>
      </c>
      <c r="I25" s="102">
        <f>1414521+654</f>
        <v>1415175</v>
      </c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>
        <v>6080</v>
      </c>
      <c r="G26" s="104">
        <v>1112914</v>
      </c>
      <c r="H26" s="103">
        <v>6583</v>
      </c>
      <c r="I26" s="102">
        <v>1248391</v>
      </c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>
        <v>228</v>
      </c>
      <c r="G27" s="104">
        <v>75900</v>
      </c>
      <c r="H27" s="103">
        <v>226</v>
      </c>
      <c r="I27" s="102">
        <v>63700</v>
      </c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>
        <v>460</v>
      </c>
      <c r="G28" s="104">
        <v>50600</v>
      </c>
      <c r="H28" s="103">
        <v>390</v>
      </c>
      <c r="I28" s="102">
        <v>42900</v>
      </c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>
        <f>20+39</f>
        <v>59</v>
      </c>
      <c r="G29" s="111">
        <f>4000+44530</f>
        <v>48530</v>
      </c>
      <c r="H29" s="110">
        <f>20+55</f>
        <v>75</v>
      </c>
      <c r="I29" s="109">
        <f>4000+53810</f>
        <v>57810</v>
      </c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>
        <f>437+701</f>
        <v>1138</v>
      </c>
      <c r="G30" s="111">
        <f>238770+75442</f>
        <v>314212</v>
      </c>
      <c r="H30" s="110">
        <f>308+429</f>
        <v>737</v>
      </c>
      <c r="I30" s="109">
        <f>202110+97750</f>
        <v>299860</v>
      </c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>
        <v>11</v>
      </c>
      <c r="G32" s="111">
        <v>89039</v>
      </c>
      <c r="H32" s="110">
        <v>7</v>
      </c>
      <c r="I32" s="109">
        <v>85440</v>
      </c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>
        <v>14233</v>
      </c>
      <c r="G33" s="111">
        <v>4063500</v>
      </c>
      <c r="H33" s="72">
        <v>13655</v>
      </c>
      <c r="I33" s="109">
        <v>3997758</v>
      </c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>
        <f>49053+292</f>
        <v>49345</v>
      </c>
      <c r="G34" s="111">
        <f>4956047+300000</f>
        <v>5256047</v>
      </c>
      <c r="H34" s="110">
        <f>47389+304</f>
        <v>47693</v>
      </c>
      <c r="I34" s="109">
        <f>4800885+278200</f>
        <v>5079085</v>
      </c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>
        <v>1077</v>
      </c>
      <c r="G35" s="111">
        <v>165618</v>
      </c>
      <c r="H35" s="110">
        <v>1239</v>
      </c>
      <c r="I35" s="109">
        <v>224874</v>
      </c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>
        <v>140</v>
      </c>
      <c r="G36" s="111">
        <v>57000</v>
      </c>
      <c r="H36" s="110">
        <v>219</v>
      </c>
      <c r="I36" s="109">
        <v>72840</v>
      </c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>
        <v>3</v>
      </c>
      <c r="G38" s="111">
        <v>960</v>
      </c>
      <c r="H38" s="110">
        <v>3</v>
      </c>
      <c r="I38" s="109">
        <v>880</v>
      </c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200</v>
      </c>
      <c r="G39" s="111">
        <v>220000</v>
      </c>
      <c r="H39" s="110">
        <v>240</v>
      </c>
      <c r="I39" s="109">
        <v>264000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>
        <v>18856</v>
      </c>
      <c r="G42" s="111">
        <v>5690866</v>
      </c>
      <c r="H42" s="110">
        <v>17501</v>
      </c>
      <c r="I42" s="109">
        <v>5073250</v>
      </c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>
        <v>9361</v>
      </c>
      <c r="G43" s="111">
        <v>12400791</v>
      </c>
      <c r="H43" s="110">
        <v>9151</v>
      </c>
      <c r="I43" s="109">
        <v>10880050</v>
      </c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>
        <v>11</v>
      </c>
      <c r="G44" s="111">
        <v>15001</v>
      </c>
      <c r="H44" s="110">
        <v>6</v>
      </c>
      <c r="I44" s="109">
        <v>7591</v>
      </c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>
        <v>4486</v>
      </c>
      <c r="G45" s="137">
        <v>2001445</v>
      </c>
      <c r="H45" s="110">
        <v>4375</v>
      </c>
      <c r="I45" s="109">
        <v>2156453</v>
      </c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>
        <v>3161</v>
      </c>
      <c r="G46" s="104">
        <v>627557</v>
      </c>
      <c r="H46" s="103">
        <v>6664</v>
      </c>
      <c r="I46" s="102">
        <v>450126</v>
      </c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>
        <v>594</v>
      </c>
      <c r="G47" s="104">
        <v>325278</v>
      </c>
      <c r="H47" s="103">
        <v>600</v>
      </c>
      <c r="I47" s="102">
        <v>334759</v>
      </c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>
        <v>4542</v>
      </c>
      <c r="G49" s="97">
        <v>1343153</v>
      </c>
      <c r="H49" s="96">
        <v>5778</v>
      </c>
      <c r="I49" s="95">
        <v>1529930</v>
      </c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131802</v>
      </c>
      <c r="G50" s="87">
        <f t="shared" si="1"/>
        <v>40621587</v>
      </c>
      <c r="H50" s="89">
        <f t="shared" si="1"/>
        <v>128515</v>
      </c>
      <c r="I50" s="87">
        <f t="shared" si="1"/>
        <v>37467554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'５月'!J10</f>
        <v>36294</v>
      </c>
      <c r="E10" s="116">
        <f>'５月'!K10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70</v>
      </c>
      <c r="E11" s="116">
        <f>'５月'!K11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969</v>
      </c>
      <c r="E13" s="116">
        <f>'５月'!K13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46</v>
      </c>
      <c r="E18" s="116">
        <f>'５月'!K18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7</v>
      </c>
      <c r="E20" s="116">
        <f>'５月'!K20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8929</v>
      </c>
      <c r="E22" s="116">
        <f>'５月'!K22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3070</v>
      </c>
      <c r="E23" s="116">
        <f>'５月'!K23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25863</v>
      </c>
      <c r="E24" s="116">
        <f>'５月'!K24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8689</v>
      </c>
      <c r="E25" s="116">
        <f>'５月'!K25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18972</v>
      </c>
      <c r="E26" s="116">
        <f>'５月'!K26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2021</v>
      </c>
      <c r="E27" s="116">
        <f>'５月'!K27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660</v>
      </c>
      <c r="E28" s="116">
        <f>'５月'!K28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1081</v>
      </c>
      <c r="E29" s="116">
        <f>'５月'!K29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1768</v>
      </c>
      <c r="E30" s="116">
        <f>'５月'!K30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43</v>
      </c>
      <c r="E32" s="116">
        <f>'５月'!K32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23758</v>
      </c>
      <c r="E33" s="116">
        <f>'５月'!K33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98468</v>
      </c>
      <c r="E34" s="116">
        <f>'５月'!K34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5144</v>
      </c>
      <c r="E35" s="116">
        <f>'５月'!K35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283</v>
      </c>
      <c r="E36" s="116">
        <f>'５月'!K36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1164</v>
      </c>
      <c r="E39" s="116">
        <f>'５月'!K39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50723</v>
      </c>
      <c r="E42" s="116">
        <f>'５月'!K42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7650</v>
      </c>
      <c r="E43" s="116">
        <f>'５月'!K43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33</v>
      </c>
      <c r="E44" s="116">
        <f>'５月'!K44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5635</v>
      </c>
      <c r="E45" s="116">
        <f>'５月'!K45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7359</v>
      </c>
      <c r="E46" s="116">
        <f>'５月'!K46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2990</v>
      </c>
      <c r="E47" s="116">
        <f>'５月'!K47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6786</v>
      </c>
      <c r="E49" s="116">
        <f>'５月'!K49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'６月'!J10</f>
        <v>36294</v>
      </c>
      <c r="E10" s="116">
        <f>'６月'!K10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70</v>
      </c>
      <c r="E11" s="116">
        <f>'６月'!K11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969</v>
      </c>
      <c r="E13" s="116">
        <f>'６月'!K13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7</v>
      </c>
      <c r="E20" s="116">
        <f>'６月'!K20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8929</v>
      </c>
      <c r="E22" s="116">
        <f>'６月'!K22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3070</v>
      </c>
      <c r="E23" s="116">
        <f>'６月'!K23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25863</v>
      </c>
      <c r="E24" s="116">
        <f>'６月'!K24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8689</v>
      </c>
      <c r="E25" s="116">
        <f>'６月'!K25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18972</v>
      </c>
      <c r="E26" s="116">
        <f>'６月'!K26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2021</v>
      </c>
      <c r="E27" s="116">
        <f>'６月'!K27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660</v>
      </c>
      <c r="E28" s="116">
        <f>'６月'!K28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1081</v>
      </c>
      <c r="E29" s="116">
        <f>'６月'!K29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1768</v>
      </c>
      <c r="E30" s="116">
        <f>'６月'!K30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43</v>
      </c>
      <c r="E32" s="116">
        <f>'６月'!K32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23758</v>
      </c>
      <c r="E33" s="116">
        <f>'６月'!K33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98468</v>
      </c>
      <c r="E34" s="116">
        <f>'６月'!K34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5144</v>
      </c>
      <c r="E35" s="116">
        <f>'６月'!K35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283</v>
      </c>
      <c r="E36" s="116">
        <f>'６月'!K36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91</v>
      </c>
      <c r="E38" s="116">
        <f>'６月'!K38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1164</v>
      </c>
      <c r="E39" s="116">
        <f>'６月'!K39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50723</v>
      </c>
      <c r="E42" s="116">
        <f>'６月'!K42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7650</v>
      </c>
      <c r="E43" s="116">
        <f>'６月'!K43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33</v>
      </c>
      <c r="E44" s="116">
        <f>'６月'!K44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5635</v>
      </c>
      <c r="E45" s="116">
        <f>'６月'!K45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7359</v>
      </c>
      <c r="E46" s="116">
        <f>'６月'!K46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2990</v>
      </c>
      <c r="E47" s="116">
        <f>'６月'!K47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6786</v>
      </c>
      <c r="E49" s="116">
        <f>'６月'!K49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'７月'!J10</f>
        <v>36294</v>
      </c>
      <c r="E10" s="116">
        <f>'７月'!K10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70</v>
      </c>
      <c r="E11" s="116">
        <f>'７月'!K11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969</v>
      </c>
      <c r="E13" s="116">
        <f>'７月'!K13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46</v>
      </c>
      <c r="E18" s="116">
        <f>'７月'!K18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7</v>
      </c>
      <c r="E20" s="116">
        <f>'７月'!K20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8929</v>
      </c>
      <c r="E22" s="116">
        <f>'７月'!K22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3070</v>
      </c>
      <c r="E23" s="116">
        <f>'７月'!K23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25863</v>
      </c>
      <c r="E24" s="116">
        <f>'７月'!K24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8689</v>
      </c>
      <c r="E25" s="116">
        <f>'７月'!K25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18972</v>
      </c>
      <c r="E26" s="116">
        <f>'７月'!K26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2021</v>
      </c>
      <c r="E27" s="116">
        <f>'７月'!K27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660</v>
      </c>
      <c r="E28" s="116">
        <f>'７月'!K28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1081</v>
      </c>
      <c r="E29" s="116">
        <f>'７月'!K29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1768</v>
      </c>
      <c r="E30" s="116">
        <f>'７月'!K30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43</v>
      </c>
      <c r="E32" s="116">
        <f>'７月'!K32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23758</v>
      </c>
      <c r="E33" s="116">
        <f>'７月'!K33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98468</v>
      </c>
      <c r="E34" s="116">
        <f>'７月'!K34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5144</v>
      </c>
      <c r="E35" s="116">
        <f>'７月'!K35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283</v>
      </c>
      <c r="E36" s="116">
        <f>'７月'!K36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91</v>
      </c>
      <c r="E38" s="116">
        <f>'７月'!K38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50723</v>
      </c>
      <c r="E42" s="116">
        <f>'７月'!K42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7650</v>
      </c>
      <c r="E43" s="116">
        <f>'７月'!K43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33</v>
      </c>
      <c r="E44" s="116">
        <f>'７月'!K44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5635</v>
      </c>
      <c r="E45" s="116">
        <f>'７月'!K45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7359</v>
      </c>
      <c r="E46" s="116">
        <f>'７月'!K46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2990</v>
      </c>
      <c r="E47" s="116">
        <f>'７月'!K47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6786</v>
      </c>
      <c r="E49" s="116">
        <f>'７月'!K49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'８月'!J10</f>
        <v>36294</v>
      </c>
      <c r="E10" s="116">
        <f>'８月'!K10</f>
        <v>9236897</v>
      </c>
      <c r="F10" s="119"/>
      <c r="G10" s="118"/>
      <c r="H10" s="117"/>
      <c r="I10" s="116"/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70</v>
      </c>
      <c r="E11" s="116">
        <f>'８月'!K11</f>
        <v>3716</v>
      </c>
      <c r="F11" s="105"/>
      <c r="G11" s="104"/>
      <c r="H11" s="103"/>
      <c r="I11" s="102"/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969</v>
      </c>
      <c r="E13" s="116">
        <f>'８月'!K13</f>
        <v>142578</v>
      </c>
      <c r="F13" s="105"/>
      <c r="G13" s="104"/>
      <c r="H13" s="103"/>
      <c r="I13" s="102"/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46</v>
      </c>
      <c r="E18" s="116">
        <f>'８月'!K18</f>
        <v>7554</v>
      </c>
      <c r="F18" s="105"/>
      <c r="G18" s="104"/>
      <c r="H18" s="103"/>
      <c r="I18" s="102"/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7</v>
      </c>
      <c r="E20" s="116">
        <f>'８月'!K20</f>
        <v>312</v>
      </c>
      <c r="F20" s="105"/>
      <c r="G20" s="104"/>
      <c r="H20" s="103"/>
      <c r="I20" s="102"/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8929</v>
      </c>
      <c r="E22" s="116">
        <f>'８月'!K22</f>
        <v>1199860</v>
      </c>
      <c r="F22" s="105"/>
      <c r="G22" s="104"/>
      <c r="H22" s="103"/>
      <c r="I22" s="102"/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3070</v>
      </c>
      <c r="E23" s="116">
        <f>'８月'!K23</f>
        <v>2406266</v>
      </c>
      <c r="F23" s="112"/>
      <c r="G23" s="111"/>
      <c r="H23" s="110"/>
      <c r="I23" s="109"/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25863</v>
      </c>
      <c r="E24" s="116">
        <f>'８月'!K24</f>
        <v>3670083</v>
      </c>
      <c r="F24" s="105"/>
      <c r="G24" s="104"/>
      <c r="H24" s="103"/>
      <c r="I24" s="102"/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8689</v>
      </c>
      <c r="E25" s="116">
        <f>'８月'!K25</f>
        <v>5889923</v>
      </c>
      <c r="F25" s="105"/>
      <c r="G25" s="104"/>
      <c r="H25" s="103"/>
      <c r="I25" s="102"/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18972</v>
      </c>
      <c r="E26" s="116">
        <f>'８月'!K26</f>
        <v>6350298</v>
      </c>
      <c r="F26" s="105"/>
      <c r="G26" s="104"/>
      <c r="H26" s="103"/>
      <c r="I26" s="102"/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2021</v>
      </c>
      <c r="E27" s="116">
        <f>'８月'!K27</f>
        <v>325100</v>
      </c>
      <c r="F27" s="105"/>
      <c r="G27" s="104"/>
      <c r="H27" s="103"/>
      <c r="I27" s="102"/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660</v>
      </c>
      <c r="E28" s="116">
        <f>'８月'!K28</f>
        <v>72600</v>
      </c>
      <c r="F28" s="105"/>
      <c r="G28" s="104"/>
      <c r="H28" s="103"/>
      <c r="I28" s="102"/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1081</v>
      </c>
      <c r="E29" s="116">
        <f>'８月'!K29</f>
        <v>318327</v>
      </c>
      <c r="F29" s="74"/>
      <c r="G29" s="111"/>
      <c r="H29" s="110"/>
      <c r="I29" s="109"/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1768</v>
      </c>
      <c r="E30" s="116">
        <f>'８月'!K30</f>
        <v>855375</v>
      </c>
      <c r="F30" s="112"/>
      <c r="G30" s="111"/>
      <c r="H30" s="110"/>
      <c r="I30" s="109"/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43</v>
      </c>
      <c r="E32" s="116">
        <f>'８月'!K32</f>
        <v>57181</v>
      </c>
      <c r="F32" s="112"/>
      <c r="G32" s="111"/>
      <c r="H32" s="110"/>
      <c r="I32" s="109"/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23758</v>
      </c>
      <c r="E33" s="116">
        <f>'８月'!K33</f>
        <v>7825328</v>
      </c>
      <c r="F33" s="112"/>
      <c r="G33" s="111"/>
      <c r="H33" s="72"/>
      <c r="I33" s="109"/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98468</v>
      </c>
      <c r="E34" s="116">
        <f>'８月'!K34</f>
        <v>7093954</v>
      </c>
      <c r="F34" s="112"/>
      <c r="G34" s="111"/>
      <c r="H34" s="110"/>
      <c r="I34" s="109"/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5144</v>
      </c>
      <c r="E35" s="116">
        <f>'８月'!K35</f>
        <v>3559417</v>
      </c>
      <c r="F35" s="112"/>
      <c r="G35" s="111"/>
      <c r="H35" s="110"/>
      <c r="I35" s="109"/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283</v>
      </c>
      <c r="E36" s="116">
        <f>'８月'!K36</f>
        <v>57320</v>
      </c>
      <c r="F36" s="112"/>
      <c r="G36" s="111"/>
      <c r="H36" s="110"/>
      <c r="I36" s="109"/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91</v>
      </c>
      <c r="E38" s="116">
        <f>'８月'!K38</f>
        <v>21520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50723</v>
      </c>
      <c r="E42" s="116">
        <f>'８月'!K42</f>
        <v>9332222</v>
      </c>
      <c r="F42" s="112"/>
      <c r="G42" s="111"/>
      <c r="H42" s="110"/>
      <c r="I42" s="109"/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7650</v>
      </c>
      <c r="E43" s="116">
        <f>'８月'!K43</f>
        <v>13094088</v>
      </c>
      <c r="F43" s="112"/>
      <c r="G43" s="111"/>
      <c r="H43" s="110"/>
      <c r="I43" s="109"/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33</v>
      </c>
      <c r="E44" s="116">
        <f>'８月'!K44</f>
        <v>134550</v>
      </c>
      <c r="F44" s="112"/>
      <c r="G44" s="111"/>
      <c r="H44" s="110"/>
      <c r="I44" s="109"/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5635</v>
      </c>
      <c r="E45" s="116">
        <f>'８月'!K45</f>
        <v>2742392</v>
      </c>
      <c r="F45" s="112"/>
      <c r="G45" s="111"/>
      <c r="H45" s="110"/>
      <c r="I45" s="109"/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7359</v>
      </c>
      <c r="E46" s="116">
        <f>'８月'!K46</f>
        <v>2553768</v>
      </c>
      <c r="F46" s="105"/>
      <c r="G46" s="104"/>
      <c r="H46" s="103"/>
      <c r="I46" s="102"/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2990</v>
      </c>
      <c r="E47" s="116">
        <f>'８月'!K47</f>
        <v>1834069</v>
      </c>
      <c r="F47" s="105"/>
      <c r="G47" s="104"/>
      <c r="H47" s="103"/>
      <c r="I47" s="102"/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6786</v>
      </c>
      <c r="E49" s="116">
        <f>'８月'!K49</f>
        <v>2212015</v>
      </c>
      <c r="F49" s="98"/>
      <c r="G49" s="97"/>
      <c r="H49" s="96"/>
      <c r="I49" s="95"/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2016-06-23T06:35:21Z</cp:lastPrinted>
  <dcterms:created xsi:type="dcterms:W3CDTF">2001-03-04T05:07:28Z</dcterms:created>
  <dcterms:modified xsi:type="dcterms:W3CDTF">2016-06-23T06:35:34Z</dcterms:modified>
  <cp:category/>
  <cp:version/>
  <cp:contentType/>
  <cp:contentStatus/>
</cp:coreProperties>
</file>