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95" yWindow="65416" windowWidth="13395" windowHeight="12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'Sheet1'!$B$1:$M$28</definedName>
  </definedNames>
  <calcPr fullCalcOnLoad="1"/>
</workbook>
</file>

<file path=xl/sharedStrings.xml><?xml version="1.0" encoding="utf-8"?>
<sst xmlns="http://schemas.openxmlformats.org/spreadsheetml/2006/main" count="40" uniqueCount="30">
  <si>
    <t>％</t>
  </si>
  <si>
    <t>％</t>
  </si>
  <si>
    <t>.</t>
  </si>
  <si>
    <t>前年比</t>
  </si>
  <si>
    <t>全品目対比</t>
  </si>
  <si>
    <t>(当月実績)</t>
  </si>
  <si>
    <t xml:space="preserve">                                石川県倉庫協会</t>
  </si>
  <si>
    <t>繊維５品目残高調査表</t>
  </si>
  <si>
    <t>合計</t>
  </si>
  <si>
    <t>前年実績</t>
  </si>
  <si>
    <t>化学繊維糸</t>
  </si>
  <si>
    <t>その他の糸</t>
  </si>
  <si>
    <t>化学繊維織物</t>
  </si>
  <si>
    <t>その他の織物</t>
  </si>
  <si>
    <t>織物製品</t>
  </si>
  <si>
    <t>入庫</t>
  </si>
  <si>
    <t>トン数</t>
  </si>
  <si>
    <t>金額</t>
  </si>
  <si>
    <t>出庫</t>
  </si>
  <si>
    <t>残高</t>
  </si>
  <si>
    <t>前月残高</t>
  </si>
  <si>
    <t>対　　比</t>
  </si>
  <si>
    <t>前年同月残高</t>
  </si>
  <si>
    <t>対　　比</t>
  </si>
  <si>
    <t xml:space="preserve">  　　回転率 当　　　月</t>
  </si>
  <si>
    <t xml:space="preserve">  　　回転率 前  　　月</t>
  </si>
  <si>
    <t xml:space="preserve">      回転率 前年同月</t>
  </si>
  <si>
    <r>
      <t xml:space="preserve">                      （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単位：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Ｔ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千円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％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）</t>
    </r>
  </si>
  <si>
    <t>当月</t>
  </si>
  <si>
    <t>（平成 29年4月分）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</si>
</sst>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;[Red]\-#,##0.0"/>
    <numFmt numFmtId="186" formatCode="0.0_ "/>
    <numFmt numFmtId="187" formatCode="0.0%"/>
    <numFmt numFmtId="188" formatCode="#,##0_ "/>
    <numFmt numFmtId="189" formatCode="#,##0.0_ "/>
    <numFmt numFmtId="190" formatCode="0.0_);[Red]\(0.0\)"/>
    <numFmt numFmtId="191" formatCode="#,##0.0_);[Red]\(#,##0.0\)"/>
    <numFmt numFmtId="192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18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38" fontId="6" fillId="0" borderId="11" xfId="48" applyFont="1" applyBorder="1" applyAlignment="1">
      <alignment/>
    </xf>
    <xf numFmtId="184" fontId="6" fillId="0" borderId="0" xfId="0" applyNumberFormat="1" applyFont="1" applyFill="1" applyBorder="1" applyAlignment="1">
      <alignment horizontal="center"/>
    </xf>
    <xf numFmtId="184" fontId="6" fillId="0" borderId="12" xfId="0" applyNumberFormat="1" applyFont="1" applyBorder="1" applyAlignment="1">
      <alignment/>
    </xf>
    <xf numFmtId="185" fontId="6" fillId="0" borderId="13" xfId="48" applyNumberFormat="1" applyFont="1" applyBorder="1" applyAlignment="1">
      <alignment/>
    </xf>
    <xf numFmtId="38" fontId="6" fillId="0" borderId="12" xfId="48" applyFont="1" applyBorder="1" applyAlignment="1">
      <alignment/>
    </xf>
    <xf numFmtId="184" fontId="6" fillId="0" borderId="13" xfId="0" applyNumberFormat="1" applyFont="1" applyBorder="1" applyAlignment="1">
      <alignment/>
    </xf>
    <xf numFmtId="38" fontId="6" fillId="0" borderId="13" xfId="48" applyFont="1" applyBorder="1" applyAlignment="1">
      <alignment/>
    </xf>
    <xf numFmtId="38" fontId="6" fillId="0" borderId="0" xfId="48" applyFont="1" applyAlignment="1">
      <alignment/>
    </xf>
    <xf numFmtId="38" fontId="0" fillId="0" borderId="0" xfId="48" applyFont="1" applyAlignment="1">
      <alignment/>
    </xf>
    <xf numFmtId="187" fontId="6" fillId="0" borderId="11" xfId="48" applyNumberFormat="1" applyFont="1" applyBorder="1" applyAlignment="1">
      <alignment/>
    </xf>
    <xf numFmtId="187" fontId="6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191" fontId="6" fillId="0" borderId="18" xfId="0" applyNumberFormat="1" applyFont="1" applyBorder="1" applyAlignment="1">
      <alignment horizontal="center"/>
    </xf>
    <xf numFmtId="191" fontId="0" fillId="0" borderId="19" xfId="0" applyNumberFormat="1" applyBorder="1" applyAlignment="1">
      <alignment/>
    </xf>
    <xf numFmtId="191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184" fontId="6" fillId="0" borderId="21" xfId="0" applyNumberFormat="1" applyFont="1" applyBorder="1" applyAlignment="1">
      <alignment/>
    </xf>
    <xf numFmtId="184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38" fontId="6" fillId="0" borderId="26" xfId="48" applyFont="1" applyBorder="1" applyAlignment="1">
      <alignment/>
    </xf>
    <xf numFmtId="1" fontId="6" fillId="0" borderId="12" xfId="0" applyNumberFormat="1" applyFont="1" applyBorder="1" applyAlignment="1">
      <alignment/>
    </xf>
    <xf numFmtId="38" fontId="6" fillId="0" borderId="16" xfId="48" applyFont="1" applyBorder="1" applyAlignment="1">
      <alignment/>
    </xf>
    <xf numFmtId="187" fontId="6" fillId="0" borderId="16" xfId="48" applyNumberFormat="1" applyFont="1" applyBorder="1" applyAlignment="1">
      <alignment/>
    </xf>
    <xf numFmtId="191" fontId="6" fillId="0" borderId="17" xfId="0" applyNumberFormat="1" applyFont="1" applyBorder="1" applyAlignment="1">
      <alignment horizontal="center"/>
    </xf>
    <xf numFmtId="38" fontId="6" fillId="0" borderId="27" xfId="48" applyFont="1" applyBorder="1" applyAlignment="1">
      <alignment/>
    </xf>
    <xf numFmtId="187" fontId="6" fillId="0" borderId="27" xfId="48" applyNumberFormat="1" applyFont="1" applyBorder="1" applyAlignment="1">
      <alignment/>
    </xf>
    <xf numFmtId="191" fontId="6" fillId="0" borderId="28" xfId="0" applyNumberFormat="1" applyFont="1" applyBorder="1" applyAlignment="1">
      <alignment horizontal="center"/>
    </xf>
    <xf numFmtId="187" fontId="6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6" fillId="0" borderId="30" xfId="48" applyFont="1" applyBorder="1" applyAlignment="1">
      <alignment/>
    </xf>
    <xf numFmtId="38" fontId="6" fillId="0" borderId="29" xfId="48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7" fontId="6" fillId="0" borderId="27" xfId="0" applyNumberFormat="1" applyFont="1" applyBorder="1" applyAlignment="1">
      <alignment/>
    </xf>
    <xf numFmtId="191" fontId="6" fillId="0" borderId="32" xfId="0" applyNumberFormat="1" applyFont="1" applyBorder="1" applyAlignment="1">
      <alignment horizontal="center"/>
    </xf>
    <xf numFmtId="187" fontId="6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8" fontId="6" fillId="0" borderId="39" xfId="48" applyFont="1" applyBorder="1" applyAlignment="1">
      <alignment/>
    </xf>
    <xf numFmtId="38" fontId="6" fillId="0" borderId="41" xfId="48" applyFont="1" applyBorder="1" applyAlignment="1">
      <alignment/>
    </xf>
    <xf numFmtId="38" fontId="6" fillId="0" borderId="42" xfId="48" applyFont="1" applyBorder="1" applyAlignment="1">
      <alignment/>
    </xf>
    <xf numFmtId="38" fontId="6" fillId="0" borderId="43" xfId="48" applyFont="1" applyBorder="1" applyAlignment="1">
      <alignment/>
    </xf>
    <xf numFmtId="187" fontId="6" fillId="0" borderId="41" xfId="0" applyNumberFormat="1" applyFont="1" applyBorder="1" applyAlignment="1">
      <alignment/>
    </xf>
    <xf numFmtId="187" fontId="6" fillId="0" borderId="40" xfId="0" applyNumberFormat="1" applyFont="1" applyBorder="1" applyAlignment="1">
      <alignment/>
    </xf>
    <xf numFmtId="187" fontId="6" fillId="0" borderId="42" xfId="0" applyNumberFormat="1" applyFont="1" applyBorder="1" applyAlignment="1">
      <alignment/>
    </xf>
    <xf numFmtId="187" fontId="6" fillId="0" borderId="44" xfId="0" applyNumberFormat="1" applyFont="1" applyBorder="1" applyAlignment="1">
      <alignment horizontal="center"/>
    </xf>
    <xf numFmtId="184" fontId="6" fillId="0" borderId="30" xfId="0" applyNumberFormat="1" applyFont="1" applyBorder="1" applyAlignment="1">
      <alignment/>
    </xf>
    <xf numFmtId="184" fontId="6" fillId="0" borderId="29" xfId="0" applyNumberFormat="1" applyFont="1" applyBorder="1" applyAlignment="1">
      <alignment/>
    </xf>
    <xf numFmtId="0" fontId="6" fillId="0" borderId="45" xfId="0" applyFont="1" applyBorder="1" applyAlignment="1">
      <alignment/>
    </xf>
    <xf numFmtId="187" fontId="6" fillId="0" borderId="46" xfId="0" applyNumberFormat="1" applyFont="1" applyBorder="1" applyAlignment="1">
      <alignment horizontal="center"/>
    </xf>
    <xf numFmtId="187" fontId="6" fillId="0" borderId="47" xfId="0" applyNumberFormat="1" applyFont="1" applyBorder="1" applyAlignment="1">
      <alignment horizontal="center"/>
    </xf>
    <xf numFmtId="187" fontId="6" fillId="0" borderId="48" xfId="0" applyNumberFormat="1" applyFont="1" applyBorder="1" applyAlignment="1">
      <alignment horizontal="center"/>
    </xf>
    <xf numFmtId="187" fontId="6" fillId="0" borderId="49" xfId="0" applyNumberFormat="1" applyFont="1" applyBorder="1" applyAlignment="1">
      <alignment horizontal="center"/>
    </xf>
    <xf numFmtId="191" fontId="6" fillId="0" borderId="50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1" xfId="0" applyBorder="1" applyAlignment="1">
      <alignment horizontal="center" vertical="distributed" textRotation="255" indent="3"/>
    </xf>
    <xf numFmtId="0" fontId="0" fillId="0" borderId="44" xfId="0" applyBorder="1" applyAlignment="1">
      <alignment horizontal="center" vertical="distributed" textRotation="255" indent="3"/>
    </xf>
    <xf numFmtId="0" fontId="0" fillId="0" borderId="48" xfId="0" applyBorder="1" applyAlignment="1">
      <alignment horizontal="center" vertical="distributed" textRotation="255" indent="3"/>
    </xf>
    <xf numFmtId="0" fontId="0" fillId="0" borderId="5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zoomScale="90" zoomScaleNormal="90" zoomScaleSheetLayoutView="75" zoomScalePageLayoutView="0" workbookViewId="0" topLeftCell="A1">
      <selection activeCell="O21" sqref="O21"/>
    </sheetView>
  </sheetViews>
  <sheetFormatPr defaultColWidth="9.00390625" defaultRowHeight="13.5"/>
  <cols>
    <col min="1" max="1" width="1.25" style="0" customWidth="1"/>
    <col min="2" max="2" width="4.25390625" style="0" customWidth="1"/>
    <col min="3" max="3" width="9.875" style="0" customWidth="1"/>
    <col min="5" max="9" width="12.625" style="0" customWidth="1"/>
    <col min="10" max="10" width="13.625" style="0" customWidth="1"/>
    <col min="11" max="11" width="13.75390625" style="0" customWidth="1"/>
    <col min="12" max="12" width="7.00390625" style="0" customWidth="1"/>
    <col min="13" max="13" width="12.625" style="0" customWidth="1"/>
    <col min="15" max="15" width="10.625" style="0" bestFit="1" customWidth="1"/>
  </cols>
  <sheetData>
    <row r="1" spans="2:10" ht="21">
      <c r="B1" s="3"/>
      <c r="C1" s="100" t="s">
        <v>7</v>
      </c>
      <c r="D1" s="100"/>
      <c r="E1" s="100"/>
      <c r="F1" s="100"/>
      <c r="G1" s="100"/>
      <c r="H1" s="89" t="s">
        <v>29</v>
      </c>
      <c r="I1" s="90"/>
      <c r="J1" s="3"/>
    </row>
    <row r="2" spans="2:12" ht="17.25">
      <c r="B2" s="3"/>
      <c r="C2" s="81"/>
      <c r="D2" s="81"/>
      <c r="E2" s="3"/>
      <c r="F2" s="3"/>
      <c r="G2" s="3"/>
      <c r="H2" s="3"/>
      <c r="I2" s="3"/>
      <c r="J2" s="5" t="s">
        <v>6</v>
      </c>
      <c r="K2" s="6"/>
      <c r="L2" s="6"/>
    </row>
    <row r="3" spans="2:10" ht="13.5">
      <c r="B3" s="3"/>
      <c r="C3" s="3"/>
      <c r="D3" s="3"/>
      <c r="E3" s="3"/>
      <c r="F3" s="3"/>
      <c r="G3" s="3"/>
      <c r="H3" s="3"/>
      <c r="I3" s="3"/>
      <c r="J3" s="3"/>
    </row>
    <row r="4" spans="2:10" ht="13.5">
      <c r="B4" s="3"/>
      <c r="C4" s="3"/>
      <c r="D4" s="3"/>
      <c r="E4" s="3"/>
      <c r="F4" s="3"/>
      <c r="G4" s="3"/>
      <c r="H4" s="3"/>
      <c r="I4" s="3"/>
      <c r="J4" s="3"/>
    </row>
    <row r="5" spans="2:13" ht="14.25" thickBot="1">
      <c r="B5" s="3"/>
      <c r="C5" s="3"/>
      <c r="D5" s="3"/>
      <c r="E5" s="3"/>
      <c r="F5" s="3"/>
      <c r="G5" s="3"/>
      <c r="H5" s="3"/>
      <c r="I5" s="3"/>
      <c r="J5" s="101" t="s">
        <v>27</v>
      </c>
      <c r="K5" s="101"/>
      <c r="L5" s="101"/>
      <c r="M5" s="101"/>
    </row>
    <row r="6" spans="2:13" ht="13.5">
      <c r="B6" s="18"/>
      <c r="C6" s="19"/>
      <c r="D6" s="19"/>
      <c r="E6" s="56">
        <v>27</v>
      </c>
      <c r="F6" s="20">
        <v>28</v>
      </c>
      <c r="G6" s="20">
        <v>29</v>
      </c>
      <c r="H6" s="20">
        <v>30</v>
      </c>
      <c r="I6" s="20">
        <v>35</v>
      </c>
      <c r="J6" s="91" t="s">
        <v>8</v>
      </c>
      <c r="K6" s="91" t="s">
        <v>9</v>
      </c>
      <c r="L6" s="92" t="s">
        <v>3</v>
      </c>
      <c r="M6" s="21" t="s">
        <v>4</v>
      </c>
    </row>
    <row r="7" spans="2:13" ht="14.25" thickBot="1">
      <c r="B7" s="29"/>
      <c r="C7" s="30"/>
      <c r="D7" s="30"/>
      <c r="E7" s="57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87"/>
      <c r="K7" s="87"/>
      <c r="L7" s="93"/>
      <c r="M7" s="32" t="s">
        <v>5</v>
      </c>
    </row>
    <row r="8" spans="2:15" ht="19.5" customHeight="1">
      <c r="B8" s="82" t="s">
        <v>28</v>
      </c>
      <c r="C8" s="85" t="s">
        <v>15</v>
      </c>
      <c r="D8" s="51" t="s">
        <v>16</v>
      </c>
      <c r="E8" s="58">
        <v>20895</v>
      </c>
      <c r="F8" s="35">
        <v>109</v>
      </c>
      <c r="G8" s="35">
        <v>7865</v>
      </c>
      <c r="H8" s="35">
        <v>12</v>
      </c>
      <c r="I8" s="35">
        <v>146</v>
      </c>
      <c r="J8" s="35">
        <f aca="true" t="shared" si="0" ref="J8:J13">SUM(E8:I8)</f>
        <v>29027</v>
      </c>
      <c r="K8" s="35">
        <v>27413</v>
      </c>
      <c r="L8" s="36">
        <f aca="true" t="shared" si="1" ref="L8:L13">J8/K8</f>
        <v>1.0588771750629264</v>
      </c>
      <c r="M8" s="37">
        <f>+J8/99455*100</f>
        <v>29.18606404906742</v>
      </c>
      <c r="O8" s="14"/>
    </row>
    <row r="9" spans="2:15" ht="19.5" customHeight="1">
      <c r="B9" s="83"/>
      <c r="C9" s="86"/>
      <c r="D9" s="52" t="s">
        <v>17</v>
      </c>
      <c r="E9" s="59">
        <v>3126809</v>
      </c>
      <c r="F9" s="7">
        <v>142582</v>
      </c>
      <c r="G9" s="7">
        <v>2480515</v>
      </c>
      <c r="H9" s="7">
        <v>21253</v>
      </c>
      <c r="I9" s="7">
        <v>267298</v>
      </c>
      <c r="J9" s="7">
        <f t="shared" si="0"/>
        <v>6038457</v>
      </c>
      <c r="K9" s="7">
        <v>5869122</v>
      </c>
      <c r="L9" s="16">
        <f t="shared" si="1"/>
        <v>1.028851845301563</v>
      </c>
      <c r="M9" s="22">
        <f>+J9/17869474*100</f>
        <v>33.79202432035772</v>
      </c>
      <c r="O9" s="15"/>
    </row>
    <row r="10" spans="2:15" ht="19.5" customHeight="1">
      <c r="B10" s="83"/>
      <c r="C10" s="87" t="s">
        <v>18</v>
      </c>
      <c r="D10" s="52" t="s">
        <v>16</v>
      </c>
      <c r="E10" s="59">
        <v>17555</v>
      </c>
      <c r="F10" s="7">
        <v>102</v>
      </c>
      <c r="G10" s="7">
        <v>7717</v>
      </c>
      <c r="H10" s="7">
        <v>7</v>
      </c>
      <c r="I10" s="7">
        <v>154</v>
      </c>
      <c r="J10" s="7">
        <f t="shared" si="0"/>
        <v>25535</v>
      </c>
      <c r="K10" s="7">
        <v>25640</v>
      </c>
      <c r="L10" s="16">
        <f t="shared" si="1"/>
        <v>0.9959048361934477</v>
      </c>
      <c r="M10" s="22">
        <f>+J10/87323*100</f>
        <v>29.24200955074837</v>
      </c>
      <c r="O10" s="15"/>
    </row>
    <row r="11" spans="2:15" ht="19.5" customHeight="1">
      <c r="B11" s="83"/>
      <c r="C11" s="86"/>
      <c r="D11" s="52" t="s">
        <v>17</v>
      </c>
      <c r="E11" s="59">
        <v>2743512</v>
      </c>
      <c r="F11" s="7">
        <v>131888</v>
      </c>
      <c r="G11" s="7">
        <v>2485655</v>
      </c>
      <c r="H11" s="7">
        <v>13727</v>
      </c>
      <c r="I11" s="7">
        <v>289958</v>
      </c>
      <c r="J11" s="7">
        <f t="shared" si="0"/>
        <v>5664740</v>
      </c>
      <c r="K11" s="7">
        <v>5781528</v>
      </c>
      <c r="L11" s="16">
        <f t="shared" si="1"/>
        <v>0.9797998037888945</v>
      </c>
      <c r="M11" s="22">
        <f>+J11/17081548*100</f>
        <v>33.16291942627213</v>
      </c>
      <c r="O11" s="15"/>
    </row>
    <row r="12" spans="2:15" ht="19.5" customHeight="1">
      <c r="B12" s="83"/>
      <c r="C12" s="87" t="s">
        <v>19</v>
      </c>
      <c r="D12" s="52" t="s">
        <v>16</v>
      </c>
      <c r="E12" s="59">
        <v>41384</v>
      </c>
      <c r="F12" s="7">
        <v>168</v>
      </c>
      <c r="G12" s="7">
        <v>15044</v>
      </c>
      <c r="H12" s="7">
        <v>86</v>
      </c>
      <c r="I12" s="7">
        <v>177</v>
      </c>
      <c r="J12" s="7">
        <f t="shared" si="0"/>
        <v>56859</v>
      </c>
      <c r="K12" s="7">
        <v>54037</v>
      </c>
      <c r="L12" s="16">
        <f t="shared" si="1"/>
        <v>1.052223476506838</v>
      </c>
      <c r="M12" s="22">
        <f>+J12/118662*100</f>
        <v>47.91677200788796</v>
      </c>
      <c r="O12" s="15"/>
    </row>
    <row r="13" spans="2:15" ht="19.5" customHeight="1" thickBot="1">
      <c r="B13" s="84"/>
      <c r="C13" s="88"/>
      <c r="D13" s="53" t="s">
        <v>17</v>
      </c>
      <c r="E13" s="60">
        <v>6069574</v>
      </c>
      <c r="F13" s="38">
        <v>227776</v>
      </c>
      <c r="G13" s="38">
        <v>3957221</v>
      </c>
      <c r="H13" s="38">
        <v>54535</v>
      </c>
      <c r="I13" s="38">
        <v>264000</v>
      </c>
      <c r="J13" s="38">
        <f t="shared" si="0"/>
        <v>10573106</v>
      </c>
      <c r="K13" s="38">
        <v>10674550</v>
      </c>
      <c r="L13" s="39">
        <f t="shared" si="1"/>
        <v>0.9904966485706658</v>
      </c>
      <c r="M13" s="40">
        <f>+J13/22961975*100</f>
        <v>46.046152388895116</v>
      </c>
      <c r="O13" s="15"/>
    </row>
    <row r="14" spans="2:13" ht="19.5" customHeight="1">
      <c r="B14" s="29"/>
      <c r="C14" s="31"/>
      <c r="D14" s="54" t="s">
        <v>16</v>
      </c>
      <c r="E14" s="61">
        <v>38044</v>
      </c>
      <c r="F14" s="33">
        <v>161</v>
      </c>
      <c r="G14" s="33">
        <v>14896</v>
      </c>
      <c r="H14" s="33">
        <v>81</v>
      </c>
      <c r="I14" s="33">
        <v>185</v>
      </c>
      <c r="J14" s="33">
        <v>53367</v>
      </c>
      <c r="K14" s="34"/>
      <c r="L14" s="10"/>
      <c r="M14" s="22">
        <v>50.1</v>
      </c>
    </row>
    <row r="15" spans="2:13" ht="19.5" customHeight="1">
      <c r="B15" s="79" t="s">
        <v>20</v>
      </c>
      <c r="C15" s="80"/>
      <c r="D15" s="52" t="s">
        <v>0</v>
      </c>
      <c r="E15" s="62">
        <f aca="true" t="shared" si="2" ref="E15:J15">E12/E14</f>
        <v>1.0877930816948795</v>
      </c>
      <c r="F15" s="17">
        <f t="shared" si="2"/>
        <v>1.0434782608695652</v>
      </c>
      <c r="G15" s="17">
        <f t="shared" si="2"/>
        <v>1.0099355531686358</v>
      </c>
      <c r="H15" s="17">
        <f t="shared" si="2"/>
        <v>1.0617283950617284</v>
      </c>
      <c r="I15" s="17">
        <f t="shared" si="2"/>
        <v>0.9567567567567568</v>
      </c>
      <c r="J15" s="17">
        <f t="shared" si="2"/>
        <v>1.0654336949800438</v>
      </c>
      <c r="K15" s="9"/>
      <c r="L15" s="10"/>
      <c r="M15" s="23"/>
    </row>
    <row r="16" spans="2:13" ht="19.5" customHeight="1">
      <c r="B16" s="79" t="s">
        <v>21</v>
      </c>
      <c r="C16" s="80"/>
      <c r="D16" s="52" t="s">
        <v>17</v>
      </c>
      <c r="E16" s="59">
        <v>5686277</v>
      </c>
      <c r="F16" s="7">
        <v>217082</v>
      </c>
      <c r="G16" s="7">
        <v>3962361</v>
      </c>
      <c r="H16" s="7">
        <v>47009</v>
      </c>
      <c r="I16" s="7">
        <v>286660</v>
      </c>
      <c r="J16" s="7">
        <v>10199389</v>
      </c>
      <c r="K16" s="11"/>
      <c r="L16" s="10"/>
      <c r="M16" s="22">
        <v>46</v>
      </c>
    </row>
    <row r="17" spans="2:13" ht="19.5" customHeight="1" thickBot="1">
      <c r="B17" s="29"/>
      <c r="C17" s="31"/>
      <c r="D17" s="55" t="s">
        <v>1</v>
      </c>
      <c r="E17" s="63">
        <f aca="true" t="shared" si="3" ref="E17:J17">E13/E16</f>
        <v>1.0674073739284948</v>
      </c>
      <c r="F17" s="41">
        <f t="shared" si="3"/>
        <v>1.0492624906717278</v>
      </c>
      <c r="G17" s="41">
        <f t="shared" si="3"/>
        <v>0.9987027936121923</v>
      </c>
      <c r="H17" s="41">
        <f t="shared" si="3"/>
        <v>1.1600970027016104</v>
      </c>
      <c r="I17" s="41">
        <f t="shared" si="3"/>
        <v>0.920951650038373</v>
      </c>
      <c r="J17" s="41">
        <f t="shared" si="3"/>
        <v>1.0366411164433478</v>
      </c>
      <c r="K17" s="9"/>
      <c r="L17" s="10"/>
      <c r="M17" s="73"/>
    </row>
    <row r="18" spans="2:13" ht="19.5" customHeight="1">
      <c r="B18" s="42"/>
      <c r="C18" s="43"/>
      <c r="D18" s="51" t="s">
        <v>16</v>
      </c>
      <c r="E18" s="58">
        <v>37412</v>
      </c>
      <c r="F18" s="35">
        <v>517</v>
      </c>
      <c r="G18" s="35">
        <v>15648</v>
      </c>
      <c r="H18" s="35">
        <v>99</v>
      </c>
      <c r="I18" s="35">
        <v>361</v>
      </c>
      <c r="J18" s="35">
        <v>54037</v>
      </c>
      <c r="K18" s="44"/>
      <c r="L18" s="45"/>
      <c r="M18" s="37">
        <v>49.3</v>
      </c>
    </row>
    <row r="19" spans="2:13" ht="19.5" customHeight="1">
      <c r="B19" s="77" t="s">
        <v>22</v>
      </c>
      <c r="C19" s="78"/>
      <c r="D19" s="52" t="s">
        <v>0</v>
      </c>
      <c r="E19" s="62">
        <f aca="true" t="shared" si="4" ref="E19:J19">E12/E18</f>
        <v>1.1061691435902918</v>
      </c>
      <c r="F19" s="17">
        <f t="shared" si="4"/>
        <v>0.32495164410058025</v>
      </c>
      <c r="G19" s="17">
        <f t="shared" si="4"/>
        <v>0.96140081799591</v>
      </c>
      <c r="H19" s="17">
        <f t="shared" si="4"/>
        <v>0.8686868686868687</v>
      </c>
      <c r="I19" s="17">
        <f t="shared" si="4"/>
        <v>0.4903047091412742</v>
      </c>
      <c r="J19" s="17">
        <f t="shared" si="4"/>
        <v>1.052223476506838</v>
      </c>
      <c r="K19" s="9"/>
      <c r="L19" s="12"/>
      <c r="M19" s="24"/>
    </row>
    <row r="20" spans="2:13" ht="19.5" customHeight="1">
      <c r="B20" s="77" t="s">
        <v>23</v>
      </c>
      <c r="C20" s="78"/>
      <c r="D20" s="52" t="s">
        <v>17</v>
      </c>
      <c r="E20" s="59">
        <v>5389034</v>
      </c>
      <c r="F20" s="7">
        <v>534028</v>
      </c>
      <c r="G20" s="7">
        <v>4159507</v>
      </c>
      <c r="H20" s="7">
        <v>41711</v>
      </c>
      <c r="I20" s="7">
        <v>550270</v>
      </c>
      <c r="J20" s="7">
        <v>10674550</v>
      </c>
      <c r="K20" s="11"/>
      <c r="L20" s="13"/>
      <c r="M20" s="22">
        <v>43.8</v>
      </c>
    </row>
    <row r="21" spans="2:13" ht="19.5" customHeight="1" thickBot="1">
      <c r="B21" s="46"/>
      <c r="C21" s="47"/>
      <c r="D21" s="53" t="s">
        <v>1</v>
      </c>
      <c r="E21" s="64">
        <f aca="true" t="shared" si="5" ref="E21:J21">E13/E20</f>
        <v>1.1262823726849747</v>
      </c>
      <c r="F21" s="48">
        <f t="shared" si="5"/>
        <v>0.4265244519013984</v>
      </c>
      <c r="G21" s="48">
        <f t="shared" si="5"/>
        <v>0.9513677943083159</v>
      </c>
      <c r="H21" s="48">
        <f t="shared" si="5"/>
        <v>1.307448874397641</v>
      </c>
      <c r="I21" s="48">
        <f t="shared" si="5"/>
        <v>0.47976447925563814</v>
      </c>
      <c r="J21" s="48">
        <f t="shared" si="5"/>
        <v>0.9904966485706658</v>
      </c>
      <c r="K21" s="26"/>
      <c r="L21" s="27"/>
      <c r="M21" s="49"/>
    </row>
    <row r="22" spans="2:13" ht="19.5" customHeight="1" thickBot="1">
      <c r="B22" s="94" t="s">
        <v>24</v>
      </c>
      <c r="C22" s="95"/>
      <c r="D22" s="96"/>
      <c r="E22" s="65">
        <f aca="true" t="shared" si="6" ref="E22:J22">(E8+E10)/(E12+E14)</f>
        <v>0.48408621644760036</v>
      </c>
      <c r="F22" s="50">
        <f t="shared" si="6"/>
        <v>0.6413373860182371</v>
      </c>
      <c r="G22" s="50">
        <f t="shared" si="6"/>
        <v>0.5204408817635271</v>
      </c>
      <c r="H22" s="50">
        <f t="shared" si="6"/>
        <v>0.11377245508982035</v>
      </c>
      <c r="I22" s="50">
        <f t="shared" si="6"/>
        <v>0.8287292817679558</v>
      </c>
      <c r="J22" s="50">
        <f t="shared" si="6"/>
        <v>0.49500117939506105</v>
      </c>
      <c r="K22" s="66"/>
      <c r="L22" s="67"/>
      <c r="M22" s="68"/>
    </row>
    <row r="23" spans="2:13" ht="17.25" customHeight="1" thickBot="1">
      <c r="B23" s="97" t="s">
        <v>25</v>
      </c>
      <c r="C23" s="98"/>
      <c r="D23" s="99"/>
      <c r="E23" s="69">
        <v>0.47669115784139854</v>
      </c>
      <c r="F23" s="70">
        <v>0.01729106628242075</v>
      </c>
      <c r="G23" s="70">
        <v>0.5234527482213688</v>
      </c>
      <c r="H23" s="70">
        <v>0.14285714285714285</v>
      </c>
      <c r="I23" s="70">
        <v>0.5879120879120879</v>
      </c>
      <c r="J23" s="70">
        <v>0.4876875095668146</v>
      </c>
      <c r="K23" s="9"/>
      <c r="L23" s="12"/>
      <c r="M23" s="25"/>
    </row>
    <row r="24" spans="2:13" ht="19.5" customHeight="1" thickBot="1">
      <c r="B24" s="74" t="s">
        <v>26</v>
      </c>
      <c r="C24" s="75"/>
      <c r="D24" s="76"/>
      <c r="E24" s="71">
        <v>0.53273218529249</v>
      </c>
      <c r="F24" s="72">
        <v>0.07194244604316546</v>
      </c>
      <c r="G24" s="72">
        <v>0.48014143573719265</v>
      </c>
      <c r="H24" s="72">
        <v>0.7387755102040816</v>
      </c>
      <c r="I24" s="72">
        <v>0.7598499061913696</v>
      </c>
      <c r="J24" s="72">
        <v>0.4990529838369366</v>
      </c>
      <c r="K24" s="26"/>
      <c r="L24" s="27"/>
      <c r="M24" s="28"/>
    </row>
    <row r="25" spans="5:8" ht="14.25">
      <c r="E25" t="s">
        <v>2</v>
      </c>
      <c r="F25" s="8"/>
      <c r="G25" s="2"/>
      <c r="H25" s="2"/>
    </row>
    <row r="26" spans="6:8" ht="14.25">
      <c r="F26" s="8"/>
      <c r="G26" s="1"/>
      <c r="H26" s="1"/>
    </row>
    <row r="27" ht="14.25">
      <c r="F27" s="8"/>
    </row>
    <row r="28" ht="14.25">
      <c r="F28" s="8"/>
    </row>
  </sheetData>
  <sheetProtection/>
  <mergeCells count="18">
    <mergeCell ref="H1:I1"/>
    <mergeCell ref="J6:J7"/>
    <mergeCell ref="K6:K7"/>
    <mergeCell ref="L6:L7"/>
    <mergeCell ref="B22:D22"/>
    <mergeCell ref="B23:D23"/>
    <mergeCell ref="C1:G1"/>
    <mergeCell ref="J5:M5"/>
    <mergeCell ref="B24:D24"/>
    <mergeCell ref="B19:C19"/>
    <mergeCell ref="B20:C20"/>
    <mergeCell ref="B15:C15"/>
    <mergeCell ref="B16:C16"/>
    <mergeCell ref="C2:D2"/>
    <mergeCell ref="B8:B13"/>
    <mergeCell ref="C8:C9"/>
    <mergeCell ref="C10:C11"/>
    <mergeCell ref="C12:C13"/>
  </mergeCells>
  <printOptions/>
  <pageMargins left="0.787" right="0.787" top="0.984" bottom="0.984" header="0.512" footer="0.512"/>
  <pageSetup horizontalDpi="600" verticalDpi="600" orientation="landscape" paperSize="9" scale="97" r:id="rId1"/>
  <ignoredErrors>
    <ignoredError sqref="E15:I15 E21:J22 E19:I19" evalError="1"/>
    <ignoredError sqref="J15 J19" evalError="1" formula="1"/>
    <ignoredError sqref="J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2015-07-17T01:15:34Z</cp:lastPrinted>
  <dcterms:created xsi:type="dcterms:W3CDTF">1999-04-12T07:07:16Z</dcterms:created>
  <dcterms:modified xsi:type="dcterms:W3CDTF">2017-05-17T02:23:08Z</dcterms:modified>
  <cp:category/>
  <cp:version/>
  <cp:contentType/>
  <cp:contentStatus/>
</cp:coreProperties>
</file>