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65416" windowWidth="13395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<sst xmlns="http://schemas.openxmlformats.org/spreadsheetml/2006/main" count="40" uniqueCount="30">
  <si>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</si>
  <si>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</si>
  <si>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</si>
  <si>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</si>
  <si>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</si>
  <si>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</si>
  <si>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</si>
  <si>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</si>
  <si>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</si>
  <si>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</si>
  <si>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</si>
  <si>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</si>
  <si>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</si>
  <si>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</si>
  <si>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</si>
  <si>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</si>
  <si>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</si>
  <si>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</si>
  <si>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</si>
  <si>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</si>
  <si>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</si>
  <si>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</si>
  <si>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</si>
  <si>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</si>
  <si>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</si>
  <si>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</si>
  <si>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</si>
  <si>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</si>
  <si>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</si>
  <si>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29年7月分）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</si>
</sst>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P22" sqref="P22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86" t="s">
        <v>7</v>
      </c>
      <c r="D1" s="86"/>
      <c r="E1" s="86"/>
      <c r="F1" s="86"/>
      <c r="G1" s="86"/>
      <c r="H1" s="74" t="s">
        <v>29</v>
      </c>
      <c r="I1" s="75"/>
      <c r="J1" s="3"/>
    </row>
    <row r="2" spans="2:12" ht="17.25">
      <c r="B2" s="3"/>
      <c r="C2" s="95"/>
      <c r="D2" s="95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87" t="s">
        <v>27</v>
      </c>
      <c r="K5" s="87"/>
      <c r="L5" s="87"/>
      <c r="M5" s="87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76" t="s">
        <v>8</v>
      </c>
      <c r="K6" s="76" t="s">
        <v>9</v>
      </c>
      <c r="L6" s="78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77"/>
      <c r="K7" s="77"/>
      <c r="L7" s="79"/>
      <c r="M7" s="32" t="s">
        <v>5</v>
      </c>
    </row>
    <row r="8" spans="2:15" ht="19.5" customHeight="1">
      <c r="B8" s="96" t="s">
        <v>28</v>
      </c>
      <c r="C8" s="99" t="s">
        <v>15</v>
      </c>
      <c r="D8" s="51" t="s">
        <v>16</v>
      </c>
      <c r="E8" s="58">
        <v>19363</v>
      </c>
      <c r="F8" s="35">
        <v>43</v>
      </c>
      <c r="G8" s="35">
        <v>7457</v>
      </c>
      <c r="H8" s="35">
        <v>44</v>
      </c>
      <c r="I8" s="35">
        <v>86</v>
      </c>
      <c r="J8" s="35">
        <f aca="true" t="shared" si="0" ref="J8:J13">SUM(E8:I8)</f>
        <v>26993</v>
      </c>
      <c r="K8" s="35">
        <v>25712</v>
      </c>
      <c r="L8" s="36">
        <f aca="true" t="shared" si="1" ref="L8:L13">J8/K8</f>
        <v>1.049821095208463</v>
      </c>
      <c r="M8" s="37">
        <f>+J8/94429*100</f>
        <v>28.585498099100914</v>
      </c>
      <c r="O8" s="14"/>
    </row>
    <row r="9" spans="2:15" ht="19.5" customHeight="1">
      <c r="B9" s="97"/>
      <c r="C9" s="100"/>
      <c r="D9" s="52" t="s">
        <v>17</v>
      </c>
      <c r="E9" s="59">
        <v>2824500</v>
      </c>
      <c r="F9" s="7">
        <v>71357</v>
      </c>
      <c r="G9" s="7">
        <v>2265163</v>
      </c>
      <c r="H9" s="7">
        <v>41720</v>
      </c>
      <c r="I9" s="7">
        <v>137493</v>
      </c>
      <c r="J9" s="7">
        <f t="shared" si="0"/>
        <v>5340233</v>
      </c>
      <c r="K9" s="7">
        <v>6032641</v>
      </c>
      <c r="L9" s="16">
        <f t="shared" si="1"/>
        <v>0.8852230722829354</v>
      </c>
      <c r="M9" s="22">
        <f>+J9/17355440*100</f>
        <v>30.769793217573277</v>
      </c>
      <c r="O9" s="15"/>
    </row>
    <row r="10" spans="2:15" ht="19.5" customHeight="1">
      <c r="B10" s="97"/>
      <c r="C10" s="77" t="s">
        <v>18</v>
      </c>
      <c r="D10" s="52" t="s">
        <v>16</v>
      </c>
      <c r="E10" s="59">
        <v>19650</v>
      </c>
      <c r="F10" s="7">
        <v>138</v>
      </c>
      <c r="G10" s="7">
        <v>7921</v>
      </c>
      <c r="H10" s="7">
        <v>32</v>
      </c>
      <c r="I10" s="7">
        <v>84</v>
      </c>
      <c r="J10" s="7">
        <f t="shared" si="0"/>
        <v>27825</v>
      </c>
      <c r="K10" s="7">
        <v>25711</v>
      </c>
      <c r="L10" s="16">
        <f t="shared" si="1"/>
        <v>1.082221617206643</v>
      </c>
      <c r="M10" s="22">
        <f>+J10/93002*100</f>
        <v>29.91871142556074</v>
      </c>
      <c r="O10" s="15"/>
    </row>
    <row r="11" spans="2:15" ht="19.5" customHeight="1">
      <c r="B11" s="97"/>
      <c r="C11" s="100"/>
      <c r="D11" s="52" t="s">
        <v>17</v>
      </c>
      <c r="E11" s="59">
        <v>2881794</v>
      </c>
      <c r="F11" s="7">
        <v>186282</v>
      </c>
      <c r="G11" s="7">
        <v>2398041</v>
      </c>
      <c r="H11" s="7">
        <v>24497</v>
      </c>
      <c r="I11" s="7">
        <v>147999</v>
      </c>
      <c r="J11" s="7">
        <f t="shared" si="0"/>
        <v>5638613</v>
      </c>
      <c r="K11" s="7">
        <v>6393270</v>
      </c>
      <c r="L11" s="16">
        <f t="shared" si="1"/>
        <v>0.8819607180675929</v>
      </c>
      <c r="M11" s="22">
        <f>+J11/17766824*100</f>
        <v>31.736752725191625</v>
      </c>
      <c r="O11" s="15"/>
    </row>
    <row r="12" spans="2:15" ht="19.5" customHeight="1">
      <c r="B12" s="97"/>
      <c r="C12" s="77" t="s">
        <v>19</v>
      </c>
      <c r="D12" s="52" t="s">
        <v>16</v>
      </c>
      <c r="E12" s="59">
        <v>44522</v>
      </c>
      <c r="F12" s="7">
        <v>100</v>
      </c>
      <c r="G12" s="7">
        <v>14752</v>
      </c>
      <c r="H12" s="7">
        <v>73</v>
      </c>
      <c r="I12" s="7">
        <v>151</v>
      </c>
      <c r="J12" s="7">
        <f t="shared" si="0"/>
        <v>59598</v>
      </c>
      <c r="K12" s="7">
        <v>54110</v>
      </c>
      <c r="L12" s="16">
        <f t="shared" si="1"/>
        <v>1.1014230271668823</v>
      </c>
      <c r="M12" s="22">
        <f>+J12/125808*100</f>
        <v>47.372186188477684</v>
      </c>
      <c r="O12" s="15"/>
    </row>
    <row r="13" spans="2:15" ht="19.5" customHeight="1" thickBot="1">
      <c r="B13" s="98"/>
      <c r="C13" s="101"/>
      <c r="D13" s="53" t="s">
        <v>17</v>
      </c>
      <c r="E13" s="60">
        <v>6362295</v>
      </c>
      <c r="F13" s="38">
        <v>125824</v>
      </c>
      <c r="G13" s="38">
        <v>3885063</v>
      </c>
      <c r="H13" s="38">
        <v>57131</v>
      </c>
      <c r="I13" s="38">
        <v>207483</v>
      </c>
      <c r="J13" s="38">
        <f t="shared" si="0"/>
        <v>10637796</v>
      </c>
      <c r="K13" s="38">
        <v>10230877</v>
      </c>
      <c r="L13" s="39">
        <f t="shared" si="1"/>
        <v>1.0397736186252655</v>
      </c>
      <c r="M13" s="40">
        <f>+J13/23658660*100</f>
        <v>44.96364544737529</v>
      </c>
      <c r="O13" s="15"/>
    </row>
    <row r="14" spans="2:13" ht="19.5" customHeight="1">
      <c r="B14" s="29"/>
      <c r="C14" s="31"/>
      <c r="D14" s="54" t="s">
        <v>16</v>
      </c>
      <c r="E14" s="61">
        <v>44809</v>
      </c>
      <c r="F14" s="33">
        <v>195</v>
      </c>
      <c r="G14" s="33">
        <v>15216</v>
      </c>
      <c r="H14" s="33">
        <v>61</v>
      </c>
      <c r="I14" s="33">
        <v>149</v>
      </c>
      <c r="J14" s="33">
        <v>60430</v>
      </c>
      <c r="K14" s="34"/>
      <c r="L14" s="10"/>
      <c r="M14" s="22">
        <v>48.6</v>
      </c>
    </row>
    <row r="15" spans="2:13" ht="19.5" customHeight="1">
      <c r="B15" s="93" t="s">
        <v>20</v>
      </c>
      <c r="C15" s="94"/>
      <c r="D15" s="52" t="s">
        <v>0</v>
      </c>
      <c r="E15" s="62">
        <f aca="true" t="shared" si="2" ref="E15:J15">E12/E14</f>
        <v>0.993595036711375</v>
      </c>
      <c r="F15" s="17">
        <f t="shared" si="2"/>
        <v>0.5128205128205128</v>
      </c>
      <c r="G15" s="17">
        <f t="shared" si="2"/>
        <v>0.9695057833859095</v>
      </c>
      <c r="H15" s="17">
        <f t="shared" si="2"/>
        <v>1.1967213114754098</v>
      </c>
      <c r="I15" s="17">
        <f t="shared" si="2"/>
        <v>1.0134228187919463</v>
      </c>
      <c r="J15" s="17">
        <f t="shared" si="2"/>
        <v>0.9862320039715373</v>
      </c>
      <c r="K15" s="9"/>
      <c r="L15" s="10"/>
      <c r="M15" s="23"/>
    </row>
    <row r="16" spans="2:13" ht="19.5" customHeight="1">
      <c r="B16" s="93" t="s">
        <v>21</v>
      </c>
      <c r="C16" s="94"/>
      <c r="D16" s="52" t="s">
        <v>17</v>
      </c>
      <c r="E16" s="59">
        <v>6419589</v>
      </c>
      <c r="F16" s="7">
        <v>240749</v>
      </c>
      <c r="G16" s="7">
        <v>4017941</v>
      </c>
      <c r="H16" s="7">
        <v>39908</v>
      </c>
      <c r="I16" s="7">
        <v>217989</v>
      </c>
      <c r="J16" s="7">
        <v>10936176</v>
      </c>
      <c r="K16" s="11"/>
      <c r="L16" s="10"/>
      <c r="M16" s="22">
        <v>45.4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0.9910751295760523</v>
      </c>
      <c r="F17" s="41">
        <f t="shared" si="3"/>
        <v>0.5226356080399088</v>
      </c>
      <c r="G17" s="41">
        <f t="shared" si="3"/>
        <v>0.9669288324542347</v>
      </c>
      <c r="H17" s="41">
        <f t="shared" si="3"/>
        <v>1.431567605492633</v>
      </c>
      <c r="I17" s="41">
        <f t="shared" si="3"/>
        <v>0.95180490758708</v>
      </c>
      <c r="J17" s="41">
        <f t="shared" si="3"/>
        <v>0.9727162401190325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38594</v>
      </c>
      <c r="F18" s="35">
        <v>541</v>
      </c>
      <c r="G18" s="35">
        <v>14718</v>
      </c>
      <c r="H18" s="35">
        <v>20</v>
      </c>
      <c r="I18" s="35">
        <v>237</v>
      </c>
      <c r="J18" s="35">
        <v>54110</v>
      </c>
      <c r="K18" s="44"/>
      <c r="L18" s="45"/>
      <c r="M18" s="37">
        <v>48.5</v>
      </c>
    </row>
    <row r="19" spans="2:13" ht="19.5" customHeight="1">
      <c r="B19" s="91" t="s">
        <v>22</v>
      </c>
      <c r="C19" s="92"/>
      <c r="D19" s="52" t="s">
        <v>0</v>
      </c>
      <c r="E19" s="62">
        <f aca="true" t="shared" si="4" ref="E19:J19">E12/E18</f>
        <v>1.153599005026688</v>
      </c>
      <c r="F19" s="17">
        <f t="shared" si="4"/>
        <v>0.18484288354898337</v>
      </c>
      <c r="G19" s="17">
        <f t="shared" si="4"/>
        <v>1.0023100964805</v>
      </c>
      <c r="H19" s="17">
        <f t="shared" si="4"/>
        <v>3.65</v>
      </c>
      <c r="I19" s="17">
        <f t="shared" si="4"/>
        <v>0.6371308016877637</v>
      </c>
      <c r="J19" s="17">
        <f t="shared" si="4"/>
        <v>1.1014230271668823</v>
      </c>
      <c r="K19" s="9"/>
      <c r="L19" s="12"/>
      <c r="M19" s="24"/>
    </row>
    <row r="20" spans="2:13" ht="19.5" customHeight="1">
      <c r="B20" s="91" t="s">
        <v>23</v>
      </c>
      <c r="C20" s="92"/>
      <c r="D20" s="52" t="s">
        <v>17</v>
      </c>
      <c r="E20" s="59">
        <v>5411325</v>
      </c>
      <c r="F20" s="7">
        <v>536131</v>
      </c>
      <c r="G20" s="7">
        <v>3886112</v>
      </c>
      <c r="H20" s="7">
        <v>25062</v>
      </c>
      <c r="I20" s="7">
        <v>372247</v>
      </c>
      <c r="J20" s="7">
        <v>10230877</v>
      </c>
      <c r="K20" s="11"/>
      <c r="L20" s="13"/>
      <c r="M20" s="22">
        <v>43.2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1.1757369960222313</v>
      </c>
      <c r="F21" s="48">
        <f t="shared" si="5"/>
        <v>0.23468890998655179</v>
      </c>
      <c r="G21" s="48">
        <f t="shared" si="5"/>
        <v>0.9997300643934092</v>
      </c>
      <c r="H21" s="48">
        <f t="shared" si="5"/>
        <v>2.2795866251695793</v>
      </c>
      <c r="I21" s="48">
        <f t="shared" si="5"/>
        <v>0.5573799117252792</v>
      </c>
      <c r="J21" s="48">
        <f t="shared" si="5"/>
        <v>1.0397736186252655</v>
      </c>
      <c r="K21" s="26"/>
      <c r="L21" s="27"/>
      <c r="M21" s="49"/>
    </row>
    <row r="22" spans="2:13" ht="19.5" customHeight="1" thickBot="1">
      <c r="B22" s="80" t="s">
        <v>24</v>
      </c>
      <c r="C22" s="81"/>
      <c r="D22" s="82"/>
      <c r="E22" s="65">
        <f aca="true" t="shared" si="6" ref="E22:J22">(E8+E10)/(E12+E14)</f>
        <v>0.4367240935397566</v>
      </c>
      <c r="F22" s="50">
        <f t="shared" si="6"/>
        <v>0.6135593220338983</v>
      </c>
      <c r="G22" s="50">
        <f t="shared" si="6"/>
        <v>0.513147357180993</v>
      </c>
      <c r="H22" s="50">
        <f t="shared" si="6"/>
        <v>0.5671641791044776</v>
      </c>
      <c r="I22" s="50">
        <f t="shared" si="6"/>
        <v>0.5666666666666667</v>
      </c>
      <c r="J22" s="50">
        <f t="shared" si="6"/>
        <v>0.4567101009764388</v>
      </c>
      <c r="K22" s="66"/>
      <c r="L22" s="67"/>
      <c r="M22" s="68"/>
    </row>
    <row r="23" spans="2:13" ht="17.25" customHeight="1" thickBot="1">
      <c r="B23" s="83" t="s">
        <v>25</v>
      </c>
      <c r="C23" s="84"/>
      <c r="D23" s="85"/>
      <c r="E23" s="69">
        <v>0.47669115784139854</v>
      </c>
      <c r="F23" s="70">
        <v>0.01729106628242075</v>
      </c>
      <c r="G23" s="70">
        <v>0.5234527482213688</v>
      </c>
      <c r="H23" s="70">
        <v>0.14285714285714285</v>
      </c>
      <c r="I23" s="70">
        <v>0.5879120879120879</v>
      </c>
      <c r="J23" s="70">
        <v>0.4876875095668146</v>
      </c>
      <c r="K23" s="9"/>
      <c r="L23" s="12"/>
      <c r="M23" s="25"/>
    </row>
    <row r="24" spans="2:13" ht="19.5" customHeight="1" thickBot="1">
      <c r="B24" s="88" t="s">
        <v>26</v>
      </c>
      <c r="C24" s="89"/>
      <c r="D24" s="90"/>
      <c r="E24" s="71">
        <v>0.53273218529249</v>
      </c>
      <c r="F24" s="72">
        <v>0.07194244604316546</v>
      </c>
      <c r="G24" s="72">
        <v>0.48014143573719265</v>
      </c>
      <c r="H24" s="72">
        <v>0.7387755102040816</v>
      </c>
      <c r="I24" s="72">
        <v>0.7598499061913696</v>
      </c>
      <c r="J24" s="72">
        <v>0.4990529838369366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  <mergeCell ref="B23:D23"/>
    <mergeCell ref="C1:G1"/>
    <mergeCell ref="J5:M5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2017-08-18T01:32:27Z</dcterms:modified>
  <cp:category/>
  <cp:version/>
  <cp:contentType/>
  <cp:contentStatus/>
</cp:coreProperties>
</file>