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4">'烏山通運'!$B$2:$H$23</definedName>
    <definedName name="_xlnm.Print_Area" localSheetId="40">'外池荘五郎商店'!$B$2:$H$23</definedName>
    <definedName name="_xlnm.Print_Area" localSheetId="16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9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7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<sst xmlns="http://schemas.openxmlformats.org/spreadsheetml/2006/main" count="1771" uniqueCount="101">
  <si>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</si>
  <si>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</si>
  <si>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</si>
  <si>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</si>
  <si>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</si>
  <si>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</si>
  <si>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</si>
  <si>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</si>
  <si>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</si>
  <si>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</si>
  <si>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</si>
  <si>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</si>
  <si>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</si>
  <si>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</si>
  <si>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</si>
  <si>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</si>
  <si>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</si>
  <si>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</si>
  <si>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</si>
  <si>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</si>
  <si>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</si>
  <si>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</si>
  <si>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</si>
  <si>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</si>
  <si>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</si>
  <si>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</si>
  <si>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</si>
  <si>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</si>
  <si>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</si>
  <si>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</si>
  <si>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</si>
  <si>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</si>
  <si>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</si>
  <si>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</si>
  <si>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</si>
  <si>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</si>
  <si>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</si>
  <si>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</si>
  <si>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</si>
  <si>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</si>
  <si>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</si>
  <si>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</si>
  <si>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</si>
  <si>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</si>
  <si>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</si>
  <si>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</si>
  <si>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</si>
  <si>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</si>
  <si>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</si>
  <si>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</si>
  <si>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</si>
  <si>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</si>
  <si>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</si>
  <si>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</si>
  <si>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</si>
  <si>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</si>
  <si>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</si>
  <si>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</si>
  <si>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</si>
  <si>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</si>
  <si>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</si>
  <si>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</si>
  <si>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</si>
  <si>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</si>
  <si>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</si>
  <si>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</si>
  <si>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</si>
  <si>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</si>
  <si>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</si>
  <si>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</si>
  <si>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</si>
  <si>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</si>
  <si>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</si>
  <si>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</si>
  <si>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</si>
  <si>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</si>
  <si>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</si>
  <si>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</si>
  <si>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</si>
  <si>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</si>
  <si>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</si>
  <si>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</si>
  <si>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</si>
  <si>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</si>
  <si>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</si>
  <si>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</si>
  <si>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</si>
  <si>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</si>
  <si>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</si>
  <si>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</si>
  <si>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</si>
  <si>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</si>
  <si>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</si>
  <si>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</si>
  <si>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</si>
  <si>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</si>
  <si>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</si>
  <si>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</si>
  <si>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</si>
  <si>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平成２９年度　第２四半期末現在</t>
  </si>
  <si>
    <t>月報用（平成２９年７月末現在）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</si>
</sst>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99</v>
      </c>
      <c r="F5" s="19" t="s">
        <v>17</v>
      </c>
      <c r="G5" s="62" t="s">
        <v>30</v>
      </c>
      <c r="H5" s="62"/>
    </row>
    <row r="6" spans="2:8" ht="22.5" customHeight="1">
      <c r="B6" s="34" t="s">
        <v>100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488780</v>
      </c>
      <c r="E11" s="23">
        <f>SUM(ｱｸﾃｨﾁｬﾚﾝｼﾞ:ﾛｼﾞﾊﾟﾙｴｸｽﾌﾟﾚｽ!E11)</f>
        <v>392285</v>
      </c>
      <c r="F11" s="23">
        <f>SUM(ｱｸﾃｨﾁｬﾚﾝｼﾞ:ﾛｼﾞﾊﾟﾙｴｸｽﾌﾟﾚｽ!F11)</f>
        <v>3947</v>
      </c>
      <c r="G11" s="39">
        <f>SUM(ｱｸﾃｨﾁｬﾚﾝｼﾞ:ﾛｼﾞﾊﾟﾙｴｸｽﾌﾟﾚｽ!G11)</f>
        <v>92548</v>
      </c>
      <c r="H11" s="45">
        <f aca="true" t="shared" si="0" ref="H11:H16">E11/D11</f>
        <v>0.8025798927943042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149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2165</v>
      </c>
      <c r="H12" s="44">
        <f t="shared" si="0"/>
        <v>0.06439066551426102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3055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1190</v>
      </c>
      <c r="H16" s="44">
        <f t="shared" si="0"/>
        <v>0.7196702002355713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平成２９年度　第２四半期末現在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2524</v>
      </c>
      <c r="F11" s="23">
        <v>0</v>
      </c>
      <c r="G11" s="11">
        <f aca="true" t="shared" si="0" ref="G11:G16">D11-E11-F11</f>
        <v>2687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平成２９年度　第２四半期末現在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平成２９年度　第２四半期末現在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1632</v>
      </c>
      <c r="F11" s="23">
        <v>0</v>
      </c>
      <c r="G11" s="11">
        <f aca="true" t="shared" si="0" ref="G11:G16">D11-E11-F11</f>
        <v>2083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平成２９年度　第２四半期末現在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平成２９年度　第２四半期末現在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平成２９年度　第２四半期末現在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630</v>
      </c>
      <c r="F11" s="23">
        <v>0</v>
      </c>
      <c r="G11" s="11">
        <f aca="true" t="shared" si="0" ref="G11:G16">D11-E11-F11</f>
        <v>163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平成２９年度　第２四半期末現在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平成２９年度　第２四半期末現在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830</v>
      </c>
      <c r="F11" s="23">
        <v>0</v>
      </c>
      <c r="G11" s="11">
        <f aca="true" t="shared" si="0" ref="G11:G16">D11-E11-F11</f>
        <v>2146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平成２９年度　第２四半期末現在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726</v>
      </c>
      <c r="F11" s="23">
        <v>0</v>
      </c>
      <c r="G11" s="11">
        <f aca="true" t="shared" si="0" ref="G11:G16">D11-E11-F11</f>
        <v>272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平成２９年度　第２四半期末現在</v>
      </c>
      <c r="F5" s="19" t="s">
        <v>17</v>
      </c>
      <c r="G5" s="73" t="s">
        <v>95</v>
      </c>
      <c r="H5" s="74"/>
    </row>
    <row r="6" spans="2:8" ht="22.5" customHeight="1">
      <c r="B6" s="30" t="str">
        <f>'合計'!B6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340</v>
      </c>
      <c r="F11" s="23">
        <v>0</v>
      </c>
      <c r="G11" s="11">
        <f aca="true" t="shared" si="0" ref="G11:G16">D11-E11-F11</f>
        <v>470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1694</v>
      </c>
      <c r="F11" s="23">
        <v>0</v>
      </c>
      <c r="G11" s="11">
        <f aca="true" t="shared" si="0" ref="G11:G16">D11-E11-F11</f>
        <v>1222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27442</v>
      </c>
      <c r="F11" s="23">
        <v>0</v>
      </c>
      <c r="G11" s="11">
        <f aca="true" t="shared" si="0" ref="G11:G16">D11-E11-F11</f>
        <v>1610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1200</v>
      </c>
      <c r="F11" s="23">
        <v>0</v>
      </c>
      <c r="G11" s="11">
        <f aca="true" t="shared" si="0" ref="G11:G16">D11-E11-F11</f>
        <v>454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4656</v>
      </c>
      <c r="E11" s="22">
        <v>1882</v>
      </c>
      <c r="F11" s="23"/>
      <c r="G11" s="11">
        <f aca="true" t="shared" si="0" ref="G11:G16">D11-E11-F11</f>
        <v>2774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149</v>
      </c>
      <c r="F12" s="25"/>
      <c r="G12" s="12">
        <f t="shared" si="0"/>
        <v>2165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444</v>
      </c>
      <c r="F16" s="25"/>
      <c r="G16" s="12">
        <f t="shared" si="0"/>
        <v>414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平成２９年度　第２四半期末現在</v>
      </c>
      <c r="F5" s="19" t="s">
        <v>17</v>
      </c>
      <c r="G5" s="62" t="s">
        <v>97</v>
      </c>
      <c r="H5" s="62"/>
    </row>
    <row r="6" spans="2:8" ht="22.5" customHeight="1">
      <c r="B6" s="30" t="str">
        <f>'関東物流'!B6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6877</v>
      </c>
      <c r="F11" s="23">
        <v>0</v>
      </c>
      <c r="G11" s="11">
        <f aca="true" t="shared" si="0" ref="G11:G16">D11-E11-F11</f>
        <v>2417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平成２９年度　第２四半期末現在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4879</v>
      </c>
      <c r="F11" s="23">
        <v>0</v>
      </c>
      <c r="G11" s="11">
        <f aca="true" t="shared" si="0" ref="G11:G16">D11-E11-F11</f>
        <v>826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98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2936</v>
      </c>
      <c r="E11" s="22">
        <v>1600</v>
      </c>
      <c r="F11" s="23">
        <v>0</v>
      </c>
      <c r="G11" s="11">
        <f aca="true" t="shared" si="0" ref="G11:G16">D11-E11-F11</f>
        <v>1336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13117</v>
      </c>
      <c r="F11" s="23">
        <v>0</v>
      </c>
      <c r="G11" s="11">
        <f aca="true" t="shared" si="0" ref="G11:G16">D11-E11-F11</f>
        <v>166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6670</v>
      </c>
      <c r="F11" s="23">
        <v>0</v>
      </c>
      <c r="G11" s="11">
        <f aca="true" t="shared" si="0" ref="G11:G16">D11-E11-F11</f>
        <v>1134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2914</v>
      </c>
      <c r="F11" s="23">
        <v>0</v>
      </c>
      <c r="G11" s="11">
        <f aca="true" t="shared" si="0" ref="G11:G16">D11-E11-F11</f>
        <v>176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8414</v>
      </c>
      <c r="F11" s="23">
        <v>0</v>
      </c>
      <c r="G11" s="11">
        <f aca="true" t="shared" si="0" ref="G11:G16">D11-E11-F11</f>
        <v>2239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500</v>
      </c>
      <c r="F16" s="25"/>
      <c r="G16" s="12">
        <f t="shared" si="0"/>
        <v>229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7140</v>
      </c>
      <c r="F11" s="23">
        <v>0</v>
      </c>
      <c r="G11" s="11">
        <f aca="true" t="shared" si="0" ref="G11:G16">D11-E11-F11</f>
        <v>8021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平成２９年度　第２四半期末現在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38</v>
      </c>
      <c r="F11" s="23">
        <v>0</v>
      </c>
      <c r="G11" s="11">
        <f aca="true" t="shared" si="0" ref="G11:G16">D11-E11-F11</f>
        <v>1342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1821</v>
      </c>
      <c r="F11" s="23">
        <v>0</v>
      </c>
      <c r="G11" s="11">
        <f aca="true" t="shared" si="0" ref="G11:G16">D11-E11-F11</f>
        <v>2955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6414</v>
      </c>
      <c r="F11" s="23">
        <v>0</v>
      </c>
      <c r="G11" s="11">
        <f aca="true" t="shared" si="0" ref="G11:G16">D11-E11-F11</f>
        <v>264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3729</v>
      </c>
      <c r="F11" s="23">
        <v>373</v>
      </c>
      <c r="G11" s="11">
        <f aca="true" t="shared" si="0" ref="G11:G16">D11-E11-F11</f>
        <v>1635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94284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 t="s">
        <v>93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1104</v>
      </c>
      <c r="F11" s="23">
        <v>0</v>
      </c>
      <c r="G11" s="11">
        <f aca="true" t="shared" si="0" ref="G11:G16">D11-E11-F11</f>
        <v>2741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平成２９年度　第２四半期末現在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794</v>
      </c>
      <c r="F11" s="23">
        <v>877</v>
      </c>
      <c r="G11" s="11">
        <f aca="true" t="shared" si="0" ref="G11:G16">D11-E11-F11</f>
        <v>1173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1929</v>
      </c>
      <c r="F11" s="23">
        <v>0</v>
      </c>
      <c r="G11" s="11">
        <f aca="true" t="shared" si="0" ref="G11:G16">D11-E11-F11</f>
        <v>3972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4285</v>
      </c>
      <c r="F11" s="23">
        <v>150</v>
      </c>
      <c r="G11" s="11">
        <f aca="true" t="shared" si="0" ref="G11:G16">D11-E11-F11</f>
        <v>150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3948</v>
      </c>
      <c r="F11" s="23">
        <v>0</v>
      </c>
      <c r="G11" s="11">
        <f aca="true" t="shared" si="0" ref="G11:G16">D11-E11-F11</f>
        <v>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92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4900</v>
      </c>
      <c r="F11" s="23">
        <v>0</v>
      </c>
      <c r="G11" s="11">
        <f aca="true" t="shared" si="0" ref="G11:G16">D11-E11-F11</f>
        <v>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平成２９年度　第２四半期末現在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15484</v>
      </c>
      <c r="F11" s="23">
        <v>0</v>
      </c>
      <c r="G11" s="11">
        <f aca="true" t="shared" si="0" ref="G11:G16">D11-E11-F11</f>
        <v>22898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4097</v>
      </c>
      <c r="F11" s="23">
        <v>0</v>
      </c>
      <c r="G11" s="11">
        <f aca="true" t="shared" si="0" ref="G11:G16">D11-E11-F11</f>
        <v>1693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1004</v>
      </c>
      <c r="F11" s="23">
        <v>0</v>
      </c>
      <c r="G11" s="11">
        <f aca="true" t="shared" si="0" ref="G11:G16">D11-E11-F11</f>
        <v>321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1165</v>
      </c>
      <c r="F11" s="23">
        <v>0</v>
      </c>
      <c r="G11" s="11">
        <f aca="true" t="shared" si="0" ref="G11:G16">D11-E11-F11</f>
        <v>1158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平成２９年度　第２四半期末現在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月報用（平成２９年７月末現在）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5705</v>
      </c>
      <c r="F11" s="23">
        <v>2000</v>
      </c>
      <c r="G11" s="11">
        <f aca="true" t="shared" si="0" ref="G11:G16">D11-E11-F11</f>
        <v>1550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平成２９年度　第２四半期末現在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17503</v>
      </c>
      <c r="F11" s="23">
        <v>0</v>
      </c>
      <c r="G11" s="11">
        <f aca="true" t="shared" si="0" ref="G11:G16">D11-E11-F11</f>
        <v>2253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平成２９年度　第２四半期末現在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平成２９年度　第２四半期末現在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月報用（平成２９年７月末現在）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650</v>
      </c>
      <c r="F11" s="23">
        <v>0</v>
      </c>
      <c r="G11" s="11">
        <f aca="true" t="shared" si="0" ref="G11:G16">D11-E11-F11</f>
        <v>100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700</v>
      </c>
      <c r="F16" s="25">
        <v>0</v>
      </c>
      <c r="G16" s="12">
        <f t="shared" si="0"/>
        <v>382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2017-09-01T05:56:58Z</cp:lastPrinted>
  <dcterms:created xsi:type="dcterms:W3CDTF">2001-04-12T08:02:15Z</dcterms:created>
  <dcterms:modified xsi:type="dcterms:W3CDTF">2017-09-01T05:59:51Z</dcterms:modified>
  <cp:category/>
  <cp:version/>
  <cp:contentType/>
  <cp:contentStatus/>
</cp:coreProperties>
</file>