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51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ジェイティ物流" sheetId="30" r:id="rId30"/>
    <sheet name="鈴与" sheetId="31" r:id="rId31"/>
    <sheet name="センコー" sheetId="32" r:id="rId32"/>
    <sheet name="第一倉庫" sheetId="33" r:id="rId33"/>
    <sheet name="髙野商運" sheetId="34" r:id="rId34"/>
    <sheet name="塚本商会" sheetId="35" r:id="rId35"/>
    <sheet name="月島倉庫" sheetId="36" r:id="rId36"/>
    <sheet name="勅使川原製麦所" sheetId="37" r:id="rId37"/>
    <sheet name="ﾄｰｾﾛ・ﾛｼﾞｽﾃｨｸｽ" sheetId="38" r:id="rId38"/>
    <sheet name="東陽倉庫" sheetId="39" r:id="rId39"/>
    <sheet name="栃木県北通運" sheetId="40" r:id="rId40"/>
    <sheet name="栃木倉庫" sheetId="41" r:id="rId41"/>
    <sheet name="栃南通運" sheetId="42" r:id="rId42"/>
    <sheet name="外池荘五郎商店" sheetId="43" r:id="rId43"/>
    <sheet name="日新" sheetId="44" r:id="rId44"/>
    <sheet name="日通商事LS" sheetId="45" r:id="rId45"/>
    <sheet name="日本梱包運輸倉庫" sheetId="46" r:id="rId46"/>
    <sheet name="日本通運" sheetId="47" r:id="rId47"/>
    <sheet name="日本引越センター" sheetId="48" r:id="rId48"/>
    <sheet name="芳賀商事" sheetId="49" r:id="rId49"/>
    <sheet name="芳賀通運" sheetId="50" r:id="rId50"/>
    <sheet name="林工業所" sheetId="51" r:id="rId51"/>
    <sheet name="東両毛通運" sheetId="52" r:id="rId52"/>
    <sheet name="藤　運輸" sheetId="53" r:id="rId53"/>
    <sheet name="不二ロジカーゴ" sheetId="54" r:id="rId54"/>
    <sheet name="古河物流" sheetId="55" r:id="rId55"/>
    <sheet name="堀江ソーケン" sheetId="56" r:id="rId56"/>
    <sheet name="ホンダ運送" sheetId="57" r:id="rId57"/>
    <sheet name="増山貨物自動車" sheetId="58" r:id="rId58"/>
    <sheet name="丸全昭和運輸" sheetId="59" r:id="rId59"/>
    <sheet name="丸栃物産" sheetId="60" r:id="rId60"/>
    <sheet name="山本倉庫" sheetId="61" r:id="rId61"/>
    <sheet name="陽北運送" sheetId="62" r:id="rId62"/>
    <sheet name="立和運輸倉庫" sheetId="63" r:id="rId63"/>
    <sheet name="ﾛｼﾞﾊﾟﾙｴｸｽﾌﾟﾚｽ" sheetId="64" r:id="rId64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'ジェイティ物流'!$B$2:$H$23</definedName>
    <definedName name="_xlnm.Print_Area" localSheetId="31">'センコー'!$B$2:$H$23</definedName>
    <definedName name="_xlnm.Print_Area" localSheetId="37">'ﾄｰｾﾛ・ﾛｼﾞｽﾃｨｸｽ'!$B$2:$H$23</definedName>
    <definedName name="_xlnm.Print_Area" localSheetId="56">'ホンダ運送'!$B$2:$H$23</definedName>
    <definedName name="_xlnm.Print_Area" localSheetId="63">'ﾛｼﾞﾊﾟﾙｴｸｽﾌﾟﾚｽ'!$B$2:$H$23</definedName>
    <definedName name="_xlnm.Print_Area" localSheetId="14">'烏山通運'!$B$2:$H$23</definedName>
    <definedName name="_xlnm.Print_Area" localSheetId="42">'外池荘五郎商店'!$B$2:$H$23</definedName>
    <definedName name="_xlnm.Print_Area" localSheetId="16">'関東物流'!$B$2:$H$23</definedName>
    <definedName name="_xlnm.Print_Area" localSheetId="58">'丸全昭和運輸'!$B$2:$H$23</definedName>
    <definedName name="_xlnm.Print_Area" localSheetId="59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5">'月島倉庫'!$B$2:$H$23</definedName>
    <definedName name="_xlnm.Print_Area" localSheetId="54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60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7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2">'第一倉庫'!$B$2:$H$23</definedName>
    <definedName name="_xlnm.Print_Area" localSheetId="2">'池田興業'!$B$2:$H$23</definedName>
    <definedName name="_xlnm.Print_Area" localSheetId="36">'勅使川原製麦所'!$B$2:$H$23</definedName>
    <definedName name="_xlnm.Print_Area" localSheetId="34">'塚本商会'!$B$2:$H$23</definedName>
    <definedName name="_xlnm.Print_Area" localSheetId="38">'東陽倉庫'!$B$2:$H$23</definedName>
    <definedName name="_xlnm.Print_Area" localSheetId="51">'東両毛通運'!$B$2:$H$23</definedName>
    <definedName name="_xlnm.Print_Area" localSheetId="52">'藤　運輸'!$B$2:$H$23</definedName>
    <definedName name="_xlnm.Print_Area" localSheetId="41">'栃南通運'!$B$2:$H$23</definedName>
    <definedName name="_xlnm.Print_Area" localSheetId="39">'栃木県北通運'!$B$2:$H$23</definedName>
    <definedName name="_xlnm.Print_Area" localSheetId="40">'栃木倉庫'!$B$2:$H$23</definedName>
    <definedName name="_xlnm.Print_Area" localSheetId="43">'日新'!$B$2:$H$23</definedName>
    <definedName name="_xlnm.Print_Area" localSheetId="44">'日通商事LS'!$B$2:$H$23</definedName>
    <definedName name="_xlnm.Print_Area" localSheetId="47">'日本引越センター'!$B$2:$H$23</definedName>
    <definedName name="_xlnm.Print_Area" localSheetId="45">'日本梱包運輸倉庫'!$B$2:$H$23</definedName>
    <definedName name="_xlnm.Print_Area" localSheetId="46">'日本通運'!$B$2:$H$23</definedName>
    <definedName name="_xlnm.Print_Area" localSheetId="53">'不二ロジカーゴ'!$B$2:$H$23</definedName>
    <definedName name="_xlnm.Print_Area" localSheetId="48">'芳賀商事'!$B$2:$H$23</definedName>
    <definedName name="_xlnm.Print_Area" localSheetId="49">'芳賀通運'!$B$2:$H$23</definedName>
    <definedName name="_xlnm.Print_Area" localSheetId="17">'北関東運輸'!$B$2:$H$23</definedName>
    <definedName name="_xlnm.Print_Area" localSheetId="55">'堀江ソーケン'!$B$2:$H$23</definedName>
    <definedName name="_xlnm.Print_Area" localSheetId="61">'陽北運送'!$B$2:$H$23</definedName>
    <definedName name="_xlnm.Print_Area" localSheetId="62">'立和運輸倉庫'!$B$2:$H$23</definedName>
    <definedName name="_xlnm.Print_Area" localSheetId="50">'林工業所'!$B$2:$H$23</definedName>
    <definedName name="_xlnm.Print_Area" localSheetId="30">'鈴与'!$B$2:$H$23</definedName>
    <definedName name="_xlnm.Print_Area" localSheetId="28">'澁澤倉庫'!$B$2:$H$23</definedName>
    <definedName name="_xlnm.Print_Area" localSheetId="33">'髙野商運'!$B$2:$H$23</definedName>
  </definedNames>
  <calcPr fullCalcOnLoad="1"/>
</workbook>
</file>

<file path=xl/sharedStrings.xml><?xml version="1.0" encoding="utf-8"?>
<sst xmlns="http://schemas.openxmlformats.org/spreadsheetml/2006/main" count="1862" uniqueCount="101">
  <si>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</si>
  <si>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</si>
  <si>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</si>
  <si>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</si>
  <si>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</si>
  <si>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</si>
  <si>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</si>
  <si>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</si>
  <si>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</si>
  <si>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</si>
  <si>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</si>
  <si>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</si>
  <si>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</si>
  <si>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</si>
  <si>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</si>
  <si>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</si>
  <si>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</si>
  <si>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</si>
  <si>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</si>
  <si>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</si>
  <si>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</si>
  <si>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</si>
  <si>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</si>
  <si>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</si>
  <si>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</si>
  <si>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</si>
  <si>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</si>
  <si>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</si>
  <si>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</si>
  <si>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</si>
  <si>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</si>
  <si>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</si>
  <si>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</si>
  <si>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</si>
  <si>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</si>
  <si>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</si>
  <si>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</si>
  <si>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</si>
  <si>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</si>
  <si>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</si>
  <si>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</si>
  <si>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</si>
  <si>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</si>
  <si>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</si>
  <si>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</si>
  <si>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</si>
  <si>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</si>
  <si>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</si>
  <si>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</si>
  <si>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</si>
  <si>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</si>
  <si>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</si>
  <si>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</si>
  <si>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</si>
  <si>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</si>
  <si>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</si>
  <si>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</si>
  <si>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</si>
  <si>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</si>
  <si>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</si>
  <si>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</si>
  <si>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</si>
  <si>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</si>
  <si>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</si>
  <si>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</si>
  <si>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</si>
  <si>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</si>
  <si>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</si>
  <si>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</si>
  <si>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</si>
  <si>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</si>
  <si>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</si>
  <si>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</si>
  <si>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</si>
  <si>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</si>
  <si>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</si>
  <si>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</si>
  <si>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</si>
  <si>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</si>
  <si>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</si>
  <si>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</si>
  <si>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</si>
  <si>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</si>
  <si>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</si>
  <si>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</si>
  <si>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</si>
  <si>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</si>
  <si>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</si>
  <si>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</si>
  <si>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</si>
  <si>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</si>
  <si>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</si>
  <si>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神保倉庫</t>
  </si>
  <si>
    <t>アクティチャレンジ㈱</t>
  </si>
  <si>
    <t>２．面積は延べ面積を、容積は有効容積を記載すること。</t>
  </si>
  <si>
    <t>ｻﾝﾄﾘｰﾓﾙﾃｨﾝｸﾞ㈱</t>
  </si>
  <si>
    <t>ジェイティ物流</t>
  </si>
  <si>
    <t>鈴与㈱</t>
  </si>
  <si>
    <t>芳賀物流センター</t>
  </si>
  <si>
    <t>令和元年度　第１四半期末現在</t>
  </si>
  <si>
    <t>月報用（令和元年6月末現在）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</si>
</sst>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180" fontId="0" fillId="0" borderId="19" xfId="42" applyNumberFormat="1" applyFont="1" applyBorder="1" applyAlignment="1" applyProtection="1">
      <alignment vertical="center"/>
      <protection locked="0"/>
    </xf>
    <xf numFmtId="180" fontId="0" fillId="0" borderId="20" xfId="42" applyNumberFormat="1" applyFont="1" applyBorder="1" applyAlignment="1" applyProtection="1">
      <alignment vertical="center"/>
      <protection locked="0"/>
    </xf>
    <xf numFmtId="0" fontId="0" fillId="0" borderId="4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3" xfId="0" applyNumberFormat="1" applyBorder="1" applyAlignment="1" applyProtection="1">
      <alignment horizontal="right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9" fontId="0" fillId="0" borderId="54" xfId="0" applyNumberFormat="1" applyBorder="1" applyAlignment="1">
      <alignment vertical="center" shrinkToFit="1"/>
    </xf>
    <xf numFmtId="179" fontId="0" fillId="0" borderId="55" xfId="0" applyNumberFormat="1" applyBorder="1" applyAlignment="1">
      <alignment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9" fontId="0" fillId="0" borderId="58" xfId="0" applyNumberFormat="1" applyBorder="1" applyAlignment="1" applyProtection="1">
      <alignment horizontal="right" vertical="center" shrinkToFit="1"/>
      <protection locked="0"/>
    </xf>
    <xf numFmtId="179" fontId="0" fillId="0" borderId="59" xfId="0" applyNumberFormat="1" applyBorder="1" applyAlignment="1" applyProtection="1">
      <alignment vertical="center" shrinkToFit="1"/>
      <protection locked="0"/>
    </xf>
    <xf numFmtId="179" fontId="0" fillId="0" borderId="60" xfId="0" applyNumberFormat="1" applyBorder="1" applyAlignment="1" applyProtection="1">
      <alignment vertical="center" shrinkToFit="1"/>
      <protection locked="0"/>
    </xf>
    <xf numFmtId="179" fontId="0" fillId="0" borderId="61" xfId="0" applyNumberForma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J24" sqref="J24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30</v>
      </c>
      <c r="H5" s="54"/>
    </row>
    <row r="6" spans="2:8" ht="22.5" customHeight="1">
      <c r="B6" s="34" t="s">
        <v>100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48" t="s">
        <v>10</v>
      </c>
      <c r="F9" s="48"/>
      <c r="G9" s="48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52" t="s">
        <v>20</v>
      </c>
      <c r="C11" s="53"/>
      <c r="D11" s="38">
        <f>SUM(ｱｸﾃｨﾁｬﾚﾝｼﾞ:ﾛｼﾞﾊﾟﾙｴｸｽﾌﾟﾚｽ!D11)</f>
        <v>498880</v>
      </c>
      <c r="E11" s="23">
        <f>SUM(ｱｸﾃｨﾁｬﾚﾝｼﾞ:ﾛｼﾞﾊﾟﾙｴｸｽﾌﾟﾚｽ!E11)</f>
        <v>403873</v>
      </c>
      <c r="F11" s="23">
        <f>SUM(ｱｸﾃｨﾁｬﾚﾝｼﾞ:ﾛｼﾞﾊﾟﾙｴｸｽﾌﾟﾚｽ!F11)</f>
        <v>3671</v>
      </c>
      <c r="G11" s="39">
        <f>SUM(ｱｸﾃｨﾁｬﾚﾝｼﾞ:ﾛｼﾞﾊﾟﾙｴｸｽﾌﾟﾚｽ!G11)</f>
        <v>91336</v>
      </c>
      <c r="H11" s="45">
        <f aca="true" t="shared" si="0" ref="H11:H16">IF(D11=0,0,E11/D11)</f>
        <v>0.8095594130853111</v>
      </c>
    </row>
    <row r="12" spans="2:8" ht="22.5" customHeight="1">
      <c r="B12" s="50" t="s">
        <v>12</v>
      </c>
      <c r="C12" s="51"/>
      <c r="D12" s="40">
        <f>SUM(ｱｸﾃｨﾁｬﾚﾝｼﾞ:ﾛｼﾞﾊﾟﾙｴｸｽﾌﾟﾚｽ!D12)</f>
        <v>5011</v>
      </c>
      <c r="E12" s="25">
        <f>SUM(ｱｸﾃｨﾁｬﾚﾝｼﾞ:ﾛｼﾞﾊﾟﾙｴｸｽﾌﾟﾚｽ!E12)</f>
        <v>1000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4011</v>
      </c>
      <c r="H12" s="44">
        <f t="shared" si="0"/>
        <v>0.19956096587507482</v>
      </c>
    </row>
    <row r="13" spans="2:8" ht="22.5" customHeight="1">
      <c r="B13" s="50" t="s">
        <v>13</v>
      </c>
      <c r="C13" s="51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>
        <f t="shared" si="0"/>
        <v>0</v>
      </c>
    </row>
    <row r="14" spans="2:8" ht="22.5" customHeight="1">
      <c r="B14" s="50" t="s">
        <v>0</v>
      </c>
      <c r="C14" s="51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>
        <f t="shared" si="0"/>
        <v>0</v>
      </c>
    </row>
    <row r="15" spans="2:8" ht="22.5" customHeight="1">
      <c r="B15" s="64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>
        <f t="shared" si="0"/>
        <v>0</v>
      </c>
    </row>
    <row r="16" spans="2:8" ht="22.5" customHeight="1">
      <c r="B16" s="65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3601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644</v>
      </c>
      <c r="H16" s="44">
        <f t="shared" si="0"/>
        <v>0.8482921083627798</v>
      </c>
    </row>
    <row r="17" spans="2:8" ht="22.5" customHeight="1">
      <c r="B17" s="60" t="s">
        <v>14</v>
      </c>
      <c r="C17" s="61"/>
      <c r="D17" s="58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56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46"/>
    </row>
    <row r="18" spans="2:8" ht="22.5" customHeight="1" thickBot="1">
      <c r="B18" s="62"/>
      <c r="C18" s="63"/>
      <c r="D18" s="59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57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47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94</v>
      </c>
    </row>
    <row r="23" ht="22.5" customHeight="1">
      <c r="B23" t="s">
        <v>9</v>
      </c>
    </row>
  </sheetData>
  <sheetProtection/>
  <mergeCells count="12">
    <mergeCell ref="F17:F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35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5211</v>
      </c>
      <c r="E11" s="22">
        <v>3335</v>
      </c>
      <c r="F11" s="23">
        <v>0</v>
      </c>
      <c r="G11" s="11">
        <f aca="true" t="shared" si="0" ref="G11:G16">D11-E11-F11</f>
        <v>1876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36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7406</v>
      </c>
      <c r="E11" s="22">
        <v>6645</v>
      </c>
      <c r="F11" s="23">
        <v>148</v>
      </c>
      <c r="G11" s="11">
        <f aca="true" t="shared" si="0" ref="G11:G16">D11-E11-F11</f>
        <v>613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G14" sqref="G14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37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3715</v>
      </c>
      <c r="E11" s="22">
        <v>2015</v>
      </c>
      <c r="F11" s="23">
        <v>0</v>
      </c>
      <c r="G11" s="11">
        <f aca="true" t="shared" si="0" ref="G11:G16">D11-E11-F11</f>
        <v>1700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38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3" sqref="G13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39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4" sqref="G14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40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793</v>
      </c>
      <c r="E11" s="22">
        <v>685</v>
      </c>
      <c r="F11" s="23">
        <v>0</v>
      </c>
      <c r="G11" s="11">
        <f aca="true" t="shared" si="0" ref="G11:G16">D11-E11-F11</f>
        <v>108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41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2" sqref="F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42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2976</v>
      </c>
      <c r="E11" s="22">
        <v>1989</v>
      </c>
      <c r="F11" s="23">
        <v>0</v>
      </c>
      <c r="G11" s="11">
        <f aca="true" t="shared" si="0" ref="G11:G16">D11-E11-F11</f>
        <v>987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5" sqref="G15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43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998</v>
      </c>
      <c r="E11" s="22">
        <v>750</v>
      </c>
      <c r="F11" s="23">
        <v>0</v>
      </c>
      <c r="G11" s="11">
        <f aca="true" t="shared" si="0" ref="G11:G16">D11-E11-F11</f>
        <v>248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44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66" t="s">
        <v>93</v>
      </c>
      <c r="H5" s="67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810</v>
      </c>
      <c r="E11" s="22">
        <v>810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45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2751</v>
      </c>
      <c r="E11" s="22">
        <v>1030</v>
      </c>
      <c r="F11" s="23">
        <v>0</v>
      </c>
      <c r="G11" s="11">
        <f aca="true" t="shared" si="0" ref="G11:G16">D11-E11-F11</f>
        <v>1721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D16" sqref="D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46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47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996</v>
      </c>
      <c r="E11" s="22">
        <v>996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B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48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6" sqref="G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49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29052</v>
      </c>
      <c r="E11" s="22">
        <v>28128</v>
      </c>
      <c r="F11" s="23">
        <v>0</v>
      </c>
      <c r="G11" s="11">
        <f aca="true" t="shared" si="0" ref="G11:G16">D11-E11-F11</f>
        <v>924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65"/>
      <c r="C16" s="17" t="s">
        <v>3</v>
      </c>
      <c r="D16" s="22">
        <v>1426</v>
      </c>
      <c r="E16" s="22">
        <v>1231</v>
      </c>
      <c r="F16" s="23">
        <v>0</v>
      </c>
      <c r="G16" s="12">
        <f t="shared" si="0"/>
        <v>195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50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51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1654</v>
      </c>
      <c r="E11" s="22">
        <v>1150</v>
      </c>
      <c r="F11" s="23">
        <v>0</v>
      </c>
      <c r="G11" s="11">
        <f aca="true" t="shared" si="0" ref="G11:G16">D11-E11-F11</f>
        <v>504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6" sqref="G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52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6420</v>
      </c>
      <c r="E11" s="22">
        <v>5586</v>
      </c>
      <c r="F11" s="23">
        <v>0</v>
      </c>
      <c r="G11" s="11">
        <f aca="true" t="shared" si="0" ref="G11:G16">D11-E11-F11</f>
        <v>834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>
        <v>2314</v>
      </c>
      <c r="E12" s="24">
        <v>1000</v>
      </c>
      <c r="F12" s="25">
        <v>0</v>
      </c>
      <c r="G12" s="12">
        <f t="shared" si="0"/>
        <v>1314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>
        <v>858</v>
      </c>
      <c r="E16" s="24">
        <v>700</v>
      </c>
      <c r="F16" s="25">
        <v>0</v>
      </c>
      <c r="G16" s="12">
        <f t="shared" si="0"/>
        <v>158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95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9294</v>
      </c>
      <c r="E11" s="22">
        <v>7227</v>
      </c>
      <c r="F11" s="23">
        <v>0</v>
      </c>
      <c r="G11" s="11">
        <f aca="true" t="shared" si="0" ref="G11:G16">D11-E11-F11</f>
        <v>2067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53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4010</v>
      </c>
      <c r="E11" s="22">
        <v>3208</v>
      </c>
      <c r="F11" s="23">
        <v>0</v>
      </c>
      <c r="G11" s="11">
        <f aca="true" t="shared" si="0" ref="G11:G16">D11-E11-F11</f>
        <v>802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67" t="s">
        <v>31</v>
      </c>
      <c r="H5" s="67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11640</v>
      </c>
      <c r="E11" s="22">
        <v>10484</v>
      </c>
      <c r="F11" s="23">
        <v>0</v>
      </c>
      <c r="G11" s="11">
        <f aca="true" t="shared" si="0" ref="G11:G16">D11-E11-F11</f>
        <v>1156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96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2936</v>
      </c>
      <c r="E11" s="22">
        <v>1553</v>
      </c>
      <c r="F11" s="23">
        <v>0</v>
      </c>
      <c r="G11" s="11">
        <f aca="true" t="shared" si="0" ref="G11:G16">D11-E11-F11</f>
        <v>1383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E21" sqref="E2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97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 t="s">
        <v>98</v>
      </c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4950</v>
      </c>
      <c r="E11" s="22">
        <v>4884</v>
      </c>
      <c r="F11" s="23">
        <v>0</v>
      </c>
      <c r="G11" s="11">
        <f aca="true" t="shared" si="0" ref="G11:G16">D11-E11-F11</f>
        <v>66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5" sqref="F15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54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13283</v>
      </c>
      <c r="E11" s="22">
        <v>12820</v>
      </c>
      <c r="F11" s="23">
        <v>0</v>
      </c>
      <c r="G11" s="11">
        <f aca="true" t="shared" si="0" ref="G11:G16">D11-E11-F11</f>
        <v>463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55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7804</v>
      </c>
      <c r="E11" s="22">
        <v>5526</v>
      </c>
      <c r="F11" s="23">
        <v>0</v>
      </c>
      <c r="G11" s="11">
        <f aca="true" t="shared" si="0" ref="G11:G16">D11-E11-F11</f>
        <v>2278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55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9063</v>
      </c>
      <c r="E11" s="22">
        <v>7274</v>
      </c>
      <c r="F11" s="23">
        <v>0</v>
      </c>
      <c r="G11" s="11">
        <f aca="true" t="shared" si="0" ref="G11:G16">D11-E11-F11</f>
        <v>1789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56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57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58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59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3090</v>
      </c>
      <c r="E11" s="22">
        <v>2975</v>
      </c>
      <c r="F11" s="23">
        <v>0</v>
      </c>
      <c r="G11" s="11">
        <f aca="true" t="shared" si="0" ref="G11:G16">D11-E11-F11</f>
        <v>115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6" sqref="G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60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10653</v>
      </c>
      <c r="E11" s="22">
        <v>8407</v>
      </c>
      <c r="F11" s="23">
        <v>0</v>
      </c>
      <c r="G11" s="11">
        <f aca="true" t="shared" si="0" ref="G11:G16">D11-E11-F11</f>
        <v>2246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>
        <v>729</v>
      </c>
      <c r="E16" s="24">
        <v>560</v>
      </c>
      <c r="F16" s="25">
        <v>0</v>
      </c>
      <c r="G16" s="12">
        <f t="shared" si="0"/>
        <v>169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66" t="s">
        <v>87</v>
      </c>
      <c r="H5" s="67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1380</v>
      </c>
      <c r="E11" s="22">
        <v>50</v>
      </c>
      <c r="F11" s="23">
        <v>0</v>
      </c>
      <c r="G11" s="11">
        <f aca="true" t="shared" si="0" ref="G11:G16">D11-E11-F11</f>
        <v>1330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61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15161</v>
      </c>
      <c r="E11" s="22">
        <v>7452</v>
      </c>
      <c r="F11" s="23">
        <v>0</v>
      </c>
      <c r="G11" s="11">
        <f aca="true" t="shared" si="0" ref="G11:G16">D11-E11-F11</f>
        <v>7709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62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63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64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4776</v>
      </c>
      <c r="E11" s="22">
        <v>1633</v>
      </c>
      <c r="F11" s="23">
        <v>0</v>
      </c>
      <c r="G11" s="11">
        <f aca="true" t="shared" si="0" ref="G11:G16">D11-E11-F11</f>
        <v>3143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65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6678</v>
      </c>
      <c r="E11" s="22">
        <v>6344</v>
      </c>
      <c r="F11" s="23">
        <v>0</v>
      </c>
      <c r="G11" s="11">
        <f aca="true" t="shared" si="0" ref="G11:G16">D11-E11-F11</f>
        <v>334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66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5737</v>
      </c>
      <c r="E11" s="22">
        <v>4773</v>
      </c>
      <c r="F11" s="23">
        <v>277</v>
      </c>
      <c r="G11" s="11">
        <f aca="true" t="shared" si="0" ref="G11:G16">D11-E11-F11</f>
        <v>687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67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43344</v>
      </c>
      <c r="E11" s="22">
        <v>43344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68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69714</v>
      </c>
      <c r="E11" s="22">
        <v>69714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88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 t="s">
        <v>89</v>
      </c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1590</v>
      </c>
      <c r="E11" s="22">
        <v>0</v>
      </c>
      <c r="F11" s="23">
        <v>0</v>
      </c>
      <c r="G11" s="11">
        <f aca="true" t="shared" si="0" ref="G11:G16">D11-E11-F11</f>
        <v>1590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69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 t="s">
        <v>92</v>
      </c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3845</v>
      </c>
      <c r="E11" s="22">
        <v>574</v>
      </c>
      <c r="F11" s="23">
        <v>0</v>
      </c>
      <c r="G11" s="11">
        <f aca="true" t="shared" si="0" ref="G11:G16">D11-E11-F11</f>
        <v>3271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67" t="s">
        <v>84</v>
      </c>
      <c r="H5" s="67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2844</v>
      </c>
      <c r="E11" s="22">
        <v>1300</v>
      </c>
      <c r="F11" s="23">
        <v>635</v>
      </c>
      <c r="G11" s="11">
        <f aca="true" t="shared" si="0" ref="G11:G16">D11-E11-F11</f>
        <v>909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70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83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71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5901</v>
      </c>
      <c r="E11" s="22">
        <v>2587</v>
      </c>
      <c r="F11" s="23">
        <v>0</v>
      </c>
      <c r="G11" s="11">
        <f aca="true" t="shared" si="0" ref="G11:G16">D11-E11-F11</f>
        <v>3314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72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73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2" sqref="G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90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 t="s">
        <v>91</v>
      </c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>
        <v>2697</v>
      </c>
      <c r="E12" s="24">
        <v>0</v>
      </c>
      <c r="F12" s="25">
        <v>0</v>
      </c>
      <c r="G12" s="12">
        <f t="shared" si="0"/>
        <v>2697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74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4585</v>
      </c>
      <c r="E11" s="22">
        <v>3000</v>
      </c>
      <c r="F11" s="23">
        <v>130</v>
      </c>
      <c r="G11" s="11">
        <f aca="true" t="shared" si="0" ref="G11:G16">D11-E11-F11</f>
        <v>1455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86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9945</v>
      </c>
      <c r="E11" s="22">
        <v>8663</v>
      </c>
      <c r="F11" s="23">
        <v>0</v>
      </c>
      <c r="G11" s="11">
        <f aca="true" t="shared" si="0" ref="G11:G16">D11-E11-F11</f>
        <v>1282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75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76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3998</v>
      </c>
      <c r="E11" s="22">
        <v>3900</v>
      </c>
      <c r="F11" s="23">
        <v>0</v>
      </c>
      <c r="G11" s="11">
        <f aca="true" t="shared" si="0" ref="G11:G16">D11-E11-F11</f>
        <v>98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32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38382</v>
      </c>
      <c r="E11" s="22">
        <v>15316</v>
      </c>
      <c r="F11" s="23">
        <v>0</v>
      </c>
      <c r="G11" s="11">
        <f aca="true" t="shared" si="0" ref="G11:G16">D11-E11-F11</f>
        <v>23066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77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78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5790</v>
      </c>
      <c r="E11" s="22">
        <v>4054</v>
      </c>
      <c r="F11" s="23">
        <v>0</v>
      </c>
      <c r="G11" s="11">
        <f aca="true" t="shared" si="0" ref="G11:G16">D11-E11-F11</f>
        <v>1736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79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1325</v>
      </c>
      <c r="E11" s="22">
        <v>860</v>
      </c>
      <c r="F11" s="23">
        <v>0</v>
      </c>
      <c r="G11" s="11">
        <f aca="true" t="shared" si="0" ref="G11:G16">D11-E11-F11</f>
        <v>465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80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2323</v>
      </c>
      <c r="E11" s="22">
        <v>1869</v>
      </c>
      <c r="F11" s="23">
        <v>0</v>
      </c>
      <c r="G11" s="11">
        <f aca="true" t="shared" si="0" ref="G11:G16">D11-E11-F11</f>
        <v>454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81</v>
      </c>
      <c r="H5" s="54"/>
    </row>
    <row r="6" spans="2:8" ht="22.5" customHeight="1">
      <c r="B6" s="34" t="str">
        <f>+'合計'!B6</f>
        <v>月報用（令和元年6月末現在）</v>
      </c>
      <c r="F6" s="20" t="s">
        <v>18</v>
      </c>
      <c r="G6" s="55" t="s">
        <v>82</v>
      </c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9255</v>
      </c>
      <c r="E11" s="22">
        <v>5760</v>
      </c>
      <c r="F11" s="23">
        <v>2000</v>
      </c>
      <c r="G11" s="11">
        <f aca="true" t="shared" si="0" ref="G11:G16">D11-E11-F11</f>
        <v>1495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33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19756</v>
      </c>
      <c r="E11" s="22">
        <v>19216</v>
      </c>
      <c r="F11" s="23">
        <v>0</v>
      </c>
      <c r="G11" s="11">
        <f aca="true" t="shared" si="0" ref="G11:G16">D11-E11-F11</f>
        <v>540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2" sqref="G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34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9" t="s">
        <v>21</v>
      </c>
      <c r="C3" s="49"/>
      <c r="D3" s="49"/>
      <c r="E3" s="49"/>
      <c r="F3" s="49"/>
      <c r="G3" s="49"/>
      <c r="H3" s="49"/>
    </row>
    <row r="5" spans="2:8" ht="22.5" customHeight="1">
      <c r="B5" s="21" t="s">
        <v>99</v>
      </c>
      <c r="F5" s="19" t="s">
        <v>17</v>
      </c>
      <c r="G5" s="54" t="s">
        <v>85</v>
      </c>
      <c r="H5" s="54"/>
    </row>
    <row r="6" spans="2:8" ht="22.5" customHeight="1">
      <c r="B6" s="30" t="str">
        <f>+'合計'!B6</f>
        <v>月報用（令和元年6月末現在）</v>
      </c>
      <c r="F6" s="20" t="s">
        <v>18</v>
      </c>
      <c r="G6" s="55"/>
      <c r="H6" s="5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8" t="s">
        <v>10</v>
      </c>
      <c r="F9" s="48"/>
      <c r="G9" s="69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2" t="s">
        <v>20</v>
      </c>
      <c r="C11" s="70"/>
      <c r="D11" s="22">
        <v>750</v>
      </c>
      <c r="E11" s="22">
        <v>735</v>
      </c>
      <c r="F11" s="23">
        <v>0</v>
      </c>
      <c r="G11" s="11">
        <f aca="true" t="shared" si="0" ref="G11:G16">D11-E11-F11</f>
        <v>15</v>
      </c>
      <c r="H11" s="15" t="e">
        <f>ROUND(100*E11/#REF!,1)</f>
        <v>#REF!</v>
      </c>
    </row>
    <row r="12" spans="2:8" ht="22.5" customHeight="1">
      <c r="B12" s="50" t="s">
        <v>12</v>
      </c>
      <c r="C12" s="71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71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71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4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5"/>
      <c r="C16" s="17" t="s">
        <v>3</v>
      </c>
      <c r="D16" s="24">
        <v>1082</v>
      </c>
      <c r="E16" s="24">
        <v>960</v>
      </c>
      <c r="F16" s="25">
        <v>0</v>
      </c>
      <c r="G16" s="12">
        <f t="shared" si="0"/>
        <v>122</v>
      </c>
      <c r="H16" s="16" t="e">
        <f>ROUND(100*E16/#REF!,1)</f>
        <v>#REF!</v>
      </c>
    </row>
    <row r="17" spans="2:8" ht="22.5" customHeight="1">
      <c r="B17" s="60" t="s">
        <v>14</v>
      </c>
      <c r="C17" s="74"/>
      <c r="D17" s="76"/>
      <c r="E17" s="28"/>
      <c r="F17" s="78"/>
      <c r="G17" s="72">
        <f>D17-E17-E18-F17</f>
        <v>0</v>
      </c>
      <c r="H17" s="13"/>
    </row>
    <row r="18" spans="2:8" ht="22.5" customHeight="1" thickBot="1">
      <c r="B18" s="62"/>
      <c r="C18" s="75"/>
      <c r="D18" s="77"/>
      <c r="E18" s="29"/>
      <c r="F18" s="79"/>
      <c r="G18" s="73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user01</cp:lastModifiedBy>
  <cp:lastPrinted>2019-06-28T00:59:28Z</cp:lastPrinted>
  <dcterms:created xsi:type="dcterms:W3CDTF">2001-04-12T08:02:15Z</dcterms:created>
  <dcterms:modified xsi:type="dcterms:W3CDTF">2019-07-31T07:16:39Z</dcterms:modified>
  <cp:category/>
  <cp:version/>
  <cp:contentType/>
  <cp:contentStatus/>
</cp:coreProperties>
</file>