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<sst xmlns="http://schemas.openxmlformats.org/spreadsheetml/2006/main" count="40" uniqueCount="30">
  <si>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</si>
  <si>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</si>
  <si>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</si>
  <si>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</si>
  <si>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</si>
  <si>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</si>
  <si>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</si>
  <si>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</si>
  <si>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</si>
  <si>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</si>
  <si>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</si>
  <si>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</si>
  <si>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</si>
  <si>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</si>
  <si>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</si>
  <si>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</si>
  <si>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</si>
  <si>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</si>
  <si>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</si>
  <si>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</si>
  <si>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</si>
  <si>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</si>
  <si>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</si>
  <si>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</si>
  <si>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</si>
  <si>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</si>
  <si>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</si>
  <si>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</si>
  <si>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</si>
  <si>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（令和元年8月分）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</si>
</sst>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C1" sqref="C1:G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83" t="s">
        <v>7</v>
      </c>
      <c r="D1" s="83"/>
      <c r="E1" s="83"/>
      <c r="F1" s="83"/>
      <c r="G1" s="83"/>
      <c r="H1" s="71" t="s">
        <v>29</v>
      </c>
      <c r="I1" s="72"/>
      <c r="J1" s="2"/>
    </row>
    <row r="2" spans="2:10" ht="17.25">
      <c r="B2" s="2"/>
      <c r="C2" s="92"/>
      <c r="D2" s="92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84" t="s">
        <v>27</v>
      </c>
      <c r="K5" s="84"/>
      <c r="L5" s="84"/>
      <c r="M5" s="84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73" t="s">
        <v>8</v>
      </c>
      <c r="K6" s="73" t="s">
        <v>9</v>
      </c>
      <c r="L6" s="75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74"/>
      <c r="K7" s="74"/>
      <c r="L7" s="76"/>
      <c r="M7" s="29" t="s">
        <v>5</v>
      </c>
    </row>
    <row r="8" spans="2:15" ht="19.5" customHeight="1">
      <c r="B8" s="93" t="s">
        <v>28</v>
      </c>
      <c r="C8" s="96" t="s">
        <v>15</v>
      </c>
      <c r="D8" s="48" t="s">
        <v>16</v>
      </c>
      <c r="E8" s="55">
        <v>16888</v>
      </c>
      <c r="F8" s="32">
        <v>131</v>
      </c>
      <c r="G8" s="32">
        <v>7170</v>
      </c>
      <c r="H8" s="32">
        <v>54</v>
      </c>
      <c r="I8" s="32">
        <v>30</v>
      </c>
      <c r="J8" s="32">
        <f>SUM(E8:I8)</f>
        <v>24273</v>
      </c>
      <c r="K8" s="32">
        <v>26830</v>
      </c>
      <c r="L8" s="33">
        <f aca="true" t="shared" si="0" ref="L8:L13">J8/K8</f>
        <v>0.9046962355572121</v>
      </c>
      <c r="M8" s="34">
        <f>+J8/86236*100</f>
        <v>28.147177512871657</v>
      </c>
      <c r="O8" s="12"/>
    </row>
    <row r="9" spans="2:15" ht="19.5" customHeight="1">
      <c r="B9" s="94"/>
      <c r="C9" s="97"/>
      <c r="D9" s="49" t="s">
        <v>17</v>
      </c>
      <c r="E9" s="56">
        <v>2549901</v>
      </c>
      <c r="F9" s="5">
        <v>255138</v>
      </c>
      <c r="G9" s="5">
        <v>1849328</v>
      </c>
      <c r="H9" s="5">
        <v>49186</v>
      </c>
      <c r="I9" s="5">
        <v>49738</v>
      </c>
      <c r="J9" s="5">
        <f>SUM(E9:I9)</f>
        <v>4753291</v>
      </c>
      <c r="K9" s="5">
        <v>5449031</v>
      </c>
      <c r="L9" s="14">
        <f t="shared" si="0"/>
        <v>0.8723185828819839</v>
      </c>
      <c r="M9" s="20">
        <f>+J9/22660410*100</f>
        <v>20.97619151639357</v>
      </c>
      <c r="O9" s="13"/>
    </row>
    <row r="10" spans="2:15" ht="19.5" customHeight="1">
      <c r="B10" s="94"/>
      <c r="C10" s="74" t="s">
        <v>18</v>
      </c>
      <c r="D10" s="49" t="s">
        <v>16</v>
      </c>
      <c r="E10" s="56">
        <v>17038</v>
      </c>
      <c r="F10" s="5">
        <v>173</v>
      </c>
      <c r="G10" s="5">
        <v>7293</v>
      </c>
      <c r="H10" s="5">
        <v>86</v>
      </c>
      <c r="I10" s="5">
        <v>87</v>
      </c>
      <c r="J10" s="5">
        <f>SUM(E10:I10)</f>
        <v>24677</v>
      </c>
      <c r="K10" s="5">
        <v>47958</v>
      </c>
      <c r="L10" s="14">
        <f t="shared" si="0"/>
        <v>0.5145544017682139</v>
      </c>
      <c r="M10" s="20">
        <f>+J10/87028*100</f>
        <v>28.35524199108333</v>
      </c>
      <c r="O10" s="13"/>
    </row>
    <row r="11" spans="2:15" ht="19.5" customHeight="1">
      <c r="B11" s="94"/>
      <c r="C11" s="97"/>
      <c r="D11" s="49" t="s">
        <v>17</v>
      </c>
      <c r="E11" s="56">
        <v>2547467</v>
      </c>
      <c r="F11" s="5">
        <v>356723</v>
      </c>
      <c r="G11" s="5">
        <v>1693557</v>
      </c>
      <c r="H11" s="5">
        <v>41881</v>
      </c>
      <c r="I11" s="5">
        <v>47222</v>
      </c>
      <c r="J11" s="5">
        <f>SUM(E11:I11)</f>
        <v>4686850</v>
      </c>
      <c r="K11" s="5">
        <v>5596016</v>
      </c>
      <c r="L11" s="14">
        <f t="shared" si="0"/>
        <v>0.8375333451512648</v>
      </c>
      <c r="M11" s="20">
        <f>+J11/21805013*100</f>
        <v>21.49436920766798</v>
      </c>
      <c r="O11" s="13"/>
    </row>
    <row r="12" spans="2:15" ht="19.5" customHeight="1">
      <c r="B12" s="94"/>
      <c r="C12" s="74" t="s">
        <v>19</v>
      </c>
      <c r="D12" s="49" t="s">
        <v>16</v>
      </c>
      <c r="E12" s="56">
        <v>49527</v>
      </c>
      <c r="F12" s="5">
        <v>234</v>
      </c>
      <c r="G12" s="5">
        <v>13108</v>
      </c>
      <c r="H12" s="5">
        <v>265</v>
      </c>
      <c r="I12" s="5">
        <v>134</v>
      </c>
      <c r="J12" s="5">
        <f>SUM(E12:I12)</f>
        <v>63268</v>
      </c>
      <c r="K12" s="5">
        <v>58879</v>
      </c>
      <c r="L12" s="14">
        <f t="shared" si="0"/>
        <v>1.074542706228027</v>
      </c>
      <c r="M12" s="20">
        <f>+J12/128371*100</f>
        <v>49.28527471157816</v>
      </c>
      <c r="O12" s="13"/>
    </row>
    <row r="13" spans="2:15" ht="19.5" customHeight="1" thickBot="1">
      <c r="B13" s="95"/>
      <c r="C13" s="98"/>
      <c r="D13" s="50" t="s">
        <v>17</v>
      </c>
      <c r="E13" s="57">
        <v>6987274.199999999</v>
      </c>
      <c r="F13" s="35">
        <v>435701</v>
      </c>
      <c r="G13" s="35">
        <v>3569631</v>
      </c>
      <c r="H13" s="35">
        <v>258558</v>
      </c>
      <c r="I13" s="35">
        <v>180646</v>
      </c>
      <c r="J13" s="35">
        <f>SUM(E13:I13)</f>
        <v>11431810.2</v>
      </c>
      <c r="K13" s="35">
        <v>10816081</v>
      </c>
      <c r="L13" s="36">
        <f t="shared" si="0"/>
        <v>1.056927199417238</v>
      </c>
      <c r="M13" s="37">
        <f>+J13/24618198*100</f>
        <v>46.436421544745066</v>
      </c>
      <c r="O13" s="13"/>
    </row>
    <row r="14" spans="2:13" ht="19.5" customHeight="1">
      <c r="B14" s="27"/>
      <c r="C14" s="28"/>
      <c r="D14" s="51" t="s">
        <v>16</v>
      </c>
      <c r="E14" s="58">
        <v>49677</v>
      </c>
      <c r="F14" s="30">
        <v>276</v>
      </c>
      <c r="G14" s="30">
        <v>13231</v>
      </c>
      <c r="H14" s="30">
        <v>297</v>
      </c>
      <c r="I14" s="30">
        <v>191</v>
      </c>
      <c r="J14" s="30">
        <v>80007</v>
      </c>
      <c r="K14" s="31"/>
      <c r="L14" s="8"/>
      <c r="M14" s="20">
        <v>49.3</v>
      </c>
    </row>
    <row r="15" spans="2:13" ht="19.5" customHeight="1">
      <c r="B15" s="90" t="s">
        <v>20</v>
      </c>
      <c r="C15" s="91"/>
      <c r="D15" s="49" t="s">
        <v>0</v>
      </c>
      <c r="E15" s="59">
        <f aca="true" t="shared" si="1" ref="E15:J15">E12/E14</f>
        <v>0.996980493991183</v>
      </c>
      <c r="F15" s="15">
        <f t="shared" si="1"/>
        <v>0.8478260869565217</v>
      </c>
      <c r="G15" s="15">
        <f t="shared" si="1"/>
        <v>0.9907036505177236</v>
      </c>
      <c r="H15" s="15">
        <f t="shared" si="1"/>
        <v>0.8922558922558923</v>
      </c>
      <c r="I15" s="15">
        <f t="shared" si="1"/>
        <v>0.7015706806282722</v>
      </c>
      <c r="J15" s="15">
        <f t="shared" si="1"/>
        <v>0.7907808066794155</v>
      </c>
      <c r="K15" s="7"/>
      <c r="L15" s="8"/>
      <c r="M15" s="21"/>
    </row>
    <row r="16" spans="2:13" ht="19.5" customHeight="1">
      <c r="B16" s="90" t="s">
        <v>21</v>
      </c>
      <c r="C16" s="91"/>
      <c r="D16" s="49" t="s">
        <v>17</v>
      </c>
      <c r="E16" s="56">
        <v>6984840.199999999</v>
      </c>
      <c r="F16" s="5">
        <v>537286</v>
      </c>
      <c r="G16" s="5">
        <v>3413860</v>
      </c>
      <c r="H16" s="5">
        <v>251253</v>
      </c>
      <c r="I16" s="5">
        <v>178130</v>
      </c>
      <c r="J16" s="5">
        <v>10963066</v>
      </c>
      <c r="K16" s="9"/>
      <c r="L16" s="8"/>
      <c r="M16" s="20">
        <v>42.2</v>
      </c>
    </row>
    <row r="17" spans="2:13" ht="19.5" customHeight="1" thickBot="1">
      <c r="B17" s="27"/>
      <c r="C17" s="28"/>
      <c r="D17" s="52" t="s">
        <v>1</v>
      </c>
      <c r="E17" s="60">
        <f aca="true" t="shared" si="2" ref="E17:J17">E13/E16</f>
        <v>1.0003484689599627</v>
      </c>
      <c r="F17" s="38">
        <f t="shared" si="2"/>
        <v>0.8109293746719625</v>
      </c>
      <c r="G17" s="38">
        <f t="shared" si="2"/>
        <v>1.0456289947449515</v>
      </c>
      <c r="H17" s="38">
        <f t="shared" si="2"/>
        <v>1.029074279710093</v>
      </c>
      <c r="I17" s="38">
        <f t="shared" si="2"/>
        <v>1.0141245158030652</v>
      </c>
      <c r="J17" s="38">
        <f t="shared" si="2"/>
        <v>1.0427566704423743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45144</v>
      </c>
      <c r="F18" s="32">
        <v>185</v>
      </c>
      <c r="G18" s="32">
        <v>13217</v>
      </c>
      <c r="H18" s="32">
        <v>153</v>
      </c>
      <c r="I18" s="32">
        <v>180</v>
      </c>
      <c r="J18" s="32">
        <v>58879</v>
      </c>
      <c r="K18" s="41"/>
      <c r="L18" s="42"/>
      <c r="M18" s="34">
        <v>54.4</v>
      </c>
    </row>
    <row r="19" spans="2:13" ht="19.5" customHeight="1">
      <c r="B19" s="88" t="s">
        <v>22</v>
      </c>
      <c r="C19" s="89"/>
      <c r="D19" s="49" t="s">
        <v>0</v>
      </c>
      <c r="E19" s="59">
        <f aca="true" t="shared" si="3" ref="E19:J19">E12/E18</f>
        <v>1.0970893141945774</v>
      </c>
      <c r="F19" s="15">
        <f t="shared" si="3"/>
        <v>1.2648648648648648</v>
      </c>
      <c r="G19" s="15">
        <f t="shared" si="3"/>
        <v>0.9917530453204206</v>
      </c>
      <c r="H19" s="15">
        <f t="shared" si="3"/>
        <v>1.7320261437908497</v>
      </c>
      <c r="I19" s="15">
        <f t="shared" si="3"/>
        <v>0.7444444444444445</v>
      </c>
      <c r="J19" s="15">
        <f t="shared" si="3"/>
        <v>1.074542706228027</v>
      </c>
      <c r="K19" s="7"/>
      <c r="L19" s="10"/>
      <c r="M19" s="22"/>
    </row>
    <row r="20" spans="2:13" ht="19.5" customHeight="1">
      <c r="B20" s="88" t="s">
        <v>23</v>
      </c>
      <c r="C20" s="89"/>
      <c r="D20" s="49" t="s">
        <v>17</v>
      </c>
      <c r="E20" s="56">
        <v>6723892</v>
      </c>
      <c r="F20" s="5">
        <v>188081</v>
      </c>
      <c r="G20" s="5">
        <v>3579346</v>
      </c>
      <c r="H20" s="5">
        <v>116716</v>
      </c>
      <c r="I20" s="5">
        <v>208046</v>
      </c>
      <c r="J20" s="5">
        <v>10816081</v>
      </c>
      <c r="K20" s="9"/>
      <c r="L20" s="11"/>
      <c r="M20" s="20">
        <v>42.8</v>
      </c>
    </row>
    <row r="21" spans="2:13" ht="19.5" customHeight="1" thickBot="1">
      <c r="B21" s="43"/>
      <c r="C21" s="44"/>
      <c r="D21" s="50" t="s">
        <v>1</v>
      </c>
      <c r="E21" s="61">
        <f aca="true" t="shared" si="4" ref="E21:J21">E13/E20</f>
        <v>1.0391710931704434</v>
      </c>
      <c r="F21" s="45">
        <f t="shared" si="4"/>
        <v>2.3165604181177257</v>
      </c>
      <c r="G21" s="45">
        <f t="shared" si="4"/>
        <v>0.9972858170179693</v>
      </c>
      <c r="H21" s="45">
        <f t="shared" si="4"/>
        <v>2.215274683847973</v>
      </c>
      <c r="I21" s="45">
        <f t="shared" si="4"/>
        <v>0.8682983570941042</v>
      </c>
      <c r="J21" s="45">
        <f t="shared" si="4"/>
        <v>1.056927199417238</v>
      </c>
      <c r="K21" s="24"/>
      <c r="L21" s="25"/>
      <c r="M21" s="46"/>
    </row>
    <row r="22" spans="2:13" ht="19.5" customHeight="1" thickBot="1">
      <c r="B22" s="77" t="s">
        <v>24</v>
      </c>
      <c r="C22" s="78"/>
      <c r="D22" s="79"/>
      <c r="E22" s="62">
        <f aca="true" t="shared" si="5" ref="E22:J22">(E8+E10)/(E12+E14)</f>
        <v>0.3419821781379783</v>
      </c>
      <c r="F22" s="47">
        <f t="shared" si="5"/>
        <v>0.596078431372549</v>
      </c>
      <c r="G22" s="47">
        <f t="shared" si="5"/>
        <v>0.5491096852576028</v>
      </c>
      <c r="H22" s="47">
        <f t="shared" si="5"/>
        <v>0.2491103202846975</v>
      </c>
      <c r="I22" s="47">
        <f t="shared" si="5"/>
        <v>0.36</v>
      </c>
      <c r="J22" s="47">
        <f t="shared" si="5"/>
        <v>0.3416506717850288</v>
      </c>
      <c r="K22" s="63"/>
      <c r="L22" s="64"/>
      <c r="M22" s="65"/>
    </row>
    <row r="23" spans="2:13" ht="17.25" customHeight="1" thickBot="1">
      <c r="B23" s="80" t="s">
        <v>25</v>
      </c>
      <c r="C23" s="81"/>
      <c r="D23" s="82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85" t="s">
        <v>26</v>
      </c>
      <c r="C24" s="86"/>
      <c r="D24" s="87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2019-09-10T07:01:15Z</dcterms:modified>
  <cp:category/>
  <cp:version/>
  <cp:contentType/>
  <cp:contentStatus/>
</cp:coreProperties>
</file>