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95" yWindow="32760" windowWidth="1339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<sst xmlns="http://schemas.openxmlformats.org/spreadsheetml/2006/main" count="40" uniqueCount="30">
  <si>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</si>
  <si>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</si>
  <si>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</si>
  <si>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</si>
  <si>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</si>
  <si>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</si>
  <si>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</si>
  <si>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</si>
  <si>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</si>
  <si>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</si>
  <si>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</si>
  <si>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</si>
  <si>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</si>
  <si>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</si>
  <si>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</si>
  <si>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</si>
  <si>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</si>
  <si>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</si>
  <si>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</si>
  <si>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</si>
  <si>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</si>
  <si>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</si>
  <si>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</si>
  <si>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</si>
  <si>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</si>
  <si>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</si>
  <si>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</si>
  <si>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</si>
  <si>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</si>
  <si>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（令和元年12月分）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</si>
</sst>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8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1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="90" zoomScaleNormal="90" zoomScaleSheetLayoutView="75" zoomScalePageLayoutView="0" workbookViewId="0" topLeftCell="A1">
      <selection activeCell="E8" sqref="E8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2"/>
      <c r="C1" s="97" t="s">
        <v>7</v>
      </c>
      <c r="D1" s="97"/>
      <c r="E1" s="97"/>
      <c r="F1" s="97"/>
      <c r="G1" s="97"/>
      <c r="H1" s="86" t="s">
        <v>29</v>
      </c>
      <c r="I1" s="87"/>
      <c r="J1" s="2"/>
    </row>
    <row r="2" spans="2:10" ht="17.25">
      <c r="B2" s="2"/>
      <c r="C2" s="78"/>
      <c r="D2" s="78"/>
      <c r="E2" s="2"/>
      <c r="F2" s="2"/>
      <c r="G2" s="2"/>
      <c r="H2" s="2"/>
      <c r="I2" s="2"/>
      <c r="J2" s="4" t="s">
        <v>6</v>
      </c>
    </row>
    <row r="3" spans="2:10" ht="13.5">
      <c r="B3" s="2"/>
      <c r="C3" s="2"/>
      <c r="D3" s="2"/>
      <c r="E3" s="2"/>
      <c r="F3" s="2"/>
      <c r="G3" s="2"/>
      <c r="H3" s="2"/>
      <c r="I3" s="2"/>
      <c r="J3" s="2"/>
    </row>
    <row r="4" spans="2:10" ht="13.5">
      <c r="B4" s="2"/>
      <c r="C4" s="2"/>
      <c r="D4" s="2"/>
      <c r="E4" s="2"/>
      <c r="F4" s="2"/>
      <c r="G4" s="2"/>
      <c r="H4" s="2"/>
      <c r="I4" s="2"/>
      <c r="J4" s="2"/>
    </row>
    <row r="5" spans="2:13" ht="14.25" thickBot="1">
      <c r="B5" s="2"/>
      <c r="C5" s="2"/>
      <c r="D5" s="2"/>
      <c r="E5" s="2"/>
      <c r="F5" s="2"/>
      <c r="G5" s="2"/>
      <c r="H5" s="2"/>
      <c r="I5" s="2"/>
      <c r="J5" s="98" t="s">
        <v>27</v>
      </c>
      <c r="K5" s="98"/>
      <c r="L5" s="98"/>
      <c r="M5" s="98"/>
    </row>
    <row r="6" spans="2:13" ht="13.5">
      <c r="B6" s="16"/>
      <c r="C6" s="17"/>
      <c r="D6" s="17"/>
      <c r="E6" s="53">
        <v>27</v>
      </c>
      <c r="F6" s="18">
        <v>28</v>
      </c>
      <c r="G6" s="18">
        <v>29</v>
      </c>
      <c r="H6" s="18">
        <v>30</v>
      </c>
      <c r="I6" s="18">
        <v>35</v>
      </c>
      <c r="J6" s="88" t="s">
        <v>8</v>
      </c>
      <c r="K6" s="88" t="s">
        <v>9</v>
      </c>
      <c r="L6" s="89" t="s">
        <v>3</v>
      </c>
      <c r="M6" s="19" t="s">
        <v>4</v>
      </c>
    </row>
    <row r="7" spans="2:13" ht="14.25" thickBot="1">
      <c r="B7" s="27"/>
      <c r="C7" s="2"/>
      <c r="D7" s="2"/>
      <c r="E7" s="54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84"/>
      <c r="K7" s="84"/>
      <c r="L7" s="90"/>
      <c r="M7" s="29" t="s">
        <v>5</v>
      </c>
    </row>
    <row r="8" spans="2:15" ht="19.5" customHeight="1">
      <c r="B8" s="79" t="s">
        <v>28</v>
      </c>
      <c r="C8" s="82" t="s">
        <v>15</v>
      </c>
      <c r="D8" s="48" t="s">
        <v>16</v>
      </c>
      <c r="E8" s="55">
        <v>18211</v>
      </c>
      <c r="F8" s="32">
        <v>206</v>
      </c>
      <c r="G8" s="32">
        <v>7822</v>
      </c>
      <c r="H8" s="32">
        <v>81</v>
      </c>
      <c r="I8" s="32">
        <v>34</v>
      </c>
      <c r="J8" s="32">
        <f aca="true" t="shared" si="0" ref="J8:J13">SUM(E8:I8)</f>
        <v>26354</v>
      </c>
      <c r="K8" s="32">
        <v>27245</v>
      </c>
      <c r="L8" s="33">
        <f aca="true" t="shared" si="1" ref="L8:L13">J8/K8</f>
        <v>0.9672967516975591</v>
      </c>
      <c r="M8" s="34">
        <f>+J8/89250*100</f>
        <v>29.528291316526612</v>
      </c>
      <c r="O8" s="12"/>
    </row>
    <row r="9" spans="2:15" ht="19.5" customHeight="1">
      <c r="B9" s="80"/>
      <c r="C9" s="83"/>
      <c r="D9" s="49" t="s">
        <v>17</v>
      </c>
      <c r="E9" s="56">
        <v>2608345</v>
      </c>
      <c r="F9" s="5">
        <v>370241</v>
      </c>
      <c r="G9" s="5">
        <v>2029611</v>
      </c>
      <c r="H9" s="5">
        <v>14157</v>
      </c>
      <c r="I9" s="5">
        <v>54324</v>
      </c>
      <c r="J9" s="5">
        <f t="shared" si="0"/>
        <v>5076678</v>
      </c>
      <c r="K9" s="5">
        <v>5631848</v>
      </c>
      <c r="L9" s="14">
        <f t="shared" si="1"/>
        <v>0.9014231207944533</v>
      </c>
      <c r="M9" s="20">
        <f>+J9/23401816*100</f>
        <v>21.6935215626001</v>
      </c>
      <c r="O9" s="13"/>
    </row>
    <row r="10" spans="2:15" ht="19.5" customHeight="1">
      <c r="B10" s="80"/>
      <c r="C10" s="84" t="s">
        <v>18</v>
      </c>
      <c r="D10" s="49" t="s">
        <v>16</v>
      </c>
      <c r="E10" s="56">
        <v>17673</v>
      </c>
      <c r="F10" s="5">
        <v>258</v>
      </c>
      <c r="G10" s="5">
        <v>6844</v>
      </c>
      <c r="H10" s="5">
        <v>87</v>
      </c>
      <c r="I10" s="5">
        <v>27</v>
      </c>
      <c r="J10" s="5">
        <f t="shared" si="0"/>
        <v>24889</v>
      </c>
      <c r="K10" s="5">
        <v>26371</v>
      </c>
      <c r="L10" s="14">
        <f t="shared" si="1"/>
        <v>0.9438019036062342</v>
      </c>
      <c r="M10" s="20">
        <f>+J10/91228*100</f>
        <v>27.2821940632262</v>
      </c>
      <c r="O10" s="13"/>
    </row>
    <row r="11" spans="2:15" ht="19.5" customHeight="1">
      <c r="B11" s="80"/>
      <c r="C11" s="83"/>
      <c r="D11" s="49" t="s">
        <v>17</v>
      </c>
      <c r="E11" s="56">
        <v>2481783</v>
      </c>
      <c r="F11" s="5">
        <v>449192</v>
      </c>
      <c r="G11" s="5">
        <v>2007731</v>
      </c>
      <c r="H11" s="5">
        <v>39391</v>
      </c>
      <c r="I11" s="5">
        <v>46451</v>
      </c>
      <c r="J11" s="5">
        <f t="shared" si="0"/>
        <v>5024548</v>
      </c>
      <c r="K11" s="5">
        <v>5293770</v>
      </c>
      <c r="L11" s="14">
        <f t="shared" si="1"/>
        <v>0.9491436159863387</v>
      </c>
      <c r="M11" s="20">
        <f>+J11/23525913*100</f>
        <v>21.35750480757112</v>
      </c>
      <c r="O11" s="13"/>
    </row>
    <row r="12" spans="2:15" ht="19.5" customHeight="1">
      <c r="B12" s="80"/>
      <c r="C12" s="84" t="s">
        <v>19</v>
      </c>
      <c r="D12" s="49" t="s">
        <v>16</v>
      </c>
      <c r="E12" s="56">
        <v>49035</v>
      </c>
      <c r="F12" s="5">
        <v>328</v>
      </c>
      <c r="G12" s="5">
        <v>14425</v>
      </c>
      <c r="H12" s="5">
        <v>334</v>
      </c>
      <c r="I12" s="5">
        <v>141</v>
      </c>
      <c r="J12" s="5">
        <f t="shared" si="0"/>
        <v>64263</v>
      </c>
      <c r="K12" s="5">
        <v>60306</v>
      </c>
      <c r="L12" s="14">
        <f t="shared" si="1"/>
        <v>1.0656153616555566</v>
      </c>
      <c r="M12" s="20">
        <f>+J12/156319*100</f>
        <v>41.11016575080445</v>
      </c>
      <c r="O12" s="13"/>
    </row>
    <row r="13" spans="2:15" ht="19.5" customHeight="1" thickBot="1">
      <c r="B13" s="81"/>
      <c r="C13" s="85"/>
      <c r="D13" s="50" t="s">
        <v>17</v>
      </c>
      <c r="E13" s="57">
        <v>6848845.199999999</v>
      </c>
      <c r="F13" s="35">
        <v>631185</v>
      </c>
      <c r="G13" s="35">
        <v>4053606</v>
      </c>
      <c r="H13" s="35">
        <v>181055</v>
      </c>
      <c r="I13" s="35">
        <v>185886</v>
      </c>
      <c r="J13" s="35">
        <f t="shared" si="0"/>
        <v>11900577.2</v>
      </c>
      <c r="K13" s="35">
        <v>11312176.899999999</v>
      </c>
      <c r="L13" s="36">
        <f t="shared" si="1"/>
        <v>1.0520147717986978</v>
      </c>
      <c r="M13" s="37">
        <f>+J13/24620481*100</f>
        <v>48.33608734126681</v>
      </c>
      <c r="O13" s="13"/>
    </row>
    <row r="14" spans="2:13" ht="19.5" customHeight="1">
      <c r="B14" s="27"/>
      <c r="C14" s="28"/>
      <c r="D14" s="51" t="s">
        <v>16</v>
      </c>
      <c r="E14" s="58">
        <v>48497</v>
      </c>
      <c r="F14" s="30">
        <v>380</v>
      </c>
      <c r="G14" s="30">
        <v>13447</v>
      </c>
      <c r="H14" s="30">
        <v>340</v>
      </c>
      <c r="I14" s="30">
        <v>3636</v>
      </c>
      <c r="J14" s="30">
        <v>66300</v>
      </c>
      <c r="K14" s="31"/>
      <c r="L14" s="8"/>
      <c r="M14" s="20">
        <v>41.9</v>
      </c>
    </row>
    <row r="15" spans="2:13" ht="19.5" customHeight="1">
      <c r="B15" s="76" t="s">
        <v>20</v>
      </c>
      <c r="C15" s="77"/>
      <c r="D15" s="49" t="s">
        <v>0</v>
      </c>
      <c r="E15" s="59">
        <f aca="true" t="shared" si="2" ref="E15:J15">E12/E14</f>
        <v>1.0110934696991567</v>
      </c>
      <c r="F15" s="15">
        <f t="shared" si="2"/>
        <v>0.8631578947368421</v>
      </c>
      <c r="G15" s="15">
        <f t="shared" si="2"/>
        <v>1.0727299769465308</v>
      </c>
      <c r="H15" s="15">
        <f t="shared" si="2"/>
        <v>0.9823529411764705</v>
      </c>
      <c r="I15" s="15">
        <f t="shared" si="2"/>
        <v>0.038778877887788776</v>
      </c>
      <c r="J15" s="15">
        <f t="shared" si="2"/>
        <v>0.9692760180995476</v>
      </c>
      <c r="K15" s="7"/>
      <c r="L15" s="8"/>
      <c r="M15" s="21"/>
    </row>
    <row r="16" spans="2:13" ht="19.5" customHeight="1">
      <c r="B16" s="76" t="s">
        <v>21</v>
      </c>
      <c r="C16" s="77"/>
      <c r="D16" s="49" t="s">
        <v>17</v>
      </c>
      <c r="E16" s="56">
        <v>6722283.199999999</v>
      </c>
      <c r="F16" s="5">
        <v>710136</v>
      </c>
      <c r="G16" s="5">
        <v>4031726</v>
      </c>
      <c r="H16" s="5">
        <v>206289</v>
      </c>
      <c r="I16" s="5">
        <v>380484</v>
      </c>
      <c r="J16" s="5">
        <v>12050918.2</v>
      </c>
      <c r="K16" s="9"/>
      <c r="L16" s="8"/>
      <c r="M16" s="20">
        <v>48.7</v>
      </c>
    </row>
    <row r="17" spans="2:13" ht="19.5" customHeight="1" thickBot="1">
      <c r="B17" s="27"/>
      <c r="C17" s="28"/>
      <c r="D17" s="52" t="s">
        <v>1</v>
      </c>
      <c r="E17" s="60">
        <f aca="true" t="shared" si="3" ref="E17:J17">E13/E16</f>
        <v>1.018827234175436</v>
      </c>
      <c r="F17" s="38">
        <f t="shared" si="3"/>
        <v>0.8888227043833857</v>
      </c>
      <c r="G17" s="38">
        <f t="shared" si="3"/>
        <v>1.005426956097711</v>
      </c>
      <c r="H17" s="38">
        <f t="shared" si="3"/>
        <v>0.877676463602034</v>
      </c>
      <c r="I17" s="38">
        <f t="shared" si="3"/>
        <v>0.4885514239757782</v>
      </c>
      <c r="J17" s="38">
        <f t="shared" si="3"/>
        <v>0.9875245190860228</v>
      </c>
      <c r="K17" s="7"/>
      <c r="L17" s="8"/>
      <c r="M17" s="70"/>
    </row>
    <row r="18" spans="2:13" ht="19.5" customHeight="1">
      <c r="B18" s="39"/>
      <c r="C18" s="40"/>
      <c r="D18" s="48" t="s">
        <v>16</v>
      </c>
      <c r="E18" s="55">
        <v>46262</v>
      </c>
      <c r="F18" s="32">
        <v>151</v>
      </c>
      <c r="G18" s="32">
        <v>12666</v>
      </c>
      <c r="H18" s="32">
        <v>181</v>
      </c>
      <c r="I18" s="32">
        <v>172</v>
      </c>
      <c r="J18" s="32">
        <v>59432</v>
      </c>
      <c r="K18" s="41"/>
      <c r="L18" s="42"/>
      <c r="M18" s="34">
        <v>49.2</v>
      </c>
    </row>
    <row r="19" spans="2:13" ht="19.5" customHeight="1">
      <c r="B19" s="74" t="s">
        <v>22</v>
      </c>
      <c r="C19" s="75"/>
      <c r="D19" s="49" t="s">
        <v>0</v>
      </c>
      <c r="E19" s="59">
        <f aca="true" t="shared" si="4" ref="E19:J19">E12/E18</f>
        <v>1.0599412044442522</v>
      </c>
      <c r="F19" s="15">
        <f t="shared" si="4"/>
        <v>2.172185430463576</v>
      </c>
      <c r="G19" s="15">
        <f t="shared" si="4"/>
        <v>1.1388757303015948</v>
      </c>
      <c r="H19" s="15">
        <f t="shared" si="4"/>
        <v>1.8453038674033149</v>
      </c>
      <c r="I19" s="15">
        <f t="shared" si="4"/>
        <v>0.8197674418604651</v>
      </c>
      <c r="J19" s="15">
        <f t="shared" si="4"/>
        <v>1.08128617579755</v>
      </c>
      <c r="K19" s="7"/>
      <c r="L19" s="10"/>
      <c r="M19" s="22"/>
    </row>
    <row r="20" spans="2:13" ht="19.5" customHeight="1">
      <c r="B20" s="74" t="s">
        <v>23</v>
      </c>
      <c r="C20" s="75"/>
      <c r="D20" s="49" t="s">
        <v>17</v>
      </c>
      <c r="E20" s="56">
        <v>6922857.199999999</v>
      </c>
      <c r="F20" s="5">
        <v>161243</v>
      </c>
      <c r="G20" s="5">
        <v>3519308.7</v>
      </c>
      <c r="H20" s="5">
        <v>164784</v>
      </c>
      <c r="I20" s="5">
        <v>204806</v>
      </c>
      <c r="J20" s="5">
        <v>10972998.899999999</v>
      </c>
      <c r="K20" s="9"/>
      <c r="L20" s="11"/>
      <c r="M20" s="20">
        <v>46.7</v>
      </c>
    </row>
    <row r="21" spans="2:13" ht="19.5" customHeight="1" thickBot="1">
      <c r="B21" s="43"/>
      <c r="C21" s="44"/>
      <c r="D21" s="50" t="s">
        <v>1</v>
      </c>
      <c r="E21" s="61">
        <f aca="true" t="shared" si="5" ref="E21:J21">E13/E20</f>
        <v>0.9893090384704165</v>
      </c>
      <c r="F21" s="45">
        <f t="shared" si="5"/>
        <v>3.9144955129835095</v>
      </c>
      <c r="G21" s="45">
        <f t="shared" si="5"/>
        <v>1.1518188216907486</v>
      </c>
      <c r="H21" s="45">
        <f t="shared" si="5"/>
        <v>1.0987413826585106</v>
      </c>
      <c r="I21" s="45">
        <f t="shared" si="5"/>
        <v>0.9076198939484195</v>
      </c>
      <c r="J21" s="45">
        <f t="shared" si="5"/>
        <v>1.0845327980484898</v>
      </c>
      <c r="K21" s="24"/>
      <c r="L21" s="25"/>
      <c r="M21" s="46"/>
    </row>
    <row r="22" spans="2:13" ht="19.5" customHeight="1" thickBot="1">
      <c r="B22" s="91" t="s">
        <v>24</v>
      </c>
      <c r="C22" s="92"/>
      <c r="D22" s="93"/>
      <c r="E22" s="62">
        <f aca="true" t="shared" si="6" ref="E22:J22">(E8+E10)/(E12+E14)</f>
        <v>0.3679202723208793</v>
      </c>
      <c r="F22" s="47">
        <f t="shared" si="6"/>
        <v>0.655367231638418</v>
      </c>
      <c r="G22" s="47">
        <f t="shared" si="6"/>
        <v>0.526191159586682</v>
      </c>
      <c r="H22" s="47">
        <f t="shared" si="6"/>
        <v>0.24925816023738873</v>
      </c>
      <c r="I22" s="47">
        <f t="shared" si="6"/>
        <v>0.016150383902568177</v>
      </c>
      <c r="J22" s="47">
        <f t="shared" si="6"/>
        <v>0.3924771949173962</v>
      </c>
      <c r="K22" s="63"/>
      <c r="L22" s="64"/>
      <c r="M22" s="65"/>
    </row>
    <row r="23" spans="2:13" ht="17.25" customHeight="1" thickBot="1">
      <c r="B23" s="94" t="s">
        <v>25</v>
      </c>
      <c r="C23" s="95"/>
      <c r="D23" s="96"/>
      <c r="E23" s="66">
        <v>0.45961751756125435</v>
      </c>
      <c r="F23" s="67">
        <v>0.3401360544217687</v>
      </c>
      <c r="G23" s="67">
        <v>0.34743870631194573</v>
      </c>
      <c r="H23" s="67">
        <v>0.1503267973856209</v>
      </c>
      <c r="I23" s="67">
        <v>0.6753246753246753</v>
      </c>
      <c r="J23" s="67">
        <v>0.42052646459666954</v>
      </c>
      <c r="K23" s="7"/>
      <c r="L23" s="10"/>
      <c r="M23" s="23"/>
    </row>
    <row r="24" spans="2:13" ht="19.5" customHeight="1" thickBot="1">
      <c r="B24" s="71" t="s">
        <v>26</v>
      </c>
      <c r="C24" s="72"/>
      <c r="D24" s="73"/>
      <c r="E24" s="68">
        <v>0.48408621644760036</v>
      </c>
      <c r="F24" s="69">
        <v>0.6413373860182371</v>
      </c>
      <c r="G24" s="69">
        <v>0.5204408817635271</v>
      </c>
      <c r="H24" s="69">
        <v>0.11377245508982035</v>
      </c>
      <c r="I24" s="69">
        <v>0.8287292817679558</v>
      </c>
      <c r="J24" s="69">
        <v>0.49500117939506105</v>
      </c>
      <c r="K24" s="24"/>
      <c r="L24" s="25"/>
      <c r="M24" s="26"/>
    </row>
    <row r="25" spans="5:8" ht="14.25">
      <c r="E25" t="s">
        <v>2</v>
      </c>
      <c r="F25" s="6"/>
      <c r="G25" s="1"/>
      <c r="H25" s="1"/>
    </row>
    <row r="26" ht="14.25">
      <c r="F26" s="6"/>
    </row>
    <row r="27" ht="14.25">
      <c r="F27" s="6"/>
    </row>
    <row r="28" ht="14.25">
      <c r="F28" s="6"/>
    </row>
  </sheetData>
  <sheetProtection/>
  <mergeCells count="18">
    <mergeCell ref="H1:I1"/>
    <mergeCell ref="J6:J7"/>
    <mergeCell ref="K6:K7"/>
    <mergeCell ref="L6:L7"/>
    <mergeCell ref="B22:D22"/>
    <mergeCell ref="B23:D23"/>
    <mergeCell ref="C1:G1"/>
    <mergeCell ref="J5:M5"/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2015-07-17T01:15:34Z</cp:lastPrinted>
  <dcterms:created xsi:type="dcterms:W3CDTF">1999-04-12T07:07:16Z</dcterms:created>
  <dcterms:modified xsi:type="dcterms:W3CDTF">2020-01-17T05:37:34Z</dcterms:modified>
  <cp:category/>
  <cp:version/>
  <cp:contentType/>
  <cp:contentStatus/>
</cp:coreProperties>
</file>