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32760" yWindow="4245" windowWidth="15405" windowHeight="3885" firstSheet="1" activeTab="1"/>
  </bookViews>
  <sheets>
    <sheet name="10品目別管理表 (令和3年2月) " sheetId="3" r:id="rId1"/>
    <sheet name="10品目別管理表 (令和3年4月) " sheetId="5" r:id="rId2"/>
    <sheet name="(令和3年3月) " sheetId="4" r:id="rId3"/>
  </sheets>
  <definedNames>
    <definedName name="_xlnm.Print_Area" localSheetId="2">'(令和3年3月) '!$A$1:$Z$49</definedName>
    <definedName name="_xlnm.Print_Area" localSheetId="0">'10品目別管理表 (令和3年2月) '!$A$1:$Z$49</definedName>
    <definedName name="_xlnm.Print_Area" localSheetId="1">'10品目別管理表 (令和3年4月) '!$A$1:$Z$49</definedName>
  </definedNames>
  <calcPr calcId="191029"/>
  <extLst/>
</workbook>
</file>

<file path=xl/sharedStrings.xml><?xml version="1.0" encoding="utf-8"?>
<sst xmlns="http://schemas.openxmlformats.org/spreadsheetml/2006/main" count="384" uniqueCount="66">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</sst>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63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5" xfId="22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6" xfId="22" applyBorder="1" applyAlignment="1">
      <alignment vertical="justify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38" fontId="3" fillId="0" borderId="57" xfId="22" applyNumberFormat="1" applyFont="1" applyBorder="1">
      <alignment/>
      <protection/>
    </xf>
    <xf numFmtId="0" fontId="2" fillId="0" borderId="57" xfId="22" applyBorder="1">
      <alignment/>
      <protection/>
    </xf>
    <xf numFmtId="0" fontId="5" fillId="0" borderId="57" xfId="22" applyFont="1" applyBorder="1">
      <alignment/>
      <protection/>
    </xf>
    <xf numFmtId="0" fontId="6" fillId="0" borderId="57" xfId="22" applyFont="1" applyBorder="1">
      <alignment/>
      <protection/>
    </xf>
    <xf numFmtId="0" fontId="7" fillId="0" borderId="57" xfId="22" applyFont="1" applyBorder="1">
      <alignment/>
      <protection/>
    </xf>
    <xf numFmtId="0" fontId="2" fillId="0" borderId="48" xfId="22" applyBorder="1" applyAlignment="1">
      <alignment horizontal="center"/>
      <protection/>
    </xf>
    <xf numFmtId="0" fontId="2" fillId="0" borderId="5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1" xfId="22" applyBorder="1" applyAlignment="1">
      <alignment horizontal="right"/>
      <protection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177" fontId="2" fillId="0" borderId="23" xfId="22" applyNumberFormat="1" applyBorder="1" applyAlignment="1">
      <alignment horizontal="center"/>
      <protection/>
    </xf>
    <xf numFmtId="177" fontId="2" fillId="0" borderId="55" xfId="22" applyNumberFormat="1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30" t="s">
        <v>63</v>
      </c>
      <c r="B1" s="131"/>
      <c r="C1" s="131"/>
      <c r="D1" s="131"/>
      <c r="E1" s="132" t="s">
        <v>0</v>
      </c>
      <c r="F1" s="133"/>
      <c r="G1" s="133"/>
      <c r="H1" s="133"/>
      <c r="J1" s="134" t="s">
        <v>1</v>
      </c>
      <c r="K1" s="131"/>
      <c r="L1" s="1" t="s">
        <v>2</v>
      </c>
      <c r="M1" s="1" t="s">
        <v>3</v>
      </c>
      <c r="N1" s="1" t="s">
        <v>4</v>
      </c>
      <c r="O1" s="134" t="s">
        <v>5</v>
      </c>
      <c r="P1" s="131"/>
      <c r="Q1" s="131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40" t="s">
        <v>7</v>
      </c>
      <c r="F2" s="141"/>
      <c r="G2" s="137" t="s">
        <v>8</v>
      </c>
      <c r="H2" s="137"/>
      <c r="I2" s="135" t="s">
        <v>9</v>
      </c>
      <c r="J2" s="136"/>
      <c r="K2" s="137" t="s">
        <v>10</v>
      </c>
      <c r="L2" s="137"/>
      <c r="M2" s="135" t="s">
        <v>11</v>
      </c>
      <c r="N2" s="136"/>
      <c r="O2" s="137" t="s">
        <v>12</v>
      </c>
      <c r="P2" s="137"/>
      <c r="Q2" s="135" t="s">
        <v>13</v>
      </c>
      <c r="R2" s="136"/>
      <c r="S2" s="137" t="s">
        <v>14</v>
      </c>
      <c r="T2" s="137"/>
      <c r="U2" s="135" t="s">
        <v>15</v>
      </c>
      <c r="V2" s="136"/>
      <c r="W2" s="137" t="s">
        <v>16</v>
      </c>
      <c r="X2" s="137"/>
      <c r="Y2" s="118" t="s">
        <v>17</v>
      </c>
      <c r="Z2" s="119"/>
    </row>
    <row r="3" spans="1:26" ht="18.75">
      <c r="A3" s="7"/>
      <c r="C3" s="138"/>
      <c r="D3" s="139"/>
      <c r="E3" s="115" t="s">
        <v>53</v>
      </c>
      <c r="F3" s="116"/>
      <c r="G3" s="117" t="s">
        <v>54</v>
      </c>
      <c r="H3" s="117"/>
      <c r="I3" s="115" t="s">
        <v>55</v>
      </c>
      <c r="J3" s="116"/>
      <c r="K3" s="117" t="s">
        <v>56</v>
      </c>
      <c r="L3" s="117"/>
      <c r="M3" s="115" t="s">
        <v>57</v>
      </c>
      <c r="N3" s="116"/>
      <c r="O3" s="117">
        <v>26</v>
      </c>
      <c r="P3" s="117"/>
      <c r="Q3" s="115" t="s">
        <v>58</v>
      </c>
      <c r="R3" s="116"/>
      <c r="S3" s="117" t="s">
        <v>59</v>
      </c>
      <c r="T3" s="117"/>
      <c r="U3" s="115" t="s">
        <v>60</v>
      </c>
      <c r="V3" s="116"/>
      <c r="W3" s="117">
        <v>40</v>
      </c>
      <c r="X3" s="117"/>
      <c r="Y3" s="120"/>
      <c r="Z3" s="12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5" t="e">
        <f>(E20+E21)/(E22+E41)*100</f>
        <v>#REF!</v>
      </c>
      <c r="F23" s="146"/>
      <c r="G23" s="145" t="e">
        <f>(G20+G21)/(G22+G41)*100</f>
        <v>#REF!</v>
      </c>
      <c r="H23" s="146"/>
      <c r="I23" s="145" t="e">
        <f>(I20+I21)/(I22+I41)*100</f>
        <v>#REF!</v>
      </c>
      <c r="J23" s="146"/>
      <c r="K23" s="145" t="e">
        <f>(K20+K21)/(K22+K41)*100</f>
        <v>#REF!</v>
      </c>
      <c r="L23" s="146"/>
      <c r="M23" s="145" t="e">
        <f>(M20+M21)/(M22+M41)*100</f>
        <v>#REF!</v>
      </c>
      <c r="N23" s="146"/>
      <c r="O23" s="145" t="e">
        <f>(O20+O21)/(O22+O41)*100</f>
        <v>#REF!</v>
      </c>
      <c r="P23" s="146"/>
      <c r="Q23" s="145" t="e">
        <f>(Q20+Q21)/(Q22+Q41)*100</f>
        <v>#REF!</v>
      </c>
      <c r="R23" s="146"/>
      <c r="S23" s="145" t="e">
        <f>(S20+S21)/(S22+S41)*100</f>
        <v>#REF!</v>
      </c>
      <c r="T23" s="146"/>
      <c r="U23" s="145" t="e">
        <f>(U20+U21)/(U22+U41)*100</f>
        <v>#REF!</v>
      </c>
      <c r="V23" s="146"/>
      <c r="W23" s="145" t="e">
        <f>(W20+W21)/(W22+W41)*100</f>
        <v>#REF!</v>
      </c>
      <c r="X23" s="146"/>
      <c r="Y23" s="145" t="e">
        <f>(Y20+Y21)/(Y22+Y41)*100</f>
        <v>#REF!</v>
      </c>
      <c r="Z23" s="146"/>
    </row>
    <row r="24" spans="1:26" ht="18.95" customHeight="1">
      <c r="A24" s="7"/>
      <c r="B24" s="22"/>
      <c r="C24" s="45" t="s">
        <v>39</v>
      </c>
      <c r="D24" s="43" t="s">
        <v>40</v>
      </c>
      <c r="E24" s="147">
        <f>F22/E22*1000</f>
        <v>226343.0430740626</v>
      </c>
      <c r="F24" s="148"/>
      <c r="G24" s="151">
        <f>H22/G22*1000</f>
        <v>383147.52475247526</v>
      </c>
      <c r="H24" s="152"/>
      <c r="I24" s="149">
        <f>J22/I22*1000</f>
        <v>1166294.5632798574</v>
      </c>
      <c r="J24" s="150"/>
      <c r="K24" s="151">
        <f>L22/K22*1000</f>
        <v>1691355.5327868853</v>
      </c>
      <c r="L24" s="152"/>
      <c r="M24" s="149">
        <f>N22/M22*1000</f>
        <v>226612.30024061256</v>
      </c>
      <c r="N24" s="150"/>
      <c r="O24" s="151">
        <f>P22/O22*1000</f>
        <v>285146.43440391944</v>
      </c>
      <c r="P24" s="152"/>
      <c r="Q24" s="149">
        <f>R22/Q22*1000</f>
        <v>184680.19400352734</v>
      </c>
      <c r="R24" s="150"/>
      <c r="S24" s="151">
        <f>T22/S22*1000</f>
        <v>78576.3753674646</v>
      </c>
      <c r="T24" s="152"/>
      <c r="U24" s="149">
        <f>V22/U22*1000</f>
        <v>319892.7545483562</v>
      </c>
      <c r="V24" s="150"/>
      <c r="W24" s="151">
        <f>X22/W22*1000</f>
        <v>226477.2955483655</v>
      </c>
      <c r="X24" s="152"/>
      <c r="Y24" s="149">
        <f>Z22/Y22*1000</f>
        <v>212177.275860345</v>
      </c>
      <c r="Z24" s="15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24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125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125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125"/>
      <c r="C30" s="7"/>
      <c r="D30" s="60" t="s">
        <v>44</v>
      </c>
      <c r="E30" s="153">
        <v>65.5</v>
      </c>
      <c r="F30" s="154"/>
      <c r="G30" s="153">
        <v>56.1</v>
      </c>
      <c r="H30" s="154"/>
      <c r="I30" s="153">
        <v>80.7</v>
      </c>
      <c r="J30" s="154"/>
      <c r="K30" s="153">
        <v>71.7</v>
      </c>
      <c r="L30" s="154"/>
      <c r="M30" s="153">
        <v>54.2</v>
      </c>
      <c r="N30" s="154"/>
      <c r="O30" s="153">
        <v>112.4</v>
      </c>
      <c r="P30" s="154"/>
      <c r="Q30" s="153">
        <v>40.4</v>
      </c>
      <c r="R30" s="154"/>
      <c r="S30" s="153">
        <v>122.3</v>
      </c>
      <c r="T30" s="154"/>
      <c r="U30" s="153">
        <v>36.2</v>
      </c>
      <c r="V30" s="154"/>
      <c r="W30" s="153">
        <v>20.7</v>
      </c>
      <c r="X30" s="154"/>
      <c r="Y30" s="153">
        <v>52.9</v>
      </c>
      <c r="Z30" s="154"/>
    </row>
    <row r="31" spans="1:26" ht="18.95" customHeight="1">
      <c r="A31" s="22"/>
      <c r="B31" s="125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125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125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125"/>
      <c r="C34" s="69"/>
      <c r="D34" s="28" t="s">
        <v>44</v>
      </c>
      <c r="E34" s="142">
        <v>87.05268389662028</v>
      </c>
      <c r="F34" s="123"/>
      <c r="G34" s="143">
        <v>56.00624024960999</v>
      </c>
      <c r="H34" s="144"/>
      <c r="I34" s="142">
        <v>114.56217666219581</v>
      </c>
      <c r="J34" s="123"/>
      <c r="K34" s="143">
        <v>31.06796116504854</v>
      </c>
      <c r="L34" s="144"/>
      <c r="M34" s="142">
        <v>60.09323577016454</v>
      </c>
      <c r="N34" s="123"/>
      <c r="O34" s="143">
        <v>110.78748651564186</v>
      </c>
      <c r="P34" s="144"/>
      <c r="Q34" s="142">
        <v>44.466676927812834</v>
      </c>
      <c r="R34" s="123"/>
      <c r="S34" s="143">
        <v>133.80239238956392</v>
      </c>
      <c r="T34" s="144"/>
      <c r="U34" s="142">
        <v>67.03780424650441</v>
      </c>
      <c r="V34" s="123"/>
      <c r="W34" s="143">
        <v>48.559225820403306</v>
      </c>
      <c r="X34" s="144"/>
      <c r="Y34" s="142">
        <v>70.54128256450254</v>
      </c>
      <c r="Z34" s="123"/>
    </row>
    <row r="35" spans="1:26" ht="18.95" customHeight="1">
      <c r="A35" s="22"/>
      <c r="B35" s="125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125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126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127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28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28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28"/>
      <c r="C42" s="22"/>
      <c r="D42" s="101" t="s">
        <v>44</v>
      </c>
      <c r="E42" s="122" t="e">
        <f>+#REF!</f>
        <v>#REF!</v>
      </c>
      <c r="F42" s="123" t="e">
        <f>+#REF!</f>
        <v>#REF!</v>
      </c>
      <c r="G42" s="122" t="e">
        <f>+#REF!</f>
        <v>#REF!</v>
      </c>
      <c r="H42" s="123" t="e">
        <f>+#REF!</f>
        <v>#REF!</v>
      </c>
      <c r="I42" s="122" t="e">
        <f>+#REF!</f>
        <v>#REF!</v>
      </c>
      <c r="J42" s="123" t="e">
        <f>+#REF!</f>
        <v>#REF!</v>
      </c>
      <c r="K42" s="122" t="e">
        <f>+#REF!</f>
        <v>#REF!</v>
      </c>
      <c r="L42" s="123" t="e">
        <f>+#REF!</f>
        <v>#REF!</v>
      </c>
      <c r="M42" s="122" t="e">
        <f>+#REF!</f>
        <v>#REF!</v>
      </c>
      <c r="N42" s="123" t="e">
        <f>+#REF!</f>
        <v>#REF!</v>
      </c>
      <c r="O42" s="122" t="e">
        <f>+#REF!</f>
        <v>#REF!</v>
      </c>
      <c r="P42" s="123" t="e">
        <f>+#REF!</f>
        <v>#REF!</v>
      </c>
      <c r="Q42" s="122" t="e">
        <f>+#REF!</f>
        <v>#REF!</v>
      </c>
      <c r="R42" s="123" t="e">
        <f>+#REF!</f>
        <v>#REF!</v>
      </c>
      <c r="S42" s="122" t="e">
        <f>+#REF!</f>
        <v>#REF!</v>
      </c>
      <c r="T42" s="123" t="e">
        <f>+#REF!</f>
        <v>#REF!</v>
      </c>
      <c r="U42" s="122" t="e">
        <f>+#REF!</f>
        <v>#REF!</v>
      </c>
      <c r="V42" s="123" t="e">
        <f>+#REF!</f>
        <v>#REF!</v>
      </c>
      <c r="W42" s="122" t="e">
        <f>+#REF!</f>
        <v>#REF!</v>
      </c>
      <c r="X42" s="123" t="e">
        <f>+#REF!</f>
        <v>#REF!</v>
      </c>
      <c r="Y42" s="122" t="e">
        <f>+#REF!</f>
        <v>#REF!</v>
      </c>
      <c r="Z42" s="123" t="e">
        <f>+#REF!</f>
        <v>#REF!</v>
      </c>
    </row>
    <row r="43" spans="1:26" ht="18.95" customHeight="1">
      <c r="A43" s="22"/>
      <c r="B43" s="128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128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128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128"/>
      <c r="C46" s="46"/>
      <c r="D46" s="101" t="s">
        <v>44</v>
      </c>
      <c r="E46" s="122" t="e">
        <f>E23-E42</f>
        <v>#REF!</v>
      </c>
      <c r="F46" s="123"/>
      <c r="G46" s="122" t="e">
        <f>G23-G42</f>
        <v>#REF!</v>
      </c>
      <c r="H46" s="123"/>
      <c r="I46" s="122" t="e">
        <f>I23-I42</f>
        <v>#REF!</v>
      </c>
      <c r="J46" s="123"/>
      <c r="K46" s="122" t="e">
        <f>K23-K42</f>
        <v>#REF!</v>
      </c>
      <c r="L46" s="123"/>
      <c r="M46" s="122" t="e">
        <f>M23-M42</f>
        <v>#REF!</v>
      </c>
      <c r="N46" s="123"/>
      <c r="O46" s="122" t="e">
        <f t="shared" si="3"/>
        <v>#REF!</v>
      </c>
      <c r="P46" s="123"/>
      <c r="Q46" s="122" t="e">
        <f t="shared" si="3"/>
        <v>#REF!</v>
      </c>
      <c r="R46" s="123"/>
      <c r="S46" s="122" t="e">
        <f t="shared" si="3"/>
        <v>#REF!</v>
      </c>
      <c r="T46" s="123"/>
      <c r="U46" s="122" t="e">
        <f t="shared" si="3"/>
        <v>#REF!</v>
      </c>
      <c r="V46" s="123"/>
      <c r="W46" s="122" t="e">
        <f t="shared" si="3"/>
        <v>#REF!</v>
      </c>
      <c r="X46" s="123"/>
      <c r="Y46" s="122" t="e">
        <f t="shared" si="3"/>
        <v>#REF!</v>
      </c>
      <c r="Z46" s="123"/>
      <c r="AA46" s="113"/>
      <c r="AB46" s="114"/>
      <c r="AC46" s="113"/>
      <c r="AD46" s="114"/>
      <c r="AE46" s="113"/>
      <c r="AF46" s="114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28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128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129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130" t="s">
        <v>65</v>
      </c>
      <c r="B1" s="131"/>
      <c r="C1" s="131"/>
      <c r="D1" s="131"/>
      <c r="E1" s="132" t="s">
        <v>0</v>
      </c>
      <c r="F1" s="133"/>
      <c r="G1" s="133"/>
      <c r="H1" s="133"/>
      <c r="J1" s="134" t="s">
        <v>1</v>
      </c>
      <c r="K1" s="131"/>
      <c r="L1" s="1" t="s">
        <v>2</v>
      </c>
      <c r="M1" s="1" t="s">
        <v>3</v>
      </c>
      <c r="N1" s="1" t="s">
        <v>4</v>
      </c>
      <c r="O1" s="134" t="s">
        <v>5</v>
      </c>
      <c r="P1" s="131"/>
      <c r="Q1" s="131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140" t="s">
        <v>7</v>
      </c>
      <c r="F2" s="141"/>
      <c r="G2" s="137" t="s">
        <v>8</v>
      </c>
      <c r="H2" s="137"/>
      <c r="I2" s="135" t="s">
        <v>9</v>
      </c>
      <c r="J2" s="136"/>
      <c r="K2" s="137" t="s">
        <v>10</v>
      </c>
      <c r="L2" s="137"/>
      <c r="M2" s="135" t="s">
        <v>11</v>
      </c>
      <c r="N2" s="136"/>
      <c r="O2" s="137" t="s">
        <v>12</v>
      </c>
      <c r="P2" s="137"/>
      <c r="Q2" s="135" t="s">
        <v>13</v>
      </c>
      <c r="R2" s="136"/>
      <c r="S2" s="137" t="s">
        <v>14</v>
      </c>
      <c r="T2" s="137"/>
      <c r="U2" s="135" t="s">
        <v>15</v>
      </c>
      <c r="V2" s="136"/>
      <c r="W2" s="137" t="s">
        <v>16</v>
      </c>
      <c r="X2" s="137"/>
      <c r="Y2" s="118" t="s">
        <v>17</v>
      </c>
      <c r="Z2" s="119"/>
    </row>
    <row r="3" spans="1:26" ht="18.75">
      <c r="A3" s="7"/>
      <c r="C3" s="138"/>
      <c r="D3" s="139"/>
      <c r="E3" s="115" t="s">
        <v>53</v>
      </c>
      <c r="F3" s="116"/>
      <c r="G3" s="117" t="s">
        <v>54</v>
      </c>
      <c r="H3" s="117"/>
      <c r="I3" s="115" t="s">
        <v>55</v>
      </c>
      <c r="J3" s="116"/>
      <c r="K3" s="117" t="s">
        <v>56</v>
      </c>
      <c r="L3" s="117"/>
      <c r="M3" s="115" t="s">
        <v>57</v>
      </c>
      <c r="N3" s="116"/>
      <c r="O3" s="117">
        <v>26</v>
      </c>
      <c r="P3" s="117"/>
      <c r="Q3" s="115" t="s">
        <v>58</v>
      </c>
      <c r="R3" s="116"/>
      <c r="S3" s="117" t="s">
        <v>59</v>
      </c>
      <c r="T3" s="117"/>
      <c r="U3" s="115" t="s">
        <v>60</v>
      </c>
      <c r="V3" s="116"/>
      <c r="W3" s="117">
        <v>40</v>
      </c>
      <c r="X3" s="117"/>
      <c r="Y3" s="120"/>
      <c r="Z3" s="12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06"/>
      <c r="D6" s="112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07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06"/>
      <c r="D12" s="103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07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07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5">
        <f>(E20+E21)/(E22+E41)*100</f>
        <v>42.07559681697613</v>
      </c>
      <c r="F23" s="146"/>
      <c r="G23" s="145">
        <f>(G20+G21)/(G22+G41)*100</f>
        <v>89.5884977689638</v>
      </c>
      <c r="H23" s="146"/>
      <c r="I23" s="145">
        <f>(I20+I21)/(I22+I41)*100</f>
        <v>118.61322275973278</v>
      </c>
      <c r="J23" s="146"/>
      <c r="K23" s="145">
        <f>(K20+K21)/(K22+K41)*100</f>
        <v>86.23807132094426</v>
      </c>
      <c r="L23" s="146"/>
      <c r="M23" s="145">
        <f>(M20+M21)/(M22+M41)*100</f>
        <v>61.80712168736121</v>
      </c>
      <c r="N23" s="146"/>
      <c r="O23" s="145">
        <f>(O20+O21)/(O22+O41)*100</f>
        <v>127.77350755828849</v>
      </c>
      <c r="P23" s="146"/>
      <c r="Q23" s="145">
        <f>(Q20+Q21)/(Q22+Q41)*100</f>
        <v>51.71336047854284</v>
      </c>
      <c r="R23" s="146"/>
      <c r="S23" s="145">
        <f>(S20+S21)/(S22+S41)*100</f>
        <v>169.02032542202608</v>
      </c>
      <c r="T23" s="146"/>
      <c r="U23" s="145">
        <f>(U20+U21)/(U22+U41)*100</f>
        <v>75.88539594110625</v>
      </c>
      <c r="V23" s="146"/>
      <c r="W23" s="145">
        <f>(W20+W21)/(W22+W41)*100</f>
        <v>101.36435748281332</v>
      </c>
      <c r="X23" s="146"/>
      <c r="Y23" s="145">
        <f>(Y20+Y21)/(Y22+Y41)*100</f>
        <v>88.11187613468981</v>
      </c>
      <c r="Z23" s="146"/>
    </row>
    <row r="24" spans="1:26" ht="18.95" customHeight="1">
      <c r="A24" s="7"/>
      <c r="B24" s="22"/>
      <c r="C24" s="45" t="s">
        <v>39</v>
      </c>
      <c r="D24" s="43" t="s">
        <v>40</v>
      </c>
      <c r="E24" s="147">
        <v>213223</v>
      </c>
      <c r="F24" s="148"/>
      <c r="G24" s="151">
        <v>448777</v>
      </c>
      <c r="H24" s="152"/>
      <c r="I24" s="149">
        <v>712555</v>
      </c>
      <c r="J24" s="150"/>
      <c r="K24" s="151">
        <v>1799642</v>
      </c>
      <c r="L24" s="152"/>
      <c r="M24" s="149">
        <v>214458</v>
      </c>
      <c r="N24" s="150"/>
      <c r="O24" s="151">
        <v>289183</v>
      </c>
      <c r="P24" s="152"/>
      <c r="Q24" s="149">
        <v>172559</v>
      </c>
      <c r="R24" s="150"/>
      <c r="S24" s="151">
        <v>86008</v>
      </c>
      <c r="T24" s="152"/>
      <c r="U24" s="149">
        <v>282735</v>
      </c>
      <c r="V24" s="150"/>
      <c r="W24" s="151">
        <v>224538</v>
      </c>
      <c r="X24" s="152"/>
      <c r="Y24" s="149">
        <v>195521</v>
      </c>
      <c r="Z24" s="15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124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25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25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25"/>
      <c r="C30" s="7"/>
      <c r="D30" s="60" t="s">
        <v>44</v>
      </c>
      <c r="E30" s="153">
        <v>64.7</v>
      </c>
      <c r="F30" s="154"/>
      <c r="G30" s="153">
        <v>55.6</v>
      </c>
      <c r="H30" s="154"/>
      <c r="I30" s="153">
        <v>86.4</v>
      </c>
      <c r="J30" s="154"/>
      <c r="K30" s="153">
        <v>68.4</v>
      </c>
      <c r="L30" s="154"/>
      <c r="M30" s="153">
        <v>60.3</v>
      </c>
      <c r="N30" s="154"/>
      <c r="O30" s="153">
        <v>134</v>
      </c>
      <c r="P30" s="154"/>
      <c r="Q30" s="153">
        <v>44.3</v>
      </c>
      <c r="R30" s="154"/>
      <c r="S30" s="153">
        <v>142.3</v>
      </c>
      <c r="T30" s="154"/>
      <c r="U30" s="153">
        <v>48.7</v>
      </c>
      <c r="V30" s="154"/>
      <c r="W30" s="153">
        <v>51.3</v>
      </c>
      <c r="X30" s="154"/>
      <c r="Y30" s="153">
        <v>68.6</v>
      </c>
      <c r="Z30" s="154"/>
    </row>
    <row r="31" spans="1:26" ht="18.95" customHeight="1">
      <c r="A31" s="22"/>
      <c r="B31" s="125"/>
      <c r="C31" s="4" t="s">
        <v>45</v>
      </c>
      <c r="D31" s="105" t="s">
        <v>21</v>
      </c>
      <c r="E31" s="155">
        <f>E20-E27</f>
        <v>-57</v>
      </c>
      <c r="F31" s="156">
        <f aca="true" t="shared" si="0" ref="F31:Z33">F20-F27</f>
        <v>-5630</v>
      </c>
      <c r="G31" s="157">
        <f t="shared" si="0"/>
        <v>-12</v>
      </c>
      <c r="H31" s="158">
        <f t="shared" si="0"/>
        <v>-50759</v>
      </c>
      <c r="I31" s="155">
        <f t="shared" si="0"/>
        <v>594</v>
      </c>
      <c r="J31" s="156">
        <f t="shared" si="0"/>
        <v>314870</v>
      </c>
      <c r="K31" s="157">
        <f t="shared" si="0"/>
        <v>522</v>
      </c>
      <c r="L31" s="158">
        <f t="shared" si="0"/>
        <v>2011982</v>
      </c>
      <c r="M31" s="155">
        <f t="shared" si="0"/>
        <v>1764</v>
      </c>
      <c r="N31" s="156">
        <f t="shared" si="0"/>
        <v>325155</v>
      </c>
      <c r="O31" s="157">
        <f t="shared" si="0"/>
        <v>111</v>
      </c>
      <c r="P31" s="158">
        <f t="shared" si="0"/>
        <v>58444</v>
      </c>
      <c r="Q31" s="155">
        <f t="shared" si="0"/>
        <v>2073</v>
      </c>
      <c r="R31" s="156">
        <f t="shared" si="0"/>
        <v>5322156</v>
      </c>
      <c r="S31" s="157">
        <f t="shared" si="0"/>
        <v>11977</v>
      </c>
      <c r="T31" s="158">
        <f t="shared" si="0"/>
        <v>1653147</v>
      </c>
      <c r="U31" s="155">
        <f t="shared" si="0"/>
        <v>381</v>
      </c>
      <c r="V31" s="156">
        <f t="shared" si="0"/>
        <v>-249911</v>
      </c>
      <c r="W31" s="157">
        <f t="shared" si="0"/>
        <v>-590</v>
      </c>
      <c r="X31" s="158">
        <f t="shared" si="0"/>
        <v>466595</v>
      </c>
      <c r="Y31" s="155">
        <f t="shared" si="0"/>
        <v>16763</v>
      </c>
      <c r="Z31" s="156">
        <f t="shared" si="0"/>
        <v>4546049</v>
      </c>
    </row>
    <row r="32" spans="1:26" ht="18.95" customHeight="1">
      <c r="A32" s="22" t="s">
        <v>46</v>
      </c>
      <c r="B32" s="125"/>
      <c r="C32" s="7"/>
      <c r="D32" s="112" t="s">
        <v>22</v>
      </c>
      <c r="E32" s="159">
        <f aca="true" t="shared" si="1" ref="E32:T33">E21-E28</f>
        <v>57</v>
      </c>
      <c r="F32" s="160">
        <f t="shared" si="1"/>
        <v>20850</v>
      </c>
      <c r="G32" s="161">
        <f t="shared" si="1"/>
        <v>215</v>
      </c>
      <c r="H32" s="162">
        <f t="shared" si="1"/>
        <v>-81715</v>
      </c>
      <c r="I32" s="159">
        <f t="shared" si="1"/>
        <v>474</v>
      </c>
      <c r="J32" s="160">
        <f t="shared" si="1"/>
        <v>343318</v>
      </c>
      <c r="K32" s="161">
        <f t="shared" si="1"/>
        <v>601</v>
      </c>
      <c r="L32" s="162">
        <f t="shared" si="1"/>
        <v>1598782</v>
      </c>
      <c r="M32" s="159">
        <f t="shared" si="1"/>
        <v>1796</v>
      </c>
      <c r="N32" s="160">
        <f t="shared" si="1"/>
        <v>324932</v>
      </c>
      <c r="O32" s="161">
        <f t="shared" si="1"/>
        <v>-192</v>
      </c>
      <c r="P32" s="162">
        <f t="shared" si="1"/>
        <v>-13704</v>
      </c>
      <c r="Q32" s="159">
        <f t="shared" si="1"/>
        <v>2313</v>
      </c>
      <c r="R32" s="160">
        <f t="shared" si="1"/>
        <v>-122533</v>
      </c>
      <c r="S32" s="161">
        <f t="shared" si="1"/>
        <v>10628</v>
      </c>
      <c r="T32" s="162">
        <f t="shared" si="1"/>
        <v>1520484</v>
      </c>
      <c r="U32" s="159">
        <f t="shared" si="0"/>
        <v>309</v>
      </c>
      <c r="V32" s="160">
        <f t="shared" si="0"/>
        <v>-159917</v>
      </c>
      <c r="W32" s="161">
        <f t="shared" si="0"/>
        <v>-3203</v>
      </c>
      <c r="X32" s="162">
        <f t="shared" si="0"/>
        <v>338732</v>
      </c>
      <c r="Y32" s="159">
        <f t="shared" si="0"/>
        <v>12998</v>
      </c>
      <c r="Z32" s="160">
        <f t="shared" si="0"/>
        <v>3769229</v>
      </c>
    </row>
    <row r="33" spans="1:26" ht="18.95" customHeight="1">
      <c r="A33" s="22"/>
      <c r="B33" s="125"/>
      <c r="C33" s="7"/>
      <c r="D33" s="112" t="s">
        <v>24</v>
      </c>
      <c r="E33" s="159">
        <f t="shared" si="1"/>
        <v>999</v>
      </c>
      <c r="F33" s="160">
        <f t="shared" si="0"/>
        <v>370105</v>
      </c>
      <c r="G33" s="161">
        <f t="shared" si="0"/>
        <v>-547</v>
      </c>
      <c r="H33" s="162">
        <f t="shared" si="0"/>
        <v>-104511</v>
      </c>
      <c r="I33" s="159">
        <f t="shared" si="0"/>
        <v>-131</v>
      </c>
      <c r="J33" s="160">
        <f t="shared" si="0"/>
        <v>-758999</v>
      </c>
      <c r="K33" s="161">
        <f t="shared" si="0"/>
        <v>522</v>
      </c>
      <c r="L33" s="162">
        <f t="shared" si="0"/>
        <v>1751475</v>
      </c>
      <c r="M33" s="159">
        <f t="shared" si="0"/>
        <v>2640.1000000000004</v>
      </c>
      <c r="N33" s="160">
        <f t="shared" si="0"/>
        <v>381178</v>
      </c>
      <c r="O33" s="161">
        <f t="shared" si="0"/>
        <v>304</v>
      </c>
      <c r="P33" s="162">
        <f t="shared" si="0"/>
        <v>33752</v>
      </c>
      <c r="Q33" s="159">
        <f t="shared" si="0"/>
        <v>-4769</v>
      </c>
      <c r="R33" s="160">
        <f t="shared" si="0"/>
        <v>-1899986</v>
      </c>
      <c r="S33" s="161">
        <f t="shared" si="0"/>
        <v>3375</v>
      </c>
      <c r="T33" s="162">
        <f t="shared" si="0"/>
        <v>364208</v>
      </c>
      <c r="U33" s="159">
        <f t="shared" si="0"/>
        <v>-2066</v>
      </c>
      <c r="V33" s="160">
        <f t="shared" si="0"/>
        <v>-987667</v>
      </c>
      <c r="W33" s="161">
        <f t="shared" si="0"/>
        <v>-11626</v>
      </c>
      <c r="X33" s="162">
        <f t="shared" si="0"/>
        <v>240805</v>
      </c>
      <c r="Y33" s="159">
        <f t="shared" si="0"/>
        <v>-11298.899999999994</v>
      </c>
      <c r="Z33" s="160">
        <f t="shared" si="0"/>
        <v>-609640</v>
      </c>
    </row>
    <row r="34" spans="1:26" ht="18.95" customHeight="1" thickBot="1">
      <c r="A34" s="22" t="s">
        <v>47</v>
      </c>
      <c r="B34" s="125"/>
      <c r="C34" s="69"/>
      <c r="D34" s="28" t="s">
        <v>44</v>
      </c>
      <c r="E34" s="142">
        <v>87.05268389662028</v>
      </c>
      <c r="F34" s="123"/>
      <c r="G34" s="143">
        <v>56.00624024960999</v>
      </c>
      <c r="H34" s="144"/>
      <c r="I34" s="142">
        <v>114.56217666219581</v>
      </c>
      <c r="J34" s="123"/>
      <c r="K34" s="143">
        <v>31.06796116504854</v>
      </c>
      <c r="L34" s="144"/>
      <c r="M34" s="142">
        <v>60.09323577016454</v>
      </c>
      <c r="N34" s="123"/>
      <c r="O34" s="143">
        <v>110.78748651564186</v>
      </c>
      <c r="P34" s="144"/>
      <c r="Q34" s="142">
        <v>44.466676927812834</v>
      </c>
      <c r="R34" s="123"/>
      <c r="S34" s="143">
        <v>133.80239238956392</v>
      </c>
      <c r="T34" s="144"/>
      <c r="U34" s="142">
        <v>67.03780424650441</v>
      </c>
      <c r="V34" s="123"/>
      <c r="W34" s="143">
        <v>48.559225820403306</v>
      </c>
      <c r="X34" s="144"/>
      <c r="Y34" s="142">
        <v>70.54128256450254</v>
      </c>
      <c r="Z34" s="123"/>
    </row>
    <row r="35" spans="1:26" ht="18.95" customHeight="1">
      <c r="A35" s="22"/>
      <c r="B35" s="125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125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126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127" t="s">
        <v>51</v>
      </c>
      <c r="C39" s="12" t="s">
        <v>43</v>
      </c>
      <c r="D39" s="104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128"/>
      <c r="C40" s="22"/>
      <c r="D40" s="103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128"/>
      <c r="C41" s="22"/>
      <c r="D41" s="103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128"/>
      <c r="C42" s="22"/>
      <c r="D42" s="102" t="s">
        <v>44</v>
      </c>
      <c r="E42" s="122">
        <f>+'(令和3年3月) '!E23:F23</f>
        <v>41.552441090405054</v>
      </c>
      <c r="F42" s="123">
        <f>+'10品目別管理表 (令和3年2月) '!F23</f>
        <v>0</v>
      </c>
      <c r="G42" s="122">
        <f>+'(令和3年3月) '!G23:H23</f>
        <v>70.37727061015372</v>
      </c>
      <c r="H42" s="123">
        <f>+'10品目別管理表 (令和3年2月) '!H23</f>
        <v>0</v>
      </c>
      <c r="I42" s="122">
        <f>+'(令和3年3月) '!I23:J23</f>
        <v>202.89162112932604</v>
      </c>
      <c r="J42" s="123">
        <f>+'10品目別管理表 (令和3年2月) '!J23</f>
        <v>0</v>
      </c>
      <c r="K42" s="122">
        <f>+'(令和3年3月) '!K23:L23</f>
        <v>122.28571428571429</v>
      </c>
      <c r="L42" s="123">
        <f>+'10品目別管理表 (令和3年2月) '!L23</f>
        <v>0</v>
      </c>
      <c r="M42" s="122">
        <f>+'(令和3年3月) '!M23:N23</f>
        <v>49.879858766446986</v>
      </c>
      <c r="N42" s="123">
        <f>+'10品目別管理表 (令和3年2月) '!N23</f>
        <v>0</v>
      </c>
      <c r="O42" s="122">
        <f>+'(令和3年3月) '!O23:P23</f>
        <v>136.483144604972</v>
      </c>
      <c r="P42" s="123">
        <f>+'10品目別管理表 (令和3年2月) '!P23</f>
        <v>0</v>
      </c>
      <c r="Q42" s="122">
        <f>+'(令和3年3月) '!Q23:R23</f>
        <v>52.161421266276555</v>
      </c>
      <c r="R42" s="123">
        <f>+'10品目別管理表 (令和3年2月) '!R23</f>
        <v>0</v>
      </c>
      <c r="S42" s="122">
        <f>+'(令和3年3月) '!S23:T23</f>
        <v>167.27831036548832</v>
      </c>
      <c r="T42" s="123">
        <f>+'10品目別管理表 (令和3年2月) '!T23</f>
        <v>0</v>
      </c>
      <c r="U42" s="122">
        <f>+'(令和3年3月) '!U23:V23</f>
        <v>82.45196003074558</v>
      </c>
      <c r="V42" s="123">
        <f>+'10品目別管理表 (令和3年2月) '!V23</f>
        <v>0</v>
      </c>
      <c r="W42" s="122">
        <f>+'(令和3年3月) '!W23:X23</f>
        <v>88.954075498918</v>
      </c>
      <c r="X42" s="123">
        <f>+'10品目別管理表 (令和3年2月) '!X23</f>
        <v>0</v>
      </c>
      <c r="Y42" s="122">
        <f>+'(令和3年3月) '!Y23:Z23</f>
        <v>86.82713544609378</v>
      </c>
      <c r="Z42" s="123">
        <f>+'10品目別管理表 (令和3年2月) '!Z23</f>
        <v>0</v>
      </c>
    </row>
    <row r="43" spans="1:26" ht="18.95" customHeight="1">
      <c r="A43" s="22"/>
      <c r="B43" s="128"/>
      <c r="C43" s="12" t="s">
        <v>45</v>
      </c>
      <c r="D43" s="104" t="s">
        <v>21</v>
      </c>
      <c r="E43" s="155">
        <f aca="true" t="shared" si="3" ref="E43:Z46">E20-E39</f>
        <v>-72</v>
      </c>
      <c r="F43" s="158">
        <f t="shared" si="3"/>
        <v>-13027</v>
      </c>
      <c r="G43" s="155">
        <f t="shared" si="3"/>
        <v>-23</v>
      </c>
      <c r="H43" s="156">
        <f t="shared" si="3"/>
        <v>3720</v>
      </c>
      <c r="I43" s="157">
        <f t="shared" si="3"/>
        <v>-1779</v>
      </c>
      <c r="J43" s="158">
        <f t="shared" si="3"/>
        <v>-9242848</v>
      </c>
      <c r="K43" s="155">
        <f t="shared" si="3"/>
        <v>11</v>
      </c>
      <c r="L43" s="156">
        <f t="shared" si="3"/>
        <v>532015</v>
      </c>
      <c r="M43" s="157">
        <f t="shared" si="3"/>
        <v>1683</v>
      </c>
      <c r="N43" s="158">
        <f t="shared" si="3"/>
        <v>43936</v>
      </c>
      <c r="O43" s="155">
        <f t="shared" si="3"/>
        <v>-153</v>
      </c>
      <c r="P43" s="156">
        <f t="shared" si="3"/>
        <v>-21724</v>
      </c>
      <c r="Q43" s="157">
        <f t="shared" si="3"/>
        <v>-427</v>
      </c>
      <c r="R43" s="158">
        <f t="shared" si="3"/>
        <v>1968</v>
      </c>
      <c r="S43" s="155">
        <f t="shared" si="3"/>
        <v>2956</v>
      </c>
      <c r="T43" s="156">
        <f t="shared" si="3"/>
        <v>1175191</v>
      </c>
      <c r="U43" s="157">
        <f t="shared" si="3"/>
        <v>-1009</v>
      </c>
      <c r="V43" s="158">
        <f t="shared" si="3"/>
        <v>-433706</v>
      </c>
      <c r="W43" s="155">
        <f t="shared" si="3"/>
        <v>452</v>
      </c>
      <c r="X43" s="156">
        <f t="shared" si="3"/>
        <v>202889</v>
      </c>
      <c r="Y43" s="155">
        <f t="shared" si="3"/>
        <v>1639</v>
      </c>
      <c r="Z43" s="156">
        <f t="shared" si="3"/>
        <v>-7751586</v>
      </c>
    </row>
    <row r="44" spans="1:26" ht="18.95" customHeight="1">
      <c r="A44" s="22"/>
      <c r="B44" s="128"/>
      <c r="C44" s="22"/>
      <c r="D44" s="103" t="s">
        <v>22</v>
      </c>
      <c r="E44" s="159">
        <f t="shared" si="3"/>
        <v>-88</v>
      </c>
      <c r="F44" s="162">
        <f t="shared" si="3"/>
        <v>-11366</v>
      </c>
      <c r="G44" s="159">
        <f t="shared" si="3"/>
        <v>319</v>
      </c>
      <c r="H44" s="160">
        <f t="shared" si="3"/>
        <v>-15026</v>
      </c>
      <c r="I44" s="161">
        <f t="shared" si="3"/>
        <v>-1983</v>
      </c>
      <c r="J44" s="162">
        <f t="shared" si="3"/>
        <v>-10194928</v>
      </c>
      <c r="K44" s="159">
        <f t="shared" si="3"/>
        <v>-220</v>
      </c>
      <c r="L44" s="160">
        <f t="shared" si="3"/>
        <v>-74330</v>
      </c>
      <c r="M44" s="161">
        <f t="shared" si="3"/>
        <v>-289</v>
      </c>
      <c r="N44" s="162">
        <f t="shared" si="3"/>
        <v>-470062</v>
      </c>
      <c r="O44" s="159">
        <f t="shared" si="3"/>
        <v>-359</v>
      </c>
      <c r="P44" s="160">
        <f t="shared" si="3"/>
        <v>-132110</v>
      </c>
      <c r="Q44" s="161">
        <f t="shared" si="3"/>
        <v>625</v>
      </c>
      <c r="R44" s="162">
        <f t="shared" si="3"/>
        <v>10655</v>
      </c>
      <c r="S44" s="159">
        <f t="shared" si="3"/>
        <v>1921</v>
      </c>
      <c r="T44" s="160">
        <f t="shared" si="3"/>
        <v>808775</v>
      </c>
      <c r="U44" s="161">
        <f t="shared" si="3"/>
        <v>-2090</v>
      </c>
      <c r="V44" s="162">
        <f t="shared" si="3"/>
        <v>-972394</v>
      </c>
      <c r="W44" s="159">
        <f t="shared" si="3"/>
        <v>218</v>
      </c>
      <c r="X44" s="160">
        <f t="shared" si="3"/>
        <v>121257</v>
      </c>
      <c r="Y44" s="159">
        <f t="shared" si="3"/>
        <v>-1946</v>
      </c>
      <c r="Z44" s="160">
        <f t="shared" si="3"/>
        <v>-10929529</v>
      </c>
    </row>
    <row r="45" spans="1:26" ht="18.95" customHeight="1">
      <c r="A45" s="22"/>
      <c r="B45" s="128"/>
      <c r="C45" s="22"/>
      <c r="D45" s="103" t="s">
        <v>24</v>
      </c>
      <c r="E45" s="159">
        <f t="shared" si="3"/>
        <v>-130</v>
      </c>
      <c r="F45" s="162">
        <f t="shared" si="3"/>
        <v>-51425</v>
      </c>
      <c r="G45" s="159">
        <f t="shared" si="3"/>
        <v>-229</v>
      </c>
      <c r="H45" s="160">
        <f t="shared" si="3"/>
        <v>16487</v>
      </c>
      <c r="I45" s="161">
        <f t="shared" si="3"/>
        <v>87</v>
      </c>
      <c r="J45" s="162">
        <f t="shared" si="3"/>
        <v>-43744</v>
      </c>
      <c r="K45" s="159">
        <f t="shared" si="3"/>
        <v>167</v>
      </c>
      <c r="L45" s="160">
        <f t="shared" si="3"/>
        <v>448698</v>
      </c>
      <c r="M45" s="161">
        <f t="shared" si="3"/>
        <v>524</v>
      </c>
      <c r="N45" s="162">
        <f t="shared" si="3"/>
        <v>80383</v>
      </c>
      <c r="O45" s="159">
        <f t="shared" si="3"/>
        <v>290</v>
      </c>
      <c r="P45" s="160">
        <f t="shared" si="3"/>
        <v>116686</v>
      </c>
      <c r="Q45" s="161">
        <f t="shared" si="3"/>
        <v>-107</v>
      </c>
      <c r="R45" s="162">
        <f t="shared" si="3"/>
        <v>-275682</v>
      </c>
      <c r="S45" s="159">
        <f t="shared" si="3"/>
        <v>1809</v>
      </c>
      <c r="T45" s="160">
        <f t="shared" si="3"/>
        <v>391621</v>
      </c>
      <c r="U45" s="161">
        <f t="shared" si="3"/>
        <v>-106</v>
      </c>
      <c r="V45" s="162">
        <f t="shared" si="3"/>
        <v>-29859</v>
      </c>
      <c r="W45" s="159">
        <f t="shared" si="3"/>
        <v>484</v>
      </c>
      <c r="X45" s="160">
        <f t="shared" si="3"/>
        <v>114530</v>
      </c>
      <c r="Y45" s="159">
        <f t="shared" si="3"/>
        <v>2789</v>
      </c>
      <c r="Z45" s="160">
        <f t="shared" si="3"/>
        <v>767695</v>
      </c>
    </row>
    <row r="46" spans="1:38" ht="18.95" customHeight="1" thickBot="1">
      <c r="A46" s="22"/>
      <c r="B46" s="128"/>
      <c r="C46" s="46"/>
      <c r="D46" s="102" t="s">
        <v>44</v>
      </c>
      <c r="E46" s="122">
        <f>E23-E42</f>
        <v>0.5231557265710762</v>
      </c>
      <c r="F46" s="123"/>
      <c r="G46" s="122">
        <f>G23-G42</f>
        <v>19.21122715881009</v>
      </c>
      <c r="H46" s="123"/>
      <c r="I46" s="122">
        <f>I23-I42</f>
        <v>-84.27839836959326</v>
      </c>
      <c r="J46" s="123"/>
      <c r="K46" s="122">
        <f>K23-K42</f>
        <v>-36.047642964770034</v>
      </c>
      <c r="L46" s="123"/>
      <c r="M46" s="122">
        <f>M23-M42</f>
        <v>11.927262920914224</v>
      </c>
      <c r="N46" s="123"/>
      <c r="O46" s="122">
        <f t="shared" si="3"/>
        <v>-8.709637046683525</v>
      </c>
      <c r="P46" s="123"/>
      <c r="Q46" s="122">
        <f t="shared" si="3"/>
        <v>-0.4480607877337164</v>
      </c>
      <c r="R46" s="123"/>
      <c r="S46" s="122">
        <f t="shared" si="3"/>
        <v>1.7420150565377526</v>
      </c>
      <c r="T46" s="123"/>
      <c r="U46" s="122">
        <f t="shared" si="3"/>
        <v>-6.5665640896393285</v>
      </c>
      <c r="V46" s="123"/>
      <c r="W46" s="122">
        <f t="shared" si="3"/>
        <v>12.410281983895317</v>
      </c>
      <c r="X46" s="123"/>
      <c r="Y46" s="122">
        <f t="shared" si="3"/>
        <v>1.284740688596031</v>
      </c>
      <c r="Z46" s="123"/>
      <c r="AA46" s="113"/>
      <c r="AB46" s="114"/>
      <c r="AC46" s="113"/>
      <c r="AD46" s="114"/>
      <c r="AE46" s="113"/>
      <c r="AF46" s="114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128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128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129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O30:P30"/>
    <mergeCell ref="Q30:R30"/>
    <mergeCell ref="S30:T30"/>
    <mergeCell ref="U30:V30"/>
    <mergeCell ref="W30:X30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U3:V3"/>
    <mergeCell ref="W3:X3"/>
    <mergeCell ref="Q2:R2"/>
    <mergeCell ref="S2:T2"/>
    <mergeCell ref="U2:V2"/>
    <mergeCell ref="W2:X2"/>
    <mergeCell ref="Y2:Z3"/>
    <mergeCell ref="C3:D3"/>
    <mergeCell ref="E3:F3"/>
    <mergeCell ref="G3:H3"/>
    <mergeCell ref="I3:J3"/>
    <mergeCell ref="K3:L3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30" t="s">
        <v>64</v>
      </c>
      <c r="B1" s="131"/>
      <c r="C1" s="131"/>
      <c r="D1" s="131"/>
      <c r="E1" s="132" t="s">
        <v>0</v>
      </c>
      <c r="F1" s="133"/>
      <c r="G1" s="133"/>
      <c r="H1" s="133"/>
      <c r="J1" s="134" t="s">
        <v>1</v>
      </c>
      <c r="K1" s="131"/>
      <c r="L1" s="1" t="s">
        <v>2</v>
      </c>
      <c r="M1" s="1" t="s">
        <v>3</v>
      </c>
      <c r="N1" s="1" t="s">
        <v>4</v>
      </c>
      <c r="O1" s="134" t="s">
        <v>5</v>
      </c>
      <c r="P1" s="131"/>
      <c r="Q1" s="131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40" t="s">
        <v>7</v>
      </c>
      <c r="F2" s="141"/>
      <c r="G2" s="137" t="s">
        <v>8</v>
      </c>
      <c r="H2" s="137"/>
      <c r="I2" s="135" t="s">
        <v>9</v>
      </c>
      <c r="J2" s="136"/>
      <c r="K2" s="137" t="s">
        <v>10</v>
      </c>
      <c r="L2" s="137"/>
      <c r="M2" s="135" t="s">
        <v>11</v>
      </c>
      <c r="N2" s="136"/>
      <c r="O2" s="137" t="s">
        <v>12</v>
      </c>
      <c r="P2" s="137"/>
      <c r="Q2" s="135" t="s">
        <v>13</v>
      </c>
      <c r="R2" s="136"/>
      <c r="S2" s="137" t="s">
        <v>14</v>
      </c>
      <c r="T2" s="137"/>
      <c r="U2" s="135" t="s">
        <v>15</v>
      </c>
      <c r="V2" s="136"/>
      <c r="W2" s="137" t="s">
        <v>16</v>
      </c>
      <c r="X2" s="137"/>
      <c r="Y2" s="118" t="s">
        <v>17</v>
      </c>
      <c r="Z2" s="119"/>
    </row>
    <row r="3" spans="1:26" ht="18.75">
      <c r="A3" s="7"/>
      <c r="C3" s="138"/>
      <c r="D3" s="139"/>
      <c r="E3" s="115" t="s">
        <v>53</v>
      </c>
      <c r="F3" s="116"/>
      <c r="G3" s="117" t="s">
        <v>54</v>
      </c>
      <c r="H3" s="117"/>
      <c r="I3" s="115" t="s">
        <v>55</v>
      </c>
      <c r="J3" s="116"/>
      <c r="K3" s="117" t="s">
        <v>56</v>
      </c>
      <c r="L3" s="117"/>
      <c r="M3" s="115" t="s">
        <v>57</v>
      </c>
      <c r="N3" s="116"/>
      <c r="O3" s="117">
        <v>26</v>
      </c>
      <c r="P3" s="117"/>
      <c r="Q3" s="115" t="s">
        <v>58</v>
      </c>
      <c r="R3" s="116"/>
      <c r="S3" s="117" t="s">
        <v>59</v>
      </c>
      <c r="T3" s="117"/>
      <c r="U3" s="115" t="s">
        <v>60</v>
      </c>
      <c r="V3" s="116"/>
      <c r="W3" s="117">
        <v>40</v>
      </c>
      <c r="X3" s="117"/>
      <c r="Y3" s="120"/>
      <c r="Z3" s="12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45">
        <v>41.552441090405054</v>
      </c>
      <c r="F23" s="146"/>
      <c r="G23" s="145">
        <v>70.37727061015372</v>
      </c>
      <c r="H23" s="146"/>
      <c r="I23" s="145">
        <v>202.89162112932604</v>
      </c>
      <c r="J23" s="146"/>
      <c r="K23" s="145">
        <v>122.28571428571429</v>
      </c>
      <c r="L23" s="146"/>
      <c r="M23" s="145">
        <v>49.879858766446986</v>
      </c>
      <c r="N23" s="146"/>
      <c r="O23" s="145">
        <v>136.483144604972</v>
      </c>
      <c r="P23" s="146"/>
      <c r="Q23" s="145">
        <v>52.161421266276555</v>
      </c>
      <c r="R23" s="146"/>
      <c r="S23" s="145">
        <v>167.27831036548832</v>
      </c>
      <c r="T23" s="146"/>
      <c r="U23" s="145">
        <v>82.45196003074558</v>
      </c>
      <c r="V23" s="146"/>
      <c r="W23" s="145">
        <v>88.954075498918</v>
      </c>
      <c r="X23" s="146"/>
      <c r="Y23" s="145">
        <v>86.82713544609378</v>
      </c>
      <c r="Z23" s="146"/>
    </row>
    <row r="24" spans="1:26" ht="18.95" customHeight="1">
      <c r="A24" s="7"/>
      <c r="B24" s="22"/>
      <c r="C24" s="45" t="s">
        <v>39</v>
      </c>
      <c r="D24" s="43" t="s">
        <v>40</v>
      </c>
      <c r="E24" s="147">
        <v>220916.91009412528</v>
      </c>
      <c r="F24" s="148"/>
      <c r="G24" s="151">
        <v>342582.36865538737</v>
      </c>
      <c r="H24" s="152"/>
      <c r="I24" s="149">
        <v>762266.5726375176</v>
      </c>
      <c r="J24" s="150"/>
      <c r="K24" s="151">
        <v>1637188.596491228</v>
      </c>
      <c r="L24" s="152"/>
      <c r="M24" s="149">
        <v>217286.9128555136</v>
      </c>
      <c r="N24" s="150"/>
      <c r="O24" s="151">
        <v>280449.1750931347</v>
      </c>
      <c r="P24" s="152"/>
      <c r="Q24" s="149">
        <v>177020.95585046406</v>
      </c>
      <c r="R24" s="150"/>
      <c r="S24" s="151">
        <v>77255.7570363778</v>
      </c>
      <c r="T24" s="152"/>
      <c r="U24" s="149">
        <v>282713.1325063989</v>
      </c>
      <c r="V24" s="150"/>
      <c r="W24" s="151">
        <v>223902.52903505915</v>
      </c>
      <c r="X24" s="152"/>
      <c r="Y24" s="149">
        <v>193686.7049839089</v>
      </c>
      <c r="Z24" s="15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24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125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125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125"/>
      <c r="C30" s="7"/>
      <c r="D30" s="60" t="s">
        <v>44</v>
      </c>
      <c r="E30" s="153">
        <v>66.6</v>
      </c>
      <c r="F30" s="154"/>
      <c r="G30" s="153">
        <v>55.9</v>
      </c>
      <c r="H30" s="154"/>
      <c r="I30" s="153">
        <v>87.4</v>
      </c>
      <c r="J30" s="154"/>
      <c r="K30" s="153">
        <v>54.1</v>
      </c>
      <c r="L30" s="154"/>
      <c r="M30" s="153">
        <v>50.4</v>
      </c>
      <c r="N30" s="154"/>
      <c r="O30" s="153">
        <v>145.9</v>
      </c>
      <c r="P30" s="154"/>
      <c r="Q30" s="153">
        <v>43</v>
      </c>
      <c r="R30" s="154"/>
      <c r="S30" s="153">
        <v>139</v>
      </c>
      <c r="T30" s="154"/>
      <c r="U30" s="153">
        <v>59.7</v>
      </c>
      <c r="V30" s="154"/>
      <c r="W30" s="153">
        <v>63.7</v>
      </c>
      <c r="X30" s="154"/>
      <c r="Y30" s="153">
        <v>69.1</v>
      </c>
      <c r="Z30" s="154"/>
    </row>
    <row r="31" spans="1:26" ht="18.95" customHeight="1">
      <c r="A31" s="22"/>
      <c r="B31" s="125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125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125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125"/>
      <c r="C34" s="69"/>
      <c r="D34" s="28" t="s">
        <v>44</v>
      </c>
      <c r="E34" s="142">
        <v>87.05268389662028</v>
      </c>
      <c r="F34" s="123"/>
      <c r="G34" s="143">
        <v>56.00624024960999</v>
      </c>
      <c r="H34" s="144"/>
      <c r="I34" s="142">
        <v>114.56217666219581</v>
      </c>
      <c r="J34" s="123"/>
      <c r="K34" s="143">
        <v>31.06796116504854</v>
      </c>
      <c r="L34" s="144"/>
      <c r="M34" s="142">
        <v>60.09323577016454</v>
      </c>
      <c r="N34" s="123"/>
      <c r="O34" s="143">
        <v>110.78748651564186</v>
      </c>
      <c r="P34" s="144"/>
      <c r="Q34" s="142">
        <v>44.466676927812834</v>
      </c>
      <c r="R34" s="123"/>
      <c r="S34" s="143">
        <v>133.80239238956392</v>
      </c>
      <c r="T34" s="144"/>
      <c r="U34" s="142">
        <v>67.03780424650441</v>
      </c>
      <c r="V34" s="123"/>
      <c r="W34" s="143">
        <v>48.559225820403306</v>
      </c>
      <c r="X34" s="144"/>
      <c r="Y34" s="142">
        <v>70.54128256450254</v>
      </c>
      <c r="Z34" s="123"/>
    </row>
    <row r="35" spans="1:26" ht="18.95" customHeight="1">
      <c r="A35" s="22"/>
      <c r="B35" s="125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125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126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127" t="s">
        <v>51</v>
      </c>
      <c r="C39" s="12" t="s">
        <v>43</v>
      </c>
      <c r="D39" s="98" t="s">
        <v>21</v>
      </c>
      <c r="E39" s="13">
        <f>+'10品目別管理表 (令和3年2月) '!E20</f>
        <v>1151</v>
      </c>
      <c r="F39" s="14">
        <f>+'10品目別管理表 (令和3年2月) '!F20</f>
        <v>100158</v>
      </c>
      <c r="G39" s="13">
        <f>+'10品目別管理表 (令和3年2月) '!G20</f>
        <v>682</v>
      </c>
      <c r="H39" s="14">
        <f>+'10品目別管理表 (令和3年2月) '!H20</f>
        <v>197240</v>
      </c>
      <c r="I39" s="13">
        <f>+'10品目別管理表 (令和3年2月) '!I20</f>
        <v>2297</v>
      </c>
      <c r="J39" s="14">
        <f>+'10品目別管理表 (令和3年2月) '!J20</f>
        <v>1250218</v>
      </c>
      <c r="K39" s="13">
        <f>+'10品目別管理表 (令和3年2月) '!K20</f>
        <v>663</v>
      </c>
      <c r="L39" s="14">
        <f>+'10品目別管理表 (令和3年2月) '!L20</f>
        <v>1070049</v>
      </c>
      <c r="M39" s="13">
        <f>+'10品目別管理表 (令和3年2月) '!M20</f>
        <v>7168</v>
      </c>
      <c r="N39" s="14">
        <f>+'10品目別管理表 (令和3年2月) '!N20</f>
        <v>1929756</v>
      </c>
      <c r="O39" s="13">
        <f>+'10品目別管理表 (令和3年2月) '!O20</f>
        <v>4230</v>
      </c>
      <c r="P39" s="14">
        <f>+'10品目別管理表 (令和3年2月) '!P20</f>
        <v>1442781</v>
      </c>
      <c r="Q39" s="13">
        <f>+'10品目別管理表 (令和3年2月) '!Q20</f>
        <v>23490</v>
      </c>
      <c r="R39" s="14">
        <f>+'10品目別管理表 (令和3年2月) '!R20</f>
        <v>4166540</v>
      </c>
      <c r="S39" s="25">
        <f>+'10品目別管理表 (令和3年2月) '!S20</f>
        <v>37319</v>
      </c>
      <c r="T39" s="26">
        <f>+'10品目別管理表 (令和3年2月) '!T20</f>
        <v>8448024</v>
      </c>
      <c r="U39" s="13">
        <f>+'10品目別管理表 (令和3年2月) '!U20</f>
        <v>4309</v>
      </c>
      <c r="V39" s="14">
        <f>+'10品目別管理表 (令和3年2月) '!V20</f>
        <v>915270</v>
      </c>
      <c r="W39" s="13">
        <f>+'10品目別管理表 (令和3年2月) '!W20</f>
        <v>7489</v>
      </c>
      <c r="X39" s="14">
        <f>+'10品目別管理表 (令和3年2月) '!X20</f>
        <v>1344877</v>
      </c>
      <c r="Y39" s="55">
        <f>+'10品目別管理表 (令和3年2月) '!Y20</f>
        <v>88798</v>
      </c>
      <c r="Z39" s="56">
        <f>+'10品目別管理表 (令和3年2月) '!Z20</f>
        <v>20864913</v>
      </c>
    </row>
    <row r="40" spans="1:26" ht="18.95" customHeight="1">
      <c r="A40" s="22"/>
      <c r="B40" s="128"/>
      <c r="C40" s="22"/>
      <c r="D40" s="96" t="s">
        <v>22</v>
      </c>
      <c r="E40" s="27">
        <f>+'10品目別管理表 (令和3年2月) '!E21</f>
        <v>1221</v>
      </c>
      <c r="F40" s="21">
        <f>+'10品目別管理表 (令和3年2月) '!F21</f>
        <v>98178</v>
      </c>
      <c r="G40" s="27">
        <f>+'10品目別管理表 (令和3年2月) '!G21</f>
        <v>594</v>
      </c>
      <c r="H40" s="21">
        <f>+'10品目別管理表 (令和3年2月) '!H21</f>
        <v>216372</v>
      </c>
      <c r="I40" s="27">
        <f>+'10品目別管理表 (令和3年2月) '!I21</f>
        <v>2225</v>
      </c>
      <c r="J40" s="21">
        <f>+'10品目別管理表 (令和3年2月) '!J21</f>
        <v>1132681</v>
      </c>
      <c r="K40" s="27">
        <f>+'10品目別管理表 (令和3年2月) '!K21</f>
        <v>673</v>
      </c>
      <c r="L40" s="21">
        <f>+'10品目別管理表 (令和3年2月) '!L21</f>
        <v>1027804</v>
      </c>
      <c r="M40" s="27">
        <f>+'10品目別管理表 (令和3年2月) '!M21</f>
        <v>6726</v>
      </c>
      <c r="N40" s="21">
        <f>+'10品目別管理表 (令和3年2月) '!N21</f>
        <v>1428468</v>
      </c>
      <c r="O40" s="27">
        <f>+'10品目別管理表 (令和3年2月) '!O21</f>
        <v>4297</v>
      </c>
      <c r="P40" s="21">
        <f>+'10品目別管理表 (令和3年2月) '!P21</f>
        <v>1448906</v>
      </c>
      <c r="Q40" s="27">
        <f>+'10品目別管理表 (令和3年2月) '!Q21</f>
        <v>24504</v>
      </c>
      <c r="R40" s="21">
        <f>+'10品目別管理表 (令和3年2月) '!R21</f>
        <v>4497623</v>
      </c>
      <c r="S40" s="25">
        <f>+'10品目別管理表 (令和3年2月) '!S21</f>
        <v>36147</v>
      </c>
      <c r="T40" s="26">
        <f>+'10品目別管理表 (令和3年2月) '!T21</f>
        <v>8417776</v>
      </c>
      <c r="U40" s="27">
        <f>+'10品目別管理表 (令和3年2月) '!U21</f>
        <v>4649</v>
      </c>
      <c r="V40" s="21">
        <f>+'10品目別管理表 (令和3年2月) '!V21</f>
        <v>1124696</v>
      </c>
      <c r="W40" s="27">
        <f>+'10品目別管理表 (令和3年2月) '!W21</f>
        <v>8354</v>
      </c>
      <c r="X40" s="21">
        <f>+'10品目別管理表 (令和3年2月) '!X21</f>
        <v>1310188</v>
      </c>
      <c r="Y40" s="58">
        <f>+'10品目別管理表 (令和3年2月) '!Y21</f>
        <v>89390</v>
      </c>
      <c r="Z40" s="59">
        <f>+'10品目別管理表 (令和3年2月) '!Z21</f>
        <v>20702692</v>
      </c>
    </row>
    <row r="41" spans="1:26" ht="18.95" customHeight="1">
      <c r="A41" s="22" t="s">
        <v>52</v>
      </c>
      <c r="B41" s="128"/>
      <c r="C41" s="22"/>
      <c r="D41" s="96" t="s">
        <v>24</v>
      </c>
      <c r="E41" s="27">
        <f>+'10品目別管理表 (令和3年2月) '!E22</f>
        <v>3227</v>
      </c>
      <c r="F41" s="21">
        <f>+'10品目別管理表 (令和3年2月) '!F22</f>
        <v>730409</v>
      </c>
      <c r="G41" s="27">
        <f>+'10品目別管理表 (令和3年2月) '!G22</f>
        <v>1010</v>
      </c>
      <c r="H41" s="21">
        <f>+'10品目別管理表 (令和3年2月) '!H22</f>
        <v>386979</v>
      </c>
      <c r="I41" s="27">
        <f>+'10品目別管理表 (令和3年2月) '!I22</f>
        <v>2244</v>
      </c>
      <c r="J41" s="21">
        <f>+'10品目別管理表 (令和3年2月) '!J22</f>
        <v>2617165</v>
      </c>
      <c r="K41" s="27">
        <f>+'10品目別管理表 (令和3年2月) '!K22</f>
        <v>976</v>
      </c>
      <c r="L41" s="21">
        <f>+'10品目別管理表 (令和3年2月) '!L22</f>
        <v>1650763</v>
      </c>
      <c r="M41" s="27">
        <f>+'10品目別管理表 (令和3年2月) '!M22</f>
        <v>12759.1</v>
      </c>
      <c r="N41" s="21">
        <f>+'10品目別管理表 (令和3年2月) '!N22</f>
        <v>2891369</v>
      </c>
      <c r="O41" s="27">
        <f>+'10品目別管理表 (令和3年2月) '!O22</f>
        <v>3674</v>
      </c>
      <c r="P41" s="21">
        <f>+'10品目別管理表 (令和3年2月) '!P22</f>
        <v>1047628</v>
      </c>
      <c r="Q41" s="27">
        <f>+'10品目別管理表 (令和3年2月) '!Q22</f>
        <v>56700</v>
      </c>
      <c r="R41" s="21">
        <f>+'10品目別管理表 (令和3年2月) '!R22</f>
        <v>10471367</v>
      </c>
      <c r="S41" s="25">
        <f>+'10品目別管理表 (令和3年2月) '!S22</f>
        <v>26193</v>
      </c>
      <c r="T41" s="26">
        <f>+'10品目別管理表 (令和3年2月) '!T22</f>
        <v>2058151</v>
      </c>
      <c r="U41" s="27">
        <f>+'10品目別管理表 (令和3年2月) '!U22</f>
        <v>6266</v>
      </c>
      <c r="V41" s="21">
        <f>+'10品目別管理表 (令和3年2月) '!V22</f>
        <v>2004448</v>
      </c>
      <c r="W41" s="27">
        <f>+'10品目別管理表 (令和3年2月) '!W22</f>
        <v>8963</v>
      </c>
      <c r="X41" s="21">
        <f>+'10品目別管理表 (令和3年2月) '!X22</f>
        <v>2029916</v>
      </c>
      <c r="Y41" s="58">
        <f>+'10品目別管理表 (令和3年2月) '!Y22</f>
        <v>122012.1</v>
      </c>
      <c r="Z41" s="59">
        <f>+'10品目別管理表 (令和3年2月) '!Z22</f>
        <v>25888195</v>
      </c>
    </row>
    <row r="42" spans="1:26" ht="18.95" customHeight="1" thickBot="1">
      <c r="A42" s="22"/>
      <c r="B42" s="128"/>
      <c r="C42" s="22"/>
      <c r="D42" s="101" t="s">
        <v>44</v>
      </c>
      <c r="E42" s="122" t="e">
        <f>+'10品目別管理表 (令和3年2月) '!E23</f>
        <v>#REF!</v>
      </c>
      <c r="F42" s="123">
        <f>+'10品目別管理表 (令和3年2月) '!F23</f>
        <v>0</v>
      </c>
      <c r="G42" s="122" t="e">
        <f>+'10品目別管理表 (令和3年2月) '!G23</f>
        <v>#REF!</v>
      </c>
      <c r="H42" s="123">
        <f>+'10品目別管理表 (令和3年2月) '!H23</f>
        <v>0</v>
      </c>
      <c r="I42" s="122" t="e">
        <f>+'10品目別管理表 (令和3年2月) '!I23</f>
        <v>#REF!</v>
      </c>
      <c r="J42" s="123">
        <f>+'10品目別管理表 (令和3年2月) '!J23</f>
        <v>0</v>
      </c>
      <c r="K42" s="122" t="e">
        <f>+'10品目別管理表 (令和3年2月) '!K23</f>
        <v>#REF!</v>
      </c>
      <c r="L42" s="123">
        <f>+'10品目別管理表 (令和3年2月) '!L23</f>
        <v>0</v>
      </c>
      <c r="M42" s="122" t="e">
        <f>+'10品目別管理表 (令和3年2月) '!M23</f>
        <v>#REF!</v>
      </c>
      <c r="N42" s="123">
        <f>+'10品目別管理表 (令和3年2月) '!N23</f>
        <v>0</v>
      </c>
      <c r="O42" s="122" t="e">
        <f>+'10品目別管理表 (令和3年2月) '!O23</f>
        <v>#REF!</v>
      </c>
      <c r="P42" s="123">
        <f>+'10品目別管理表 (令和3年2月) '!P23</f>
        <v>0</v>
      </c>
      <c r="Q42" s="122" t="e">
        <f>+'10品目別管理表 (令和3年2月) '!Q23</f>
        <v>#REF!</v>
      </c>
      <c r="R42" s="123">
        <f>+'10品目別管理表 (令和3年2月) '!R23</f>
        <v>0</v>
      </c>
      <c r="S42" s="122" t="e">
        <f>+'10品目別管理表 (令和3年2月) '!S23</f>
        <v>#REF!</v>
      </c>
      <c r="T42" s="123">
        <f>+'10品目別管理表 (令和3年2月) '!T23</f>
        <v>0</v>
      </c>
      <c r="U42" s="122" t="e">
        <f>+'10品目別管理表 (令和3年2月) '!U23</f>
        <v>#REF!</v>
      </c>
      <c r="V42" s="123">
        <f>+'10品目別管理表 (令和3年2月) '!V23</f>
        <v>0</v>
      </c>
      <c r="W42" s="122" t="e">
        <f>+'10品目別管理表 (令和3年2月) '!W23</f>
        <v>#REF!</v>
      </c>
      <c r="X42" s="123">
        <f>+'10品目別管理表 (令和3年2月) '!X23</f>
        <v>0</v>
      </c>
      <c r="Y42" s="122" t="e">
        <f>+'10品目別管理表 (令和3年2月) '!Y23</f>
        <v>#REF!</v>
      </c>
      <c r="Z42" s="123">
        <f>+'10品目別管理表 (令和3年2月) '!Z23</f>
        <v>0</v>
      </c>
    </row>
    <row r="43" spans="1:26" ht="18.95" customHeight="1">
      <c r="A43" s="22"/>
      <c r="B43" s="128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128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128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128"/>
      <c r="C46" s="46"/>
      <c r="D46" s="101" t="s">
        <v>44</v>
      </c>
      <c r="E46" s="122" t="e">
        <f>E23-E42</f>
        <v>#REF!</v>
      </c>
      <c r="F46" s="123"/>
      <c r="G46" s="122" t="e">
        <f>G23-G42</f>
        <v>#REF!</v>
      </c>
      <c r="H46" s="123"/>
      <c r="I46" s="122" t="e">
        <f>I23-I42</f>
        <v>#REF!</v>
      </c>
      <c r="J46" s="123"/>
      <c r="K46" s="122" t="e">
        <f>K23-K42</f>
        <v>#REF!</v>
      </c>
      <c r="L46" s="123"/>
      <c r="M46" s="122" t="e">
        <f>M23-M42</f>
        <v>#REF!</v>
      </c>
      <c r="N46" s="123"/>
      <c r="O46" s="122" t="e">
        <f t="shared" si="3"/>
        <v>#REF!</v>
      </c>
      <c r="P46" s="123"/>
      <c r="Q46" s="122" t="e">
        <f t="shared" si="3"/>
        <v>#REF!</v>
      </c>
      <c r="R46" s="123"/>
      <c r="S46" s="122" t="e">
        <f t="shared" si="3"/>
        <v>#REF!</v>
      </c>
      <c r="T46" s="123"/>
      <c r="U46" s="122" t="e">
        <f t="shared" si="3"/>
        <v>#REF!</v>
      </c>
      <c r="V46" s="123"/>
      <c r="W46" s="122" t="e">
        <f t="shared" si="3"/>
        <v>#REF!</v>
      </c>
      <c r="X46" s="123"/>
      <c r="Y46" s="122" t="e">
        <f t="shared" si="3"/>
        <v>#REF!</v>
      </c>
      <c r="Z46" s="123"/>
      <c r="AA46" s="113"/>
      <c r="AB46" s="114"/>
      <c r="AC46" s="113"/>
      <c r="AD46" s="114"/>
      <c r="AE46" s="113"/>
      <c r="AF46" s="114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28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128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129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2021-05-24T07:57:15Z</cp:lastPrinted>
  <dcterms:created xsi:type="dcterms:W3CDTF">2016-05-20T01:46:25Z</dcterms:created>
  <dcterms:modified xsi:type="dcterms:W3CDTF">2021-05-24T07:57:16Z</dcterms:modified>
  <cp:category/>
  <cp:version/>
  <cp:contentType/>
  <cp:contentStatus/>
</cp:coreProperties>
</file>