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activeTab="0"/>
  </bookViews>
  <sheets>
    <sheet name="10品目別管理表 (令和3年9月) " sheetId="9" r:id="rId1"/>
    <sheet name="(令和3年8月) " sheetId="10" r:id="rId2"/>
    <sheet name="(令和3年7月) " sheetId="5" r:id="rId3"/>
    <sheet name="(令和3年6月) " sheetId="8" r:id="rId4"/>
    <sheet name="(令和3年5月) " sheetId="7" r:id="rId5"/>
    <sheet name="(令和3年4月) " sheetId="6" r:id="rId6"/>
    <sheet name="(令和3年3月) " sheetId="4" r:id="rId7"/>
    <sheet name="(令和3年2月) " sheetId="3" r:id="rId8"/>
  </sheets>
  <definedNames>
    <definedName name="_xlnm.Print_Area" localSheetId="7">'(令和3年2月) '!$A$1:$Z$49</definedName>
    <definedName name="_xlnm.Print_Area" localSheetId="6">'(令和3年3月) '!$A$1:$Z$49</definedName>
    <definedName name="_xlnm.Print_Area" localSheetId="5">'(令和3年4月) '!$A$1:$Z$49</definedName>
    <definedName name="_xlnm.Print_Area" localSheetId="4">'(令和3年5月) '!$A$1:$Z$49</definedName>
    <definedName name="_xlnm.Print_Area" localSheetId="3">'(令和3年6月) '!$A$1:$Z$49</definedName>
    <definedName name="_xlnm.Print_Area" localSheetId="2">'(令和3年7月) '!$A$1:$Z$49</definedName>
    <definedName name="_xlnm.Print_Area" localSheetId="1">'(令和3年8月) '!$A$1:$Z$49</definedName>
    <definedName name="_xlnm.Print_Area" localSheetId="0">'10品目別管理表 (令和3年9月) '!$A$1:$Z$49</definedName>
  </definedNames>
  <calcPr calcId="191029"/>
  <extLst/>
</workbook>
</file>

<file path=xl/sharedStrings.xml><?xml version="1.0" encoding="utf-8"?>
<sst xmlns="http://schemas.openxmlformats.org/spreadsheetml/2006/main" count="1024" uniqueCount="71">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</sst>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8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2" sqref="Z22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11" t="s">
        <v>70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61"/>
      <c r="D6" s="158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62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62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58.44155844155844</v>
      </c>
      <c r="F23" s="196"/>
      <c r="G23" s="195">
        <f>(G20+G21)/(G22+G41)*100</f>
        <v>80.25258323765786</v>
      </c>
      <c r="H23" s="196"/>
      <c r="I23" s="195">
        <f>(I20+I21)/(I22+I41)*100</f>
        <v>157.54527162977868</v>
      </c>
      <c r="J23" s="196"/>
      <c r="K23" s="195">
        <f>(K20+K21)/(K22+K41)*100</f>
        <v>69.46050096339114</v>
      </c>
      <c r="L23" s="196"/>
      <c r="M23" s="195">
        <f>(M20+M21)/(M22+M41)*100</f>
        <v>46.42165801655211</v>
      </c>
      <c r="N23" s="196"/>
      <c r="O23" s="195">
        <f>(O20+O21)/(O22+O41)*100</f>
        <v>110.84350845748851</v>
      </c>
      <c r="P23" s="196"/>
      <c r="Q23" s="195">
        <f>(Q20+Q21)/(Q22+Q41)*100</f>
        <v>52.259053191582</v>
      </c>
      <c r="R23" s="196"/>
      <c r="S23" s="195">
        <f>(S20+S21)/(S22+S41)*100</f>
        <v>150.37236983316532</v>
      </c>
      <c r="T23" s="196"/>
      <c r="U23" s="195">
        <f>(U20+U21)/(U22+U41)*100</f>
        <v>60.7226738934056</v>
      </c>
      <c r="V23" s="196"/>
      <c r="W23" s="195">
        <f>(W20+W21)/(W22+W41)*100</f>
        <v>83.81221281071805</v>
      </c>
      <c r="X23" s="196"/>
      <c r="Y23" s="195">
        <f>(Y20+Y21)/(Y22+Y41)*100</f>
        <v>81.52655842732904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f>F22/E22*1000</f>
        <v>187410.78582434513</v>
      </c>
      <c r="F24" s="198"/>
      <c r="G24" s="191">
        <f>H22/G22*1000</f>
        <v>453270.1149425287</v>
      </c>
      <c r="H24" s="192"/>
      <c r="I24" s="193">
        <f>J22/I22*1000</f>
        <v>475680.78020932444</v>
      </c>
      <c r="J24" s="194"/>
      <c r="K24" s="191">
        <f>L22/K22*1000</f>
        <v>1333803.3387622149</v>
      </c>
      <c r="L24" s="192"/>
      <c r="M24" s="193">
        <f>N22/M22*1000</f>
        <v>184211.40731556108</v>
      </c>
      <c r="N24" s="194"/>
      <c r="O24" s="191">
        <f>P22/O22*1000</f>
        <v>265363.7168141593</v>
      </c>
      <c r="P24" s="192"/>
      <c r="Q24" s="193">
        <f>R22/Q22*1000</f>
        <v>170908.41906215847</v>
      </c>
      <c r="R24" s="194"/>
      <c r="S24" s="191">
        <f>T22/S22*1000</f>
        <v>84474.18255684424</v>
      </c>
      <c r="T24" s="192"/>
      <c r="U24" s="193">
        <f>V22/U22*1000</f>
        <v>385438.74116459105</v>
      </c>
      <c r="V24" s="194"/>
      <c r="W24" s="191">
        <f>X22/W22*1000</f>
        <v>222564.856451055</v>
      </c>
      <c r="X24" s="192"/>
      <c r="Y24" s="193">
        <f>Z22/Y22*1000</f>
        <v>197569.66912182161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189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189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69.8</v>
      </c>
      <c r="F30" s="187"/>
      <c r="G30" s="186">
        <v>61.3</v>
      </c>
      <c r="H30" s="187"/>
      <c r="I30" s="186">
        <v>96.5</v>
      </c>
      <c r="J30" s="187"/>
      <c r="K30" s="186">
        <v>44.7</v>
      </c>
      <c r="L30" s="187"/>
      <c r="M30" s="186">
        <v>44.5</v>
      </c>
      <c r="N30" s="187"/>
      <c r="O30" s="186">
        <v>108.9</v>
      </c>
      <c r="P30" s="187"/>
      <c r="Q30" s="186">
        <v>40.4</v>
      </c>
      <c r="R30" s="187"/>
      <c r="S30" s="186">
        <v>180</v>
      </c>
      <c r="T30" s="187"/>
      <c r="U30" s="186">
        <v>63.8</v>
      </c>
      <c r="V30" s="187"/>
      <c r="W30" s="186">
        <v>64</v>
      </c>
      <c r="X30" s="187"/>
      <c r="Y30" s="186">
        <v>75.2</v>
      </c>
      <c r="Z30" s="187"/>
    </row>
    <row r="31" spans="1:26" ht="18.95" customHeight="1">
      <c r="A31" s="22"/>
      <c r="B31" s="189"/>
      <c r="C31" s="4" t="s">
        <v>45</v>
      </c>
      <c r="D31" s="15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189"/>
      <c r="C32" s="7"/>
      <c r="D32" s="158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189"/>
      <c r="C33" s="7"/>
      <c r="D33" s="158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f>+E23-E30</f>
        <v>-11.358441558441555</v>
      </c>
      <c r="F34" s="179"/>
      <c r="G34" s="184">
        <f aca="true" t="shared" si="7" ref="G34">+G23-G30</f>
        <v>18.952583237657862</v>
      </c>
      <c r="H34" s="185"/>
      <c r="I34" s="180">
        <f aca="true" t="shared" si="8" ref="I34">+I23-I30</f>
        <v>61.04527162977868</v>
      </c>
      <c r="J34" s="179"/>
      <c r="K34" s="184">
        <f aca="true" t="shared" si="9" ref="K34">+K23-K30</f>
        <v>24.760500963391138</v>
      </c>
      <c r="L34" s="185"/>
      <c r="M34" s="180">
        <f aca="true" t="shared" si="10" ref="M34">+M23-M30</f>
        <v>1.921658016552108</v>
      </c>
      <c r="N34" s="179"/>
      <c r="O34" s="184">
        <f aca="true" t="shared" si="11" ref="O34">+O23-O30</f>
        <v>1.9435084574885053</v>
      </c>
      <c r="P34" s="185"/>
      <c r="Q34" s="180">
        <f aca="true" t="shared" si="12" ref="Q34">+Q23-Q30</f>
        <v>11.859053191582</v>
      </c>
      <c r="R34" s="179"/>
      <c r="S34" s="184">
        <f aca="true" t="shared" si="13" ref="S34">+S23-S30</f>
        <v>-29.627630166834678</v>
      </c>
      <c r="T34" s="185"/>
      <c r="U34" s="180">
        <f aca="true" t="shared" si="14" ref="U34">+U23-U30</f>
        <v>-3.0773261065943984</v>
      </c>
      <c r="V34" s="179"/>
      <c r="W34" s="184">
        <f aca="true" t="shared" si="15" ref="W34">+W23-W30</f>
        <v>19.81221281071805</v>
      </c>
      <c r="X34" s="185"/>
      <c r="Y34" s="180">
        <f aca="true" t="shared" si="16" ref="Y34">+Y23-Y30</f>
        <v>6.326558427329033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54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182"/>
      <c r="C40" s="22"/>
      <c r="D40" s="159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182"/>
      <c r="C41" s="22"/>
      <c r="D41" s="159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182"/>
      <c r="C42" s="22"/>
      <c r="D42" s="160" t="s">
        <v>44</v>
      </c>
      <c r="E42" s="178">
        <f>+'(令和3年8月) '!E23:F23</f>
        <v>47.78887303851641</v>
      </c>
      <c r="F42" s="179">
        <f>+'(令和3年7月) '!F23</f>
        <v>0</v>
      </c>
      <c r="G42" s="178">
        <f>+'(令和3年8月) '!G23:H23</f>
        <v>64.19612314709237</v>
      </c>
      <c r="H42" s="179">
        <f>+'(令和3年7月) '!H23</f>
        <v>0</v>
      </c>
      <c r="I42" s="178">
        <f>+'(令和3年8月) '!I23:J23</f>
        <v>140.15713662156264</v>
      </c>
      <c r="J42" s="179">
        <f>+'(令和3年7月) '!J23</f>
        <v>0</v>
      </c>
      <c r="K42" s="178">
        <f>+'(令和3年8月) '!K23:L23</f>
        <v>68.6372121966397</v>
      </c>
      <c r="L42" s="179">
        <f>+'(令和3年7月) '!L23</f>
        <v>0</v>
      </c>
      <c r="M42" s="178">
        <f>+'(令和3年8月) '!M23:N23</f>
        <v>46.965178980096475</v>
      </c>
      <c r="N42" s="179">
        <f>+'(令和3年7月) '!N23</f>
        <v>0</v>
      </c>
      <c r="O42" s="178">
        <f>+'(令和3年8月) '!O23:P23</f>
        <v>106.77268047134194</v>
      </c>
      <c r="P42" s="179">
        <f>+'(令和3年7月) '!P23</f>
        <v>0</v>
      </c>
      <c r="Q42" s="178">
        <f>+'(令和3年8月) '!Q23:R23</f>
        <v>48.439190300218954</v>
      </c>
      <c r="R42" s="179">
        <f>+'(令和3年7月) '!R23</f>
        <v>0</v>
      </c>
      <c r="S42" s="178">
        <f>+'(令和3年8月) '!S23:T23</f>
        <v>155.15490096495682</v>
      </c>
      <c r="T42" s="179">
        <f>+'(令和3年7月) '!T23</f>
        <v>0</v>
      </c>
      <c r="U42" s="178">
        <f>+'(令和3年8月) '!U23:V23</f>
        <v>53.23566508198312</v>
      </c>
      <c r="V42" s="179">
        <f>+'(令和3年7月) '!V23</f>
        <v>0</v>
      </c>
      <c r="W42" s="178">
        <f>+'(令和3年8月) '!W23:X23</f>
        <v>82.19631321884356</v>
      </c>
      <c r="X42" s="179">
        <f>+'(令和3年7月) '!X23</f>
        <v>0</v>
      </c>
      <c r="Y42" s="178">
        <f>+'(令和3年8月) '!Y23:Z23</f>
        <v>79.15105441651436</v>
      </c>
      <c r="Z42" s="179">
        <f>+'(令和3年7月) '!Z23</f>
        <v>0</v>
      </c>
    </row>
    <row r="43" spans="1:26" ht="18.95" customHeight="1">
      <c r="A43" s="22"/>
      <c r="B43" s="182"/>
      <c r="C43" s="12" t="s">
        <v>45</v>
      </c>
      <c r="D43" s="154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182"/>
      <c r="C44" s="22"/>
      <c r="D44" s="159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182"/>
      <c r="C45" s="22"/>
      <c r="D45" s="159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182"/>
      <c r="C46" s="46"/>
      <c r="D46" s="160" t="s">
        <v>44</v>
      </c>
      <c r="E46" s="178">
        <f>E23-E42</f>
        <v>10.652685403042035</v>
      </c>
      <c r="F46" s="179"/>
      <c r="G46" s="178">
        <f>G23-G42</f>
        <v>16.056460090565494</v>
      </c>
      <c r="H46" s="179"/>
      <c r="I46" s="178">
        <f>I23-I42</f>
        <v>17.38813500821604</v>
      </c>
      <c r="J46" s="179"/>
      <c r="K46" s="178">
        <f>K23-K42</f>
        <v>0.8232887667514461</v>
      </c>
      <c r="L46" s="179"/>
      <c r="M46" s="178">
        <f>M23-M42</f>
        <v>-0.543520963544367</v>
      </c>
      <c r="N46" s="179"/>
      <c r="O46" s="178">
        <f t="shared" si="18"/>
        <v>4.070827986146568</v>
      </c>
      <c r="P46" s="179"/>
      <c r="Q46" s="178">
        <f t="shared" si="18"/>
        <v>3.8198628913630444</v>
      </c>
      <c r="R46" s="179"/>
      <c r="S46" s="178">
        <f t="shared" si="18"/>
        <v>-4.782531131791501</v>
      </c>
      <c r="T46" s="179"/>
      <c r="U46" s="178">
        <f t="shared" si="18"/>
        <v>7.487008811422477</v>
      </c>
      <c r="V46" s="179"/>
      <c r="W46" s="178">
        <f t="shared" si="18"/>
        <v>1.615899591874495</v>
      </c>
      <c r="X46" s="179"/>
      <c r="Y46" s="178">
        <f t="shared" si="18"/>
        <v>2.37550401081468</v>
      </c>
      <c r="Z46" s="179"/>
      <c r="AA46" s="176"/>
      <c r="AB46" s="177"/>
      <c r="AC46" s="176"/>
      <c r="AD46" s="177"/>
      <c r="AE46" s="176"/>
      <c r="AF46" s="177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182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11" t="s">
        <v>69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47.78887303851641</v>
      </c>
      <c r="F23" s="196"/>
      <c r="G23" s="195">
        <f>(G20+G21)/(G22+G41)*100</f>
        <v>64.19612314709237</v>
      </c>
      <c r="H23" s="196"/>
      <c r="I23" s="195">
        <f>(I20+I21)/(I22+I41)*100</f>
        <v>140.15713662156264</v>
      </c>
      <c r="J23" s="196"/>
      <c r="K23" s="195">
        <f>(K20+K21)/(K22+K41)*100</f>
        <v>68.6372121966397</v>
      </c>
      <c r="L23" s="196"/>
      <c r="M23" s="195">
        <f>(M20+M21)/(M22+M41)*100</f>
        <v>46.965178980096475</v>
      </c>
      <c r="N23" s="196"/>
      <c r="O23" s="195">
        <f>(O20+O21)/(O22+O41)*100</f>
        <v>106.77268047134194</v>
      </c>
      <c r="P23" s="196"/>
      <c r="Q23" s="195">
        <f>(Q20+Q21)/(Q22+Q41)*100</f>
        <v>48.439190300218954</v>
      </c>
      <c r="R23" s="196"/>
      <c r="S23" s="195">
        <f>(S20+S21)/(S22+S41)*100</f>
        <v>155.15490096495682</v>
      </c>
      <c r="T23" s="196"/>
      <c r="U23" s="195">
        <f>(U20+U21)/(U22+U41)*100</f>
        <v>53.23566508198312</v>
      </c>
      <c r="V23" s="196"/>
      <c r="W23" s="195">
        <f>(W20+W21)/(W22+W41)*100</f>
        <v>82.19631321884356</v>
      </c>
      <c r="X23" s="196"/>
      <c r="Y23" s="195">
        <f>(Y20+Y21)/(Y22+Y41)*100</f>
        <v>79.15105441651436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f>F22/E22*1000</f>
        <v>150672.9797979798</v>
      </c>
      <c r="F24" s="198"/>
      <c r="G24" s="191">
        <f>H22/G22*1000</f>
        <v>463294.7247706422</v>
      </c>
      <c r="H24" s="192"/>
      <c r="I24" s="193">
        <f>J22/I22*1000</f>
        <v>923919.0215099114</v>
      </c>
      <c r="J24" s="194"/>
      <c r="K24" s="191">
        <f>L22/K22*1000</f>
        <v>1645222.287735849</v>
      </c>
      <c r="L24" s="192"/>
      <c r="M24" s="193">
        <f>N22/M22*1000</f>
        <v>162654.77837560853</v>
      </c>
      <c r="N24" s="194"/>
      <c r="O24" s="191">
        <f>P22/O22*1000</f>
        <v>272343.09053778084</v>
      </c>
      <c r="P24" s="192"/>
      <c r="Q24" s="193">
        <f>R22/Q22*1000</f>
        <v>168987.9383281474</v>
      </c>
      <c r="R24" s="194"/>
      <c r="S24" s="191">
        <f>T22/S22*1000</f>
        <v>79983.30965909091</v>
      </c>
      <c r="T24" s="192"/>
      <c r="U24" s="193">
        <f>V22/U22*1000</f>
        <v>482815.3276131045</v>
      </c>
      <c r="V24" s="194"/>
      <c r="W24" s="191">
        <f>X22/W22*1000</f>
        <v>225503.94036208733</v>
      </c>
      <c r="X24" s="192"/>
      <c r="Y24" s="193">
        <f>Z22/Y22*1000</f>
        <v>200507.484862286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189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189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57.3</v>
      </c>
      <c r="F30" s="187"/>
      <c r="G30" s="186">
        <v>43</v>
      </c>
      <c r="H30" s="187"/>
      <c r="I30" s="186">
        <v>90.6</v>
      </c>
      <c r="J30" s="187"/>
      <c r="K30" s="186">
        <v>39</v>
      </c>
      <c r="L30" s="187"/>
      <c r="M30" s="186">
        <v>44.1</v>
      </c>
      <c r="N30" s="187"/>
      <c r="O30" s="186">
        <v>107</v>
      </c>
      <c r="P30" s="187"/>
      <c r="Q30" s="186">
        <v>31.4</v>
      </c>
      <c r="R30" s="187"/>
      <c r="S30" s="186">
        <v>144.3</v>
      </c>
      <c r="T30" s="187"/>
      <c r="U30" s="186">
        <v>40.7</v>
      </c>
      <c r="V30" s="187"/>
      <c r="W30" s="186">
        <v>53.5</v>
      </c>
      <c r="X30" s="187"/>
      <c r="Y30" s="186">
        <v>61.2</v>
      </c>
      <c r="Z30" s="187"/>
    </row>
    <row r="31" spans="1:26" ht="18.95" customHeight="1">
      <c r="A31" s="22"/>
      <c r="B31" s="189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189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189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f>+E23-E30</f>
        <v>-9.51112696148359</v>
      </c>
      <c r="F34" s="179"/>
      <c r="G34" s="184">
        <f aca="true" t="shared" si="7" ref="G34">+G23-G30</f>
        <v>21.196123147092365</v>
      </c>
      <c r="H34" s="185"/>
      <c r="I34" s="180">
        <f aca="true" t="shared" si="8" ref="I34">+I23-I30</f>
        <v>49.55713662156265</v>
      </c>
      <c r="J34" s="179"/>
      <c r="K34" s="184">
        <f aca="true" t="shared" si="9" ref="K34">+K23-K30</f>
        <v>29.637212196639695</v>
      </c>
      <c r="L34" s="185"/>
      <c r="M34" s="180">
        <f aca="true" t="shared" si="10" ref="M34">+M23-M30</f>
        <v>2.8651789800964735</v>
      </c>
      <c r="N34" s="179"/>
      <c r="O34" s="184">
        <f aca="true" t="shared" si="11" ref="O34">+O23-O30</f>
        <v>-0.22731952865805738</v>
      </c>
      <c r="P34" s="185"/>
      <c r="Q34" s="180">
        <f aca="true" t="shared" si="12" ref="Q34">+Q23-Q30</f>
        <v>17.039190300218955</v>
      </c>
      <c r="R34" s="179"/>
      <c r="S34" s="184">
        <f aca="true" t="shared" si="13" ref="S34">+S23-S30</f>
        <v>10.854900964956812</v>
      </c>
      <c r="T34" s="185"/>
      <c r="U34" s="180">
        <f aca="true" t="shared" si="14" ref="U34">+U23-U30</f>
        <v>12.535665081983119</v>
      </c>
      <c r="V34" s="179"/>
      <c r="W34" s="184">
        <f aca="true" t="shared" si="15" ref="W34">+W23-W30</f>
        <v>28.696313218843557</v>
      </c>
      <c r="X34" s="185"/>
      <c r="Y34" s="180">
        <f aca="true" t="shared" si="16" ref="Y34">+Y23-Y30</f>
        <v>17.951054416514353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182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182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182"/>
      <c r="C42" s="22"/>
      <c r="D42" s="169" t="s">
        <v>44</v>
      </c>
      <c r="E42" s="178">
        <f>+'(令和3年7月) '!E23</f>
        <v>39.89868287740628</v>
      </c>
      <c r="F42" s="179">
        <f>+'(令和3年7月) '!F23</f>
        <v>0</v>
      </c>
      <c r="G42" s="178">
        <f>+'(令和3年7月) '!G23</f>
        <v>62.97142857142857</v>
      </c>
      <c r="H42" s="179">
        <f>+'(令和3年7月) '!H23</f>
        <v>0</v>
      </c>
      <c r="I42" s="178">
        <f>+'(令和3年7月) '!I23</f>
        <v>107.56756756756755</v>
      </c>
      <c r="J42" s="179">
        <f>+'(令和3年7月) '!J23</f>
        <v>0</v>
      </c>
      <c r="K42" s="178">
        <f>+'(令和3年7月) '!K23</f>
        <v>66.47314949201741</v>
      </c>
      <c r="L42" s="179">
        <f>+'(令和3年7月) '!L23</f>
        <v>0</v>
      </c>
      <c r="M42" s="178">
        <f>+'(令和3年7月) '!M23</f>
        <v>53.968669440377894</v>
      </c>
      <c r="N42" s="179">
        <f>+'(令和3年7月) '!N23</f>
        <v>0</v>
      </c>
      <c r="O42" s="178">
        <f>+'(令和3年7月) '!O23</f>
        <v>108.84955752212389</v>
      </c>
      <c r="P42" s="179">
        <f>+'(令和3年7月) '!P23</f>
        <v>0</v>
      </c>
      <c r="Q42" s="178">
        <f>+'(令和3年7月) '!Q23</f>
        <v>49.60409637328541</v>
      </c>
      <c r="R42" s="179">
        <f>+'(令和3年7月) '!R23</f>
        <v>0</v>
      </c>
      <c r="S42" s="178">
        <f>+'(令和3年7月) '!S23</f>
        <v>178.9885918610591</v>
      </c>
      <c r="T42" s="179">
        <f>+'(令和3年7月) '!T23</f>
        <v>0</v>
      </c>
      <c r="U42" s="178">
        <f>+'(令和3年7月) '!U23</f>
        <v>54.95729669513554</v>
      </c>
      <c r="V42" s="179">
        <f>+'(令和3年7月) '!V23</f>
        <v>0</v>
      </c>
      <c r="W42" s="178">
        <f>+'(令和3年7月) '!W23</f>
        <v>82.33882905415753</v>
      </c>
      <c r="X42" s="179">
        <f>+'(令和3年7月) '!X23</f>
        <v>0</v>
      </c>
      <c r="Y42" s="178">
        <f>+'(令和3年7月) '!Y23</f>
        <v>86.77123531772743</v>
      </c>
      <c r="Z42" s="179">
        <f>+'(令和3年7月) '!Z23</f>
        <v>0</v>
      </c>
    </row>
    <row r="43" spans="1:26" ht="18.95" customHeight="1">
      <c r="A43" s="22"/>
      <c r="B43" s="182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182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182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182"/>
      <c r="C46" s="46"/>
      <c r="D46" s="169" t="s">
        <v>44</v>
      </c>
      <c r="E46" s="178">
        <f>E23-E42</f>
        <v>7.890190161110127</v>
      </c>
      <c r="F46" s="179"/>
      <c r="G46" s="178">
        <f>G23-G42</f>
        <v>1.224694575663797</v>
      </c>
      <c r="H46" s="179"/>
      <c r="I46" s="178">
        <f>I23-I42</f>
        <v>32.58956905399509</v>
      </c>
      <c r="J46" s="179"/>
      <c r="K46" s="178">
        <f>K23-K42</f>
        <v>2.164062704622282</v>
      </c>
      <c r="L46" s="179"/>
      <c r="M46" s="178">
        <f>M23-M42</f>
        <v>-7.003490460281419</v>
      </c>
      <c r="N46" s="179"/>
      <c r="O46" s="178">
        <f t="shared" si="18"/>
        <v>-2.0768770507819454</v>
      </c>
      <c r="P46" s="179"/>
      <c r="Q46" s="178">
        <f t="shared" si="18"/>
        <v>-1.1649060730664544</v>
      </c>
      <c r="R46" s="179"/>
      <c r="S46" s="178">
        <f t="shared" si="18"/>
        <v>-23.83369089610227</v>
      </c>
      <c r="T46" s="179"/>
      <c r="U46" s="178">
        <f t="shared" si="18"/>
        <v>-1.721631613152418</v>
      </c>
      <c r="V46" s="179"/>
      <c r="W46" s="178">
        <f t="shared" si="18"/>
        <v>-0.14251583531397216</v>
      </c>
      <c r="X46" s="179"/>
      <c r="Y46" s="178">
        <f t="shared" si="18"/>
        <v>-7.620180901213075</v>
      </c>
      <c r="Z46" s="179"/>
      <c r="AA46" s="176"/>
      <c r="AB46" s="177"/>
      <c r="AC46" s="176"/>
      <c r="AD46" s="177"/>
      <c r="AE46" s="176"/>
      <c r="AF46" s="177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182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11" t="s">
        <v>68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39.89868287740628</v>
      </c>
      <c r="F23" s="196"/>
      <c r="G23" s="195">
        <f>(G20+G21)/(G22+G41)*100</f>
        <v>62.97142857142857</v>
      </c>
      <c r="H23" s="196"/>
      <c r="I23" s="195">
        <f>(I20+I21)/(I22+I41)*100</f>
        <v>107.56756756756755</v>
      </c>
      <c r="J23" s="196"/>
      <c r="K23" s="195">
        <f>(K20+K21)/(K22+K41)*100</f>
        <v>66.47314949201741</v>
      </c>
      <c r="L23" s="196"/>
      <c r="M23" s="195">
        <f>(M20+M21)/(M22+M41)*100</f>
        <v>53.968669440377894</v>
      </c>
      <c r="N23" s="196"/>
      <c r="O23" s="195">
        <f>(O20+O21)/(O22+O41)*100</f>
        <v>108.84955752212389</v>
      </c>
      <c r="P23" s="196"/>
      <c r="Q23" s="195">
        <f>(Q20+Q21)/(Q22+Q41)*100</f>
        <v>49.60409637328541</v>
      </c>
      <c r="R23" s="196"/>
      <c r="S23" s="195">
        <f>(S20+S21)/(S22+S41)*100</f>
        <v>178.9885918610591</v>
      </c>
      <c r="T23" s="196"/>
      <c r="U23" s="195">
        <f>(U20+U21)/(U22+U41)*100</f>
        <v>54.95729669513554</v>
      </c>
      <c r="V23" s="196"/>
      <c r="W23" s="195">
        <f>(W20+W21)/(W22+W41)*100</f>
        <v>82.33882905415753</v>
      </c>
      <c r="X23" s="196"/>
      <c r="Y23" s="195">
        <f>(Y20+Y21)/(Y22+Y41)*100</f>
        <v>86.77123531772743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f>F22/E22*1000</f>
        <v>156514.02607664955</v>
      </c>
      <c r="F24" s="198"/>
      <c r="G24" s="191">
        <f>H22/G22*1000</f>
        <v>448539.68253968254</v>
      </c>
      <c r="H24" s="192"/>
      <c r="I24" s="193">
        <f>J22/I22*1000</f>
        <v>1009101.3116236996</v>
      </c>
      <c r="J24" s="194"/>
      <c r="K24" s="191">
        <f>L22/K22*1000</f>
        <v>1580673.25428195</v>
      </c>
      <c r="L24" s="192"/>
      <c r="M24" s="193">
        <f>N22/M22*1000</f>
        <v>185774.66811426866</v>
      </c>
      <c r="N24" s="194"/>
      <c r="O24" s="191">
        <f>P22/O22*1000</f>
        <v>269585.14074757724</v>
      </c>
      <c r="P24" s="192"/>
      <c r="Q24" s="193">
        <f>R22/Q22*1000</f>
        <v>168170.69742728348</v>
      </c>
      <c r="R24" s="194"/>
      <c r="S24" s="191">
        <f>T22/S22*1000</f>
        <v>92462.4954262715</v>
      </c>
      <c r="T24" s="192"/>
      <c r="U24" s="193">
        <f>V22/U22*1000</f>
        <v>472428.0749179378</v>
      </c>
      <c r="V24" s="194"/>
      <c r="W24" s="191">
        <f>X22/W22*1000</f>
        <v>225467.61993575798</v>
      </c>
      <c r="X24" s="192"/>
      <c r="Y24" s="193">
        <f>Z22/Y22*1000</f>
        <v>204652.25200404783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189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189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72</v>
      </c>
      <c r="F30" s="187"/>
      <c r="G30" s="186">
        <v>64.5</v>
      </c>
      <c r="H30" s="187"/>
      <c r="I30" s="186">
        <v>110.1</v>
      </c>
      <c r="J30" s="187"/>
      <c r="K30" s="186">
        <v>28.5</v>
      </c>
      <c r="L30" s="187"/>
      <c r="M30" s="186">
        <v>56.3</v>
      </c>
      <c r="N30" s="187"/>
      <c r="O30" s="186">
        <v>112.5</v>
      </c>
      <c r="P30" s="187"/>
      <c r="Q30" s="186">
        <v>33.3</v>
      </c>
      <c r="R30" s="187"/>
      <c r="S30" s="186">
        <v>143.9</v>
      </c>
      <c r="T30" s="187"/>
      <c r="U30" s="186">
        <v>52.7</v>
      </c>
      <c r="V30" s="187"/>
      <c r="W30" s="186">
        <v>57.5</v>
      </c>
      <c r="X30" s="187"/>
      <c r="Y30" s="186">
        <v>65.4</v>
      </c>
      <c r="Z30" s="187"/>
    </row>
    <row r="31" spans="1:26" ht="18.95" customHeight="1">
      <c r="A31" s="22"/>
      <c r="B31" s="189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189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189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f>+E23-E30</f>
        <v>-32.10131712259372</v>
      </c>
      <c r="F34" s="179"/>
      <c r="G34" s="184">
        <f aca="true" t="shared" si="11" ref="G34">+G23-G30</f>
        <v>-1.528571428571432</v>
      </c>
      <c r="H34" s="185"/>
      <c r="I34" s="180">
        <f aca="true" t="shared" si="12" ref="I34">+I23-I30</f>
        <v>-2.5324324324324436</v>
      </c>
      <c r="J34" s="179"/>
      <c r="K34" s="184">
        <f aca="true" t="shared" si="13" ref="K34">+K23-K30</f>
        <v>37.97314949201741</v>
      </c>
      <c r="L34" s="185"/>
      <c r="M34" s="180">
        <f aca="true" t="shared" si="14" ref="M34">+M23-M30</f>
        <v>-2.331330559622103</v>
      </c>
      <c r="N34" s="179"/>
      <c r="O34" s="184">
        <f aca="true" t="shared" si="15" ref="O34">+O23-O30</f>
        <v>-3.650442477876112</v>
      </c>
      <c r="P34" s="185"/>
      <c r="Q34" s="180">
        <f aca="true" t="shared" si="16" ref="Q34">+Q23-Q30</f>
        <v>16.30409637328541</v>
      </c>
      <c r="R34" s="179"/>
      <c r="S34" s="184">
        <f aca="true" t="shared" si="17" ref="S34">+S23-S30</f>
        <v>35.088591861059086</v>
      </c>
      <c r="T34" s="185"/>
      <c r="U34" s="180">
        <f aca="true" t="shared" si="18" ref="U34">+U23-U30</f>
        <v>2.257296695135537</v>
      </c>
      <c r="V34" s="179"/>
      <c r="W34" s="184">
        <f aca="true" t="shared" si="19" ref="W34">+W23-W30</f>
        <v>24.83882905415753</v>
      </c>
      <c r="X34" s="185"/>
      <c r="Y34" s="180">
        <f aca="true" t="shared" si="20" ref="Y34">+Y23-Y30</f>
        <v>21.371235317727425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82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82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82"/>
      <c r="C42" s="22"/>
      <c r="D42" s="102" t="s">
        <v>44</v>
      </c>
      <c r="E42" s="178">
        <f>+'(令和3年6月) '!E23:F23</f>
        <v>53.93489905232798</v>
      </c>
      <c r="F42" s="179">
        <f>+'(令和3年2月) '!F23</f>
        <v>0</v>
      </c>
      <c r="G42" s="178">
        <f>+'(令和3年6月) '!G23:H23</f>
        <v>75.59836544074723</v>
      </c>
      <c r="H42" s="179">
        <f>+'(令和3年2月) '!H23</f>
        <v>0</v>
      </c>
      <c r="I42" s="178">
        <f>+'(令和3年6月) '!I23:J23</f>
        <v>124.19473813621835</v>
      </c>
      <c r="J42" s="179">
        <f>+'(令和3年2月) '!J23</f>
        <v>0</v>
      </c>
      <c r="K42" s="178">
        <f>+'(令和3年6月) '!K23:L23</f>
        <v>84.33375904640272</v>
      </c>
      <c r="L42" s="179">
        <f>+'(令和3年2月) '!L23</f>
        <v>0</v>
      </c>
      <c r="M42" s="178">
        <f>+'(令和3年6月) '!M23:N23</f>
        <v>49.323318008159035</v>
      </c>
      <c r="N42" s="179">
        <f>+'(令和3年2月) '!N23</f>
        <v>0</v>
      </c>
      <c r="O42" s="178">
        <f>+'(令和3年6月) '!O23:P23</f>
        <v>109.0321034978438</v>
      </c>
      <c r="P42" s="179">
        <f>+'(令和3年2月) '!P23</f>
        <v>0</v>
      </c>
      <c r="Q42" s="178">
        <f>+'(令和3年6月) '!Q23:R23</f>
        <v>49.502935486302455</v>
      </c>
      <c r="R42" s="179">
        <f>+'(令和3年2月) '!R23</f>
        <v>0</v>
      </c>
      <c r="S42" s="178">
        <f>+'(令和3年6月) '!S23:T23</f>
        <v>154.75210525409426</v>
      </c>
      <c r="T42" s="179">
        <f>+'(令和3年2月) '!T23</f>
        <v>0</v>
      </c>
      <c r="U42" s="178">
        <f>+'(令和3年6月) '!U23:V23</f>
        <v>67.98148326743177</v>
      </c>
      <c r="V42" s="179">
        <f>+'(令和3年2月) '!V23</f>
        <v>0</v>
      </c>
      <c r="W42" s="178">
        <f>+'(令和3年6月) '!W23:X23</f>
        <v>89.0224358974359</v>
      </c>
      <c r="X42" s="179">
        <f>+'(令和3年2月) '!X23</f>
        <v>0</v>
      </c>
      <c r="Y42" s="178">
        <f>+'(令和3年6月) '!Y23:Z23</f>
        <v>82.28873160442876</v>
      </c>
      <c r="Z42" s="179">
        <f>+'(令和3年2月) '!Z23</f>
        <v>0</v>
      </c>
    </row>
    <row r="43" spans="1:26" ht="18.95" customHeight="1">
      <c r="A43" s="22"/>
      <c r="B43" s="182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182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182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182"/>
      <c r="C46" s="46"/>
      <c r="D46" s="102" t="s">
        <v>44</v>
      </c>
      <c r="E46" s="178">
        <f>E23-E42</f>
        <v>-14.036216174921698</v>
      </c>
      <c r="F46" s="179"/>
      <c r="G46" s="178">
        <f>G23-G42</f>
        <v>-12.626936869318662</v>
      </c>
      <c r="H46" s="179"/>
      <c r="I46" s="178">
        <f>I23-I42</f>
        <v>-16.627170568650797</v>
      </c>
      <c r="J46" s="179"/>
      <c r="K46" s="178">
        <f>K23-K42</f>
        <v>-17.860609554385306</v>
      </c>
      <c r="L46" s="179"/>
      <c r="M46" s="178">
        <f>M23-M42</f>
        <v>4.64535143221886</v>
      </c>
      <c r="N46" s="179"/>
      <c r="O46" s="178">
        <f t="shared" si="22"/>
        <v>-0.18254597571991837</v>
      </c>
      <c r="P46" s="179"/>
      <c r="Q46" s="178">
        <f t="shared" si="22"/>
        <v>0.101160886982953</v>
      </c>
      <c r="R46" s="179"/>
      <c r="S46" s="178">
        <f t="shared" si="22"/>
        <v>24.23648660696483</v>
      </c>
      <c r="T46" s="179"/>
      <c r="U46" s="178">
        <f t="shared" si="22"/>
        <v>-13.02418657229623</v>
      </c>
      <c r="V46" s="179"/>
      <c r="W46" s="178">
        <f t="shared" si="22"/>
        <v>-6.683606843278369</v>
      </c>
      <c r="X46" s="179"/>
      <c r="Y46" s="178">
        <f t="shared" si="22"/>
        <v>4.482503713298669</v>
      </c>
      <c r="Z46" s="179"/>
      <c r="AA46" s="176"/>
      <c r="AB46" s="177"/>
      <c r="AC46" s="176"/>
      <c r="AD46" s="177"/>
      <c r="AE46" s="176"/>
      <c r="AF46" s="177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182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11" t="s">
        <v>67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53.93489905232798</v>
      </c>
      <c r="F23" s="196"/>
      <c r="G23" s="195">
        <f>(G20+G21)/(G22+G41)*100</f>
        <v>75.59836544074723</v>
      </c>
      <c r="H23" s="196"/>
      <c r="I23" s="195">
        <f>(I20+I21)/(I22+I41)*100</f>
        <v>124.19473813621835</v>
      </c>
      <c r="J23" s="196"/>
      <c r="K23" s="195">
        <f>(K20+K21)/(K22+K41)*100</f>
        <v>84.33375904640272</v>
      </c>
      <c r="L23" s="196"/>
      <c r="M23" s="195">
        <f>(M20+M21)/(M22+M41)*100</f>
        <v>49.323318008159035</v>
      </c>
      <c r="N23" s="196"/>
      <c r="O23" s="195">
        <f>(O20+O21)/(O22+O41)*100</f>
        <v>109.0321034978438</v>
      </c>
      <c r="P23" s="196"/>
      <c r="Q23" s="195">
        <f>(Q20+Q21)/(Q22+Q41)*100</f>
        <v>49.502935486302455</v>
      </c>
      <c r="R23" s="196"/>
      <c r="S23" s="195">
        <f>(S20+S21)/(S22+S41)*100</f>
        <v>154.75210525409426</v>
      </c>
      <c r="T23" s="196"/>
      <c r="U23" s="195">
        <f>(U20+U21)/(U22+U41)*100</f>
        <v>67.98148326743177</v>
      </c>
      <c r="V23" s="196"/>
      <c r="W23" s="195">
        <f>(W20+W21)/(W22+W41)*100</f>
        <v>89.0224358974359</v>
      </c>
      <c r="X23" s="196"/>
      <c r="Y23" s="195">
        <f>(Y20+Y21)/(Y22+Y41)*100</f>
        <v>82.28873160442876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v>172626</v>
      </c>
      <c r="F24" s="198"/>
      <c r="G24" s="191">
        <v>440589</v>
      </c>
      <c r="H24" s="192"/>
      <c r="I24" s="193">
        <v>1068198</v>
      </c>
      <c r="J24" s="194"/>
      <c r="K24" s="191">
        <v>1551213</v>
      </c>
      <c r="L24" s="192"/>
      <c r="M24" s="193">
        <v>203466</v>
      </c>
      <c r="N24" s="194"/>
      <c r="O24" s="191">
        <v>279621</v>
      </c>
      <c r="P24" s="192"/>
      <c r="Q24" s="193">
        <v>166848</v>
      </c>
      <c r="R24" s="194"/>
      <c r="S24" s="191">
        <v>86278</v>
      </c>
      <c r="T24" s="192"/>
      <c r="U24" s="193">
        <v>405958</v>
      </c>
      <c r="V24" s="194"/>
      <c r="W24" s="191">
        <v>221599</v>
      </c>
      <c r="X24" s="192"/>
      <c r="Y24" s="193">
        <v>200868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189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189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64.4</v>
      </c>
      <c r="F30" s="187"/>
      <c r="G30" s="186">
        <v>42.4</v>
      </c>
      <c r="H30" s="187"/>
      <c r="I30" s="186">
        <v>89.5</v>
      </c>
      <c r="J30" s="187"/>
      <c r="K30" s="186">
        <v>17.6</v>
      </c>
      <c r="L30" s="187"/>
      <c r="M30" s="186">
        <v>39.7</v>
      </c>
      <c r="N30" s="187"/>
      <c r="O30" s="186">
        <v>96.5</v>
      </c>
      <c r="P30" s="187"/>
      <c r="Q30" s="186">
        <v>34.5</v>
      </c>
      <c r="R30" s="187"/>
      <c r="S30" s="186">
        <v>156.6</v>
      </c>
      <c r="T30" s="187"/>
      <c r="U30" s="186">
        <v>47.2</v>
      </c>
      <c r="V30" s="187"/>
      <c r="W30" s="186">
        <v>75.2</v>
      </c>
      <c r="X30" s="187"/>
      <c r="Y30" s="186">
        <v>67.1</v>
      </c>
      <c r="Z30" s="187"/>
    </row>
    <row r="31" spans="1:26" ht="18.95" customHeight="1">
      <c r="A31" s="22"/>
      <c r="B31" s="189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189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189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f>+E23-E30</f>
        <v>-10.465100947672028</v>
      </c>
      <c r="F34" s="179"/>
      <c r="G34" s="184">
        <f aca="true" t="shared" si="7" ref="G34">+G23-G30</f>
        <v>33.19836544074723</v>
      </c>
      <c r="H34" s="185"/>
      <c r="I34" s="180">
        <f aca="true" t="shared" si="8" ref="I34">+I23-I30</f>
        <v>34.69473813621835</v>
      </c>
      <c r="J34" s="179"/>
      <c r="K34" s="184">
        <f aca="true" t="shared" si="9" ref="K34">+K23-K30</f>
        <v>66.73375904640272</v>
      </c>
      <c r="L34" s="185"/>
      <c r="M34" s="180">
        <f aca="true" t="shared" si="10" ref="M34">+M23-M30</f>
        <v>9.623318008159032</v>
      </c>
      <c r="N34" s="179"/>
      <c r="O34" s="184">
        <f aca="true" t="shared" si="11" ref="O34">+O23-O30</f>
        <v>12.532103497843806</v>
      </c>
      <c r="P34" s="185"/>
      <c r="Q34" s="180">
        <f aca="true" t="shared" si="12" ref="Q34">+Q23-Q30</f>
        <v>15.002935486302455</v>
      </c>
      <c r="R34" s="179"/>
      <c r="S34" s="184">
        <f aca="true" t="shared" si="13" ref="S34">+S23-S30</f>
        <v>-1.8478947459057338</v>
      </c>
      <c r="T34" s="185"/>
      <c r="U34" s="180">
        <f aca="true" t="shared" si="14" ref="U34">+U23-U30</f>
        <v>20.781483267431767</v>
      </c>
      <c r="V34" s="179"/>
      <c r="W34" s="184">
        <f aca="true" t="shared" si="15" ref="W34">+W23-W30</f>
        <v>13.822435897435895</v>
      </c>
      <c r="X34" s="185"/>
      <c r="Y34" s="180">
        <f aca="true" t="shared" si="16" ref="Y34">+Y23-Y30</f>
        <v>15.188731604428767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82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82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82"/>
      <c r="C42" s="22"/>
      <c r="D42" s="147" t="s">
        <v>44</v>
      </c>
      <c r="E42" s="178">
        <f>+'(令和3年5月) '!E23:F23</f>
        <v>45.528605813738196</v>
      </c>
      <c r="F42" s="179">
        <f>+'(令和3年2月) '!F23</f>
        <v>0</v>
      </c>
      <c r="G42" s="178">
        <f>+'(令和3年5月) '!G23:H23</f>
        <v>71.47786083956296</v>
      </c>
      <c r="H42" s="179">
        <f>+'(令和3年2月) '!H23</f>
        <v>0</v>
      </c>
      <c r="I42" s="178">
        <f>+'(令和3年5月) '!I23:J23</f>
        <v>109.53504838329007</v>
      </c>
      <c r="J42" s="179">
        <f>+'(令和3年2月) '!J23</f>
        <v>0</v>
      </c>
      <c r="K42" s="178">
        <f>+'(令和3年5月) '!K23:L23</f>
        <v>66.48401826484019</v>
      </c>
      <c r="L42" s="179">
        <f>+'(令和3年2月) '!L23</f>
        <v>0</v>
      </c>
      <c r="M42" s="178">
        <f>+'(令和3年5月) '!M23:N23</f>
        <v>59.96751377731171</v>
      </c>
      <c r="N42" s="179">
        <f>+'(令和3年2月) '!N23</f>
        <v>0</v>
      </c>
      <c r="O42" s="178">
        <f>+'(令和3年5月) '!O23:P23</f>
        <v>107.5165806927045</v>
      </c>
      <c r="P42" s="179">
        <f>+'(令和3年2月) '!P23</f>
        <v>0</v>
      </c>
      <c r="Q42" s="178">
        <f>+'(令和3年5月) '!Q23:R23</f>
        <v>44.41035082336095</v>
      </c>
      <c r="R42" s="179">
        <f>+'(令和3年2月) '!R23</f>
        <v>0</v>
      </c>
      <c r="S42" s="178">
        <f>+'(令和3年5月) '!S23:T23</f>
        <v>122.87118842174019</v>
      </c>
      <c r="T42" s="179">
        <f>+'(令和3年2月) '!T23</f>
        <v>0</v>
      </c>
      <c r="U42" s="178">
        <f>+'(令和3年5月) '!U23:V23</f>
        <v>53.06185249769207</v>
      </c>
      <c r="V42" s="179">
        <f>+'(令和3年2月) '!V23</f>
        <v>0</v>
      </c>
      <c r="W42" s="178">
        <f>+'(令和3年5月) '!W23:X23</f>
        <v>71.61977186311788</v>
      </c>
      <c r="X42" s="179">
        <f>+'(令和3年2月) '!X23</f>
        <v>0</v>
      </c>
      <c r="Y42" s="178">
        <f>+'(令和3年5月) '!Y23:Z23</f>
        <v>70.00997408627644</v>
      </c>
      <c r="Z42" s="179">
        <f>+'(令和3年2月) '!Z23</f>
        <v>0</v>
      </c>
    </row>
    <row r="43" spans="1:26" ht="18.95" customHeight="1">
      <c r="A43" s="22"/>
      <c r="B43" s="182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182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182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182"/>
      <c r="C46" s="46"/>
      <c r="D46" s="147" t="s">
        <v>44</v>
      </c>
      <c r="E46" s="178">
        <f>E23-E42</f>
        <v>8.406293238589782</v>
      </c>
      <c r="F46" s="179"/>
      <c r="G46" s="178">
        <f>G23-G42</f>
        <v>4.120504601184265</v>
      </c>
      <c r="H46" s="179"/>
      <c r="I46" s="178">
        <f>I23-I42</f>
        <v>14.659689752928273</v>
      </c>
      <c r="J46" s="179"/>
      <c r="K46" s="178">
        <f>K23-K42</f>
        <v>17.84974078156253</v>
      </c>
      <c r="L46" s="179"/>
      <c r="M46" s="178">
        <f>M23-M42</f>
        <v>-10.644195769152674</v>
      </c>
      <c r="N46" s="179"/>
      <c r="O46" s="178">
        <f t="shared" si="18"/>
        <v>1.5155228051393124</v>
      </c>
      <c r="P46" s="179"/>
      <c r="Q46" s="178">
        <f t="shared" si="18"/>
        <v>5.092584662941505</v>
      </c>
      <c r="R46" s="179"/>
      <c r="S46" s="178">
        <f t="shared" si="18"/>
        <v>31.880916832354075</v>
      </c>
      <c r="T46" s="179"/>
      <c r="U46" s="178">
        <f t="shared" si="18"/>
        <v>14.919630769739697</v>
      </c>
      <c r="V46" s="179"/>
      <c r="W46" s="178">
        <f t="shared" si="18"/>
        <v>17.402664034318022</v>
      </c>
      <c r="X46" s="179"/>
      <c r="Y46" s="178">
        <f t="shared" si="18"/>
        <v>12.278757518152318</v>
      </c>
      <c r="Z46" s="179"/>
      <c r="AA46" s="176"/>
      <c r="AB46" s="177"/>
      <c r="AC46" s="176"/>
      <c r="AD46" s="177"/>
      <c r="AE46" s="176"/>
      <c r="AF46" s="177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182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11" t="s">
        <v>66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45.528605813738196</v>
      </c>
      <c r="F23" s="196"/>
      <c r="G23" s="195">
        <f>(G20+G21)/(G22+G41)*100</f>
        <v>71.47786083956296</v>
      </c>
      <c r="H23" s="196"/>
      <c r="I23" s="195">
        <f>(I20+I21)/(I22+I41)*100</f>
        <v>109.53504838329007</v>
      </c>
      <c r="J23" s="196"/>
      <c r="K23" s="195">
        <f>(K20+K21)/(K22+K41)*100</f>
        <v>66.48401826484019</v>
      </c>
      <c r="L23" s="196"/>
      <c r="M23" s="195">
        <f>(M20+M21)/(M22+M41)*100</f>
        <v>59.96751377731171</v>
      </c>
      <c r="N23" s="196"/>
      <c r="O23" s="195">
        <f>(O20+O21)/(O22+O41)*100</f>
        <v>107.5165806927045</v>
      </c>
      <c r="P23" s="196"/>
      <c r="Q23" s="195">
        <f>(Q20+Q21)/(Q22+Q41)*100</f>
        <v>44.41035082336095</v>
      </c>
      <c r="R23" s="196"/>
      <c r="S23" s="195">
        <f>(S20+S21)/(S22+S41)*100</f>
        <v>122.87118842174019</v>
      </c>
      <c r="T23" s="196"/>
      <c r="U23" s="195">
        <f>(U20+U21)/(U22+U41)*100</f>
        <v>53.06185249769207</v>
      </c>
      <c r="V23" s="196"/>
      <c r="W23" s="195">
        <f>(W20+W21)/(W22+W41)*100</f>
        <v>71.61977186311788</v>
      </c>
      <c r="X23" s="196"/>
      <c r="Y23" s="195">
        <f>(Y20+Y21)/(Y22+Y41)*100</f>
        <v>70.00997408627644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v>204989</v>
      </c>
      <c r="F24" s="198"/>
      <c r="G24" s="191">
        <v>457110</v>
      </c>
      <c r="H24" s="192"/>
      <c r="I24" s="193">
        <v>787786</v>
      </c>
      <c r="J24" s="194"/>
      <c r="K24" s="191">
        <v>1710272</v>
      </c>
      <c r="L24" s="192"/>
      <c r="M24" s="193">
        <v>183676</v>
      </c>
      <c r="N24" s="194"/>
      <c r="O24" s="191">
        <v>287463</v>
      </c>
      <c r="P24" s="192"/>
      <c r="Q24" s="193">
        <v>168743</v>
      </c>
      <c r="R24" s="194"/>
      <c r="S24" s="191">
        <v>83931</v>
      </c>
      <c r="T24" s="192"/>
      <c r="U24" s="193">
        <v>295566</v>
      </c>
      <c r="V24" s="194"/>
      <c r="W24" s="191">
        <v>218010</v>
      </c>
      <c r="X24" s="192"/>
      <c r="Y24" s="193">
        <v>188905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189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189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55.5</v>
      </c>
      <c r="F30" s="187"/>
      <c r="G30" s="186">
        <v>43.4</v>
      </c>
      <c r="H30" s="187"/>
      <c r="I30" s="186">
        <v>85</v>
      </c>
      <c r="J30" s="187"/>
      <c r="K30" s="186">
        <v>39.4</v>
      </c>
      <c r="L30" s="187"/>
      <c r="M30" s="186">
        <v>50</v>
      </c>
      <c r="N30" s="187"/>
      <c r="O30" s="186">
        <v>103</v>
      </c>
      <c r="P30" s="187"/>
      <c r="Q30" s="186">
        <v>33.7</v>
      </c>
      <c r="R30" s="187"/>
      <c r="S30" s="186">
        <v>126.5</v>
      </c>
      <c r="T30" s="187"/>
      <c r="U30" s="186">
        <v>42.3</v>
      </c>
      <c r="V30" s="187"/>
      <c r="W30" s="186">
        <v>67.3</v>
      </c>
      <c r="X30" s="187"/>
      <c r="Y30" s="186">
        <v>60.8</v>
      </c>
      <c r="Z30" s="187"/>
    </row>
    <row r="31" spans="1:26" ht="18.95" customHeight="1">
      <c r="A31" s="22"/>
      <c r="B31" s="189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189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189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f>+E23-E30</f>
        <v>-9.971394186261804</v>
      </c>
      <c r="F34" s="179"/>
      <c r="G34" s="184">
        <f aca="true" t="shared" si="7" ref="G34">+G23-G30</f>
        <v>28.077860839562966</v>
      </c>
      <c r="H34" s="185"/>
      <c r="I34" s="180">
        <f aca="true" t="shared" si="8" ref="I34">+I23-I30</f>
        <v>24.535048383290075</v>
      </c>
      <c r="J34" s="179"/>
      <c r="K34" s="184">
        <f aca="true" t="shared" si="9" ref="K34">+K23-K30</f>
        <v>27.08401826484019</v>
      </c>
      <c r="L34" s="185"/>
      <c r="M34" s="180">
        <f aca="true" t="shared" si="10" ref="M34">+M23-M30</f>
        <v>9.967513777311709</v>
      </c>
      <c r="N34" s="179"/>
      <c r="O34" s="184">
        <f aca="true" t="shared" si="11" ref="O34">+O23-O30</f>
        <v>4.516580692704494</v>
      </c>
      <c r="P34" s="185"/>
      <c r="Q34" s="180">
        <f aca="true" t="shared" si="12" ref="Q34">+Q23-Q30</f>
        <v>10.710350823360947</v>
      </c>
      <c r="R34" s="179"/>
      <c r="S34" s="184">
        <f aca="true" t="shared" si="13" ref="S34">+S23-S30</f>
        <v>-3.628811578259814</v>
      </c>
      <c r="T34" s="185"/>
      <c r="U34" s="180">
        <f aca="true" t="shared" si="14" ref="U34">+U23-U30</f>
        <v>10.761852497692075</v>
      </c>
      <c r="V34" s="179"/>
      <c r="W34" s="184">
        <f aca="true" t="shared" si="15" ref="W34">+W23-W30</f>
        <v>4.319771863117879</v>
      </c>
      <c r="X34" s="185"/>
      <c r="Y34" s="180">
        <f aca="true" t="shared" si="16" ref="Y34">+Y23-Y30</f>
        <v>9.209974086276446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82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82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82"/>
      <c r="C42" s="22"/>
      <c r="D42" s="136" t="s">
        <v>44</v>
      </c>
      <c r="E42" s="178">
        <f>+'(令和3年4月) '!E23:F23</f>
        <v>42.07559681697613</v>
      </c>
      <c r="F42" s="179">
        <f>+'(令和3年2月) '!F23</f>
        <v>0</v>
      </c>
      <c r="G42" s="178">
        <f>+'(令和3年4月) '!G23:H23</f>
        <v>89.5884977689638</v>
      </c>
      <c r="H42" s="179">
        <f>+'(令和3年2月) '!H23</f>
        <v>0</v>
      </c>
      <c r="I42" s="178">
        <f>+'(令和3年4月) '!I23:J23</f>
        <v>118.61322275973278</v>
      </c>
      <c r="J42" s="179">
        <f>+'(令和3年2月) '!J23</f>
        <v>0</v>
      </c>
      <c r="K42" s="178">
        <f>+'(令和3年4月) '!K23:L23</f>
        <v>86.23807132094426</v>
      </c>
      <c r="L42" s="179">
        <f>+'(令和3年2月) '!L23</f>
        <v>0</v>
      </c>
      <c r="M42" s="178">
        <f>+'(令和3年4月) '!M23:N23</f>
        <v>61.80712168736121</v>
      </c>
      <c r="N42" s="179">
        <f>+'(令和3年2月) '!N23</f>
        <v>0</v>
      </c>
      <c r="O42" s="178">
        <f>+'(令和3年4月) '!O23:P23</f>
        <v>127.77350755828849</v>
      </c>
      <c r="P42" s="179">
        <f>+'(令和3年2月) '!P23</f>
        <v>0</v>
      </c>
      <c r="Q42" s="178">
        <f>+'(令和3年4月) '!Q23:R23</f>
        <v>51.71336047854284</v>
      </c>
      <c r="R42" s="179">
        <f>+'(令和3年2月) '!R23</f>
        <v>0</v>
      </c>
      <c r="S42" s="178">
        <f>+'(令和3年4月) '!S23:T23</f>
        <v>169.02032542202608</v>
      </c>
      <c r="T42" s="179">
        <f>+'(令和3年2月) '!T23</f>
        <v>0</v>
      </c>
      <c r="U42" s="178">
        <f>+'(令和3年4月) '!U23:V23</f>
        <v>75.88539594110625</v>
      </c>
      <c r="V42" s="179">
        <f>+'(令和3年2月) '!V23</f>
        <v>0</v>
      </c>
      <c r="W42" s="178">
        <f>+'(令和3年4月) '!W23:X23</f>
        <v>101.36435748281332</v>
      </c>
      <c r="X42" s="179">
        <f>+'(令和3年2月) '!X23</f>
        <v>0</v>
      </c>
      <c r="Y42" s="178">
        <f>+'(令和3年4月) '!Y23:Z23</f>
        <v>88.11187613468981</v>
      </c>
      <c r="Z42" s="179">
        <f>+'(令和3年2月) '!Z23</f>
        <v>0</v>
      </c>
    </row>
    <row r="43" spans="1:26" ht="18.95" customHeight="1">
      <c r="A43" s="22"/>
      <c r="B43" s="182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182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182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182"/>
      <c r="C46" s="46"/>
      <c r="D46" s="136" t="s">
        <v>44</v>
      </c>
      <c r="E46" s="178">
        <f>E23-E42</f>
        <v>3.4530089967620654</v>
      </c>
      <c r="F46" s="179"/>
      <c r="G46" s="178">
        <f>G23-G42</f>
        <v>-18.11063692940084</v>
      </c>
      <c r="H46" s="179"/>
      <c r="I46" s="178">
        <f>I23-I42</f>
        <v>-9.078174376442703</v>
      </c>
      <c r="J46" s="179"/>
      <c r="K46" s="178">
        <f>K23-K42</f>
        <v>-19.75405305610407</v>
      </c>
      <c r="L46" s="179"/>
      <c r="M46" s="178">
        <f>M23-M42</f>
        <v>-1.8396079100495015</v>
      </c>
      <c r="N46" s="179"/>
      <c r="O46" s="178">
        <f t="shared" si="18"/>
        <v>-20.256926865583992</v>
      </c>
      <c r="P46" s="179"/>
      <c r="Q46" s="178">
        <f t="shared" si="18"/>
        <v>-7.303009655181889</v>
      </c>
      <c r="R46" s="179"/>
      <c r="S46" s="178">
        <f t="shared" si="18"/>
        <v>-46.14913700028589</v>
      </c>
      <c r="T46" s="179"/>
      <c r="U46" s="178">
        <f t="shared" si="18"/>
        <v>-22.82354344341418</v>
      </c>
      <c r="V46" s="179"/>
      <c r="W46" s="178">
        <f t="shared" si="18"/>
        <v>-29.744585619695442</v>
      </c>
      <c r="X46" s="179"/>
      <c r="Y46" s="178">
        <f t="shared" si="18"/>
        <v>-18.101902048413365</v>
      </c>
      <c r="Z46" s="179"/>
      <c r="AA46" s="176"/>
      <c r="AB46" s="177"/>
      <c r="AC46" s="176"/>
      <c r="AD46" s="177"/>
      <c r="AE46" s="176"/>
      <c r="AF46" s="177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182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11" t="s">
        <v>65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f>(E20+E21)/(E22+E41)*100</f>
        <v>42.07559681697613</v>
      </c>
      <c r="F23" s="196"/>
      <c r="G23" s="195">
        <f>(G20+G21)/(G22+G41)*100</f>
        <v>89.5884977689638</v>
      </c>
      <c r="H23" s="196"/>
      <c r="I23" s="195">
        <f>(I20+I21)/(I22+I41)*100</f>
        <v>118.61322275973278</v>
      </c>
      <c r="J23" s="196"/>
      <c r="K23" s="195">
        <f>(K20+K21)/(K22+K41)*100</f>
        <v>86.23807132094426</v>
      </c>
      <c r="L23" s="196"/>
      <c r="M23" s="195">
        <f>(M20+M21)/(M22+M41)*100</f>
        <v>61.80712168736121</v>
      </c>
      <c r="N23" s="196"/>
      <c r="O23" s="195">
        <f>(O20+O21)/(O22+O41)*100</f>
        <v>127.77350755828849</v>
      </c>
      <c r="P23" s="196"/>
      <c r="Q23" s="195">
        <f>(Q20+Q21)/(Q22+Q41)*100</f>
        <v>51.71336047854284</v>
      </c>
      <c r="R23" s="196"/>
      <c r="S23" s="195">
        <f>(S20+S21)/(S22+S41)*100</f>
        <v>169.02032542202608</v>
      </c>
      <c r="T23" s="196"/>
      <c r="U23" s="195">
        <f>(U20+U21)/(U22+U41)*100</f>
        <v>75.88539594110625</v>
      </c>
      <c r="V23" s="196"/>
      <c r="W23" s="195">
        <f>(W20+W21)/(W22+W41)*100</f>
        <v>101.36435748281332</v>
      </c>
      <c r="X23" s="196"/>
      <c r="Y23" s="195">
        <f>(Y20+Y21)/(Y22+Y41)*100</f>
        <v>88.11187613468981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v>213223</v>
      </c>
      <c r="F24" s="198"/>
      <c r="G24" s="191">
        <v>448777</v>
      </c>
      <c r="H24" s="192"/>
      <c r="I24" s="193">
        <v>712555</v>
      </c>
      <c r="J24" s="194"/>
      <c r="K24" s="191">
        <v>1799642</v>
      </c>
      <c r="L24" s="192"/>
      <c r="M24" s="193">
        <v>214458</v>
      </c>
      <c r="N24" s="194"/>
      <c r="O24" s="191">
        <v>289183</v>
      </c>
      <c r="P24" s="192"/>
      <c r="Q24" s="193">
        <v>172559</v>
      </c>
      <c r="R24" s="194"/>
      <c r="S24" s="191">
        <v>86008</v>
      </c>
      <c r="T24" s="192"/>
      <c r="U24" s="193">
        <v>282735</v>
      </c>
      <c r="V24" s="194"/>
      <c r="W24" s="191">
        <v>224538</v>
      </c>
      <c r="X24" s="192"/>
      <c r="Y24" s="193">
        <v>195521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89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89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64.7</v>
      </c>
      <c r="F30" s="187"/>
      <c r="G30" s="186">
        <v>55.6</v>
      </c>
      <c r="H30" s="187"/>
      <c r="I30" s="186">
        <v>86.4</v>
      </c>
      <c r="J30" s="187"/>
      <c r="K30" s="186">
        <v>68.4</v>
      </c>
      <c r="L30" s="187"/>
      <c r="M30" s="186">
        <v>60.3</v>
      </c>
      <c r="N30" s="187"/>
      <c r="O30" s="186">
        <v>134</v>
      </c>
      <c r="P30" s="187"/>
      <c r="Q30" s="186">
        <v>44.3</v>
      </c>
      <c r="R30" s="187"/>
      <c r="S30" s="186">
        <v>142.3</v>
      </c>
      <c r="T30" s="187"/>
      <c r="U30" s="186">
        <v>48.7</v>
      </c>
      <c r="V30" s="187"/>
      <c r="W30" s="186">
        <v>51.3</v>
      </c>
      <c r="X30" s="187"/>
      <c r="Y30" s="186">
        <v>68.6</v>
      </c>
      <c r="Z30" s="187"/>
    </row>
    <row r="31" spans="1:26" ht="18.95" customHeight="1">
      <c r="A31" s="22"/>
      <c r="B31" s="189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189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189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v>87.05268389662028</v>
      </c>
      <c r="F34" s="179"/>
      <c r="G34" s="184">
        <v>56.00624024960999</v>
      </c>
      <c r="H34" s="185"/>
      <c r="I34" s="180">
        <v>114.56217666219581</v>
      </c>
      <c r="J34" s="179"/>
      <c r="K34" s="184">
        <v>31.06796116504854</v>
      </c>
      <c r="L34" s="185"/>
      <c r="M34" s="180">
        <v>60.09323577016454</v>
      </c>
      <c r="N34" s="179"/>
      <c r="O34" s="184">
        <v>110.78748651564186</v>
      </c>
      <c r="P34" s="185"/>
      <c r="Q34" s="180">
        <v>44.466676927812834</v>
      </c>
      <c r="R34" s="179"/>
      <c r="S34" s="184">
        <v>133.80239238956392</v>
      </c>
      <c r="T34" s="185"/>
      <c r="U34" s="180">
        <v>67.03780424650441</v>
      </c>
      <c r="V34" s="179"/>
      <c r="W34" s="184">
        <v>48.559225820403306</v>
      </c>
      <c r="X34" s="185"/>
      <c r="Y34" s="180">
        <v>70.54128256450254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82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82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82"/>
      <c r="C42" s="22"/>
      <c r="D42" s="123" t="s">
        <v>44</v>
      </c>
      <c r="E42" s="178">
        <f>+'(令和3年3月) '!E23:F23</f>
        <v>41.552441090405054</v>
      </c>
      <c r="F42" s="179">
        <f>+'(令和3年2月) '!F23</f>
        <v>0</v>
      </c>
      <c r="G42" s="178">
        <f>+'(令和3年3月) '!G23:H23</f>
        <v>70.37727061015372</v>
      </c>
      <c r="H42" s="179">
        <f>+'(令和3年2月) '!H23</f>
        <v>0</v>
      </c>
      <c r="I42" s="178">
        <f>+'(令和3年3月) '!I23:J23</f>
        <v>202.89162112932604</v>
      </c>
      <c r="J42" s="179">
        <f>+'(令和3年2月) '!J23</f>
        <v>0</v>
      </c>
      <c r="K42" s="178">
        <f>+'(令和3年3月) '!K23:L23</f>
        <v>122.28571428571429</v>
      </c>
      <c r="L42" s="179">
        <f>+'(令和3年2月) '!L23</f>
        <v>0</v>
      </c>
      <c r="M42" s="178">
        <f>+'(令和3年3月) '!M23:N23</f>
        <v>49.879858766446986</v>
      </c>
      <c r="N42" s="179">
        <f>+'(令和3年2月) '!N23</f>
        <v>0</v>
      </c>
      <c r="O42" s="178">
        <f>+'(令和3年3月) '!O23:P23</f>
        <v>136.483144604972</v>
      </c>
      <c r="P42" s="179">
        <f>+'(令和3年2月) '!P23</f>
        <v>0</v>
      </c>
      <c r="Q42" s="178">
        <f>+'(令和3年3月) '!Q23:R23</f>
        <v>52.161421266276555</v>
      </c>
      <c r="R42" s="179">
        <f>+'(令和3年2月) '!R23</f>
        <v>0</v>
      </c>
      <c r="S42" s="178">
        <f>+'(令和3年3月) '!S23:T23</f>
        <v>167.27831036548832</v>
      </c>
      <c r="T42" s="179">
        <f>+'(令和3年2月) '!T23</f>
        <v>0</v>
      </c>
      <c r="U42" s="178">
        <f>+'(令和3年3月) '!U23:V23</f>
        <v>82.45196003074558</v>
      </c>
      <c r="V42" s="179">
        <f>+'(令和3年2月) '!V23</f>
        <v>0</v>
      </c>
      <c r="W42" s="178">
        <f>+'(令和3年3月) '!W23:X23</f>
        <v>88.954075498918</v>
      </c>
      <c r="X42" s="179">
        <f>+'(令和3年2月) '!X23</f>
        <v>0</v>
      </c>
      <c r="Y42" s="178">
        <f>+'(令和3年3月) '!Y23:Z23</f>
        <v>86.82713544609378</v>
      </c>
      <c r="Z42" s="179">
        <f>+'(令和3年2月) '!Z23</f>
        <v>0</v>
      </c>
    </row>
    <row r="43" spans="1:26" ht="18.95" customHeight="1">
      <c r="A43" s="22"/>
      <c r="B43" s="182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182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182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182"/>
      <c r="C46" s="46"/>
      <c r="D46" s="123" t="s">
        <v>44</v>
      </c>
      <c r="E46" s="178">
        <f>E23-E42</f>
        <v>0.5231557265710762</v>
      </c>
      <c r="F46" s="179"/>
      <c r="G46" s="178">
        <f>G23-G42</f>
        <v>19.21122715881009</v>
      </c>
      <c r="H46" s="179"/>
      <c r="I46" s="178">
        <f>I23-I42</f>
        <v>-84.27839836959326</v>
      </c>
      <c r="J46" s="179"/>
      <c r="K46" s="178">
        <f>K23-K42</f>
        <v>-36.047642964770034</v>
      </c>
      <c r="L46" s="179"/>
      <c r="M46" s="178">
        <f>M23-M42</f>
        <v>11.927262920914224</v>
      </c>
      <c r="N46" s="179"/>
      <c r="O46" s="178">
        <f t="shared" si="3"/>
        <v>-8.709637046683525</v>
      </c>
      <c r="P46" s="179"/>
      <c r="Q46" s="178">
        <f t="shared" si="3"/>
        <v>-0.4480607877337164</v>
      </c>
      <c r="R46" s="179"/>
      <c r="S46" s="178">
        <f t="shared" si="3"/>
        <v>1.7420150565377526</v>
      </c>
      <c r="T46" s="179"/>
      <c r="U46" s="178">
        <f t="shared" si="3"/>
        <v>-6.5665640896393285</v>
      </c>
      <c r="V46" s="179"/>
      <c r="W46" s="178">
        <f t="shared" si="3"/>
        <v>12.410281983895317</v>
      </c>
      <c r="X46" s="179"/>
      <c r="Y46" s="178">
        <f t="shared" si="3"/>
        <v>1.284740688596031</v>
      </c>
      <c r="Z46" s="179"/>
      <c r="AA46" s="176"/>
      <c r="AB46" s="177"/>
      <c r="AC46" s="176"/>
      <c r="AD46" s="177"/>
      <c r="AE46" s="176"/>
      <c r="AF46" s="177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82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11" t="s">
        <v>64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>
        <v>41.552441090405054</v>
      </c>
      <c r="F23" s="196"/>
      <c r="G23" s="195">
        <v>70.37727061015372</v>
      </c>
      <c r="H23" s="196"/>
      <c r="I23" s="195">
        <v>202.89162112932604</v>
      </c>
      <c r="J23" s="196"/>
      <c r="K23" s="195">
        <v>122.28571428571429</v>
      </c>
      <c r="L23" s="196"/>
      <c r="M23" s="195">
        <v>49.879858766446986</v>
      </c>
      <c r="N23" s="196"/>
      <c r="O23" s="195">
        <v>136.483144604972</v>
      </c>
      <c r="P23" s="196"/>
      <c r="Q23" s="195">
        <v>52.161421266276555</v>
      </c>
      <c r="R23" s="196"/>
      <c r="S23" s="195">
        <v>167.27831036548832</v>
      </c>
      <c r="T23" s="196"/>
      <c r="U23" s="195">
        <v>82.45196003074558</v>
      </c>
      <c r="V23" s="196"/>
      <c r="W23" s="195">
        <v>88.954075498918</v>
      </c>
      <c r="X23" s="196"/>
      <c r="Y23" s="195">
        <v>86.82713544609378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v>220916.91009412528</v>
      </c>
      <c r="F24" s="198"/>
      <c r="G24" s="191">
        <v>342582.36865538737</v>
      </c>
      <c r="H24" s="192"/>
      <c r="I24" s="193">
        <v>762266.5726375176</v>
      </c>
      <c r="J24" s="194"/>
      <c r="K24" s="191">
        <v>1637188.596491228</v>
      </c>
      <c r="L24" s="192"/>
      <c r="M24" s="193">
        <v>217286.9128555136</v>
      </c>
      <c r="N24" s="194"/>
      <c r="O24" s="191">
        <v>280449.1750931347</v>
      </c>
      <c r="P24" s="192"/>
      <c r="Q24" s="193">
        <v>177020.95585046406</v>
      </c>
      <c r="R24" s="194"/>
      <c r="S24" s="191">
        <v>77255.7570363778</v>
      </c>
      <c r="T24" s="192"/>
      <c r="U24" s="193">
        <v>282713.1325063989</v>
      </c>
      <c r="V24" s="194"/>
      <c r="W24" s="191">
        <v>223902.52903505915</v>
      </c>
      <c r="X24" s="192"/>
      <c r="Y24" s="193">
        <v>193686.7049839089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89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89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66.6</v>
      </c>
      <c r="F30" s="187"/>
      <c r="G30" s="186">
        <v>55.9</v>
      </c>
      <c r="H30" s="187"/>
      <c r="I30" s="186">
        <v>87.4</v>
      </c>
      <c r="J30" s="187"/>
      <c r="K30" s="186">
        <v>54.1</v>
      </c>
      <c r="L30" s="187"/>
      <c r="M30" s="186">
        <v>50.4</v>
      </c>
      <c r="N30" s="187"/>
      <c r="O30" s="186">
        <v>145.9</v>
      </c>
      <c r="P30" s="187"/>
      <c r="Q30" s="186">
        <v>43</v>
      </c>
      <c r="R30" s="187"/>
      <c r="S30" s="186">
        <v>139</v>
      </c>
      <c r="T30" s="187"/>
      <c r="U30" s="186">
        <v>59.7</v>
      </c>
      <c r="V30" s="187"/>
      <c r="W30" s="186">
        <v>63.7</v>
      </c>
      <c r="X30" s="187"/>
      <c r="Y30" s="186">
        <v>69.1</v>
      </c>
      <c r="Z30" s="187"/>
    </row>
    <row r="31" spans="1:26" ht="18.95" customHeight="1">
      <c r="A31" s="22"/>
      <c r="B31" s="189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89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89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v>87.05268389662028</v>
      </c>
      <c r="F34" s="179"/>
      <c r="G34" s="184">
        <v>56.00624024960999</v>
      </c>
      <c r="H34" s="185"/>
      <c r="I34" s="180">
        <v>114.56217666219581</v>
      </c>
      <c r="J34" s="179"/>
      <c r="K34" s="184">
        <v>31.06796116504854</v>
      </c>
      <c r="L34" s="185"/>
      <c r="M34" s="180">
        <v>60.09323577016454</v>
      </c>
      <c r="N34" s="179"/>
      <c r="O34" s="184">
        <v>110.78748651564186</v>
      </c>
      <c r="P34" s="185"/>
      <c r="Q34" s="180">
        <v>44.466676927812834</v>
      </c>
      <c r="R34" s="179"/>
      <c r="S34" s="184">
        <v>133.80239238956392</v>
      </c>
      <c r="T34" s="185"/>
      <c r="U34" s="180">
        <v>67.03780424650441</v>
      </c>
      <c r="V34" s="179"/>
      <c r="W34" s="184">
        <v>48.559225820403306</v>
      </c>
      <c r="X34" s="185"/>
      <c r="Y34" s="180">
        <v>70.54128256450254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182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182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182"/>
      <c r="C42" s="22"/>
      <c r="D42" s="101" t="s">
        <v>44</v>
      </c>
      <c r="E42" s="178" t="e">
        <f>+'(令和3年2月) '!E23</f>
        <v>#REF!</v>
      </c>
      <c r="F42" s="179">
        <f>+'(令和3年2月) '!F23</f>
        <v>0</v>
      </c>
      <c r="G42" s="178" t="e">
        <f>+'(令和3年2月) '!G23</f>
        <v>#REF!</v>
      </c>
      <c r="H42" s="179">
        <f>+'(令和3年2月) '!H23</f>
        <v>0</v>
      </c>
      <c r="I42" s="178" t="e">
        <f>+'(令和3年2月) '!I23</f>
        <v>#REF!</v>
      </c>
      <c r="J42" s="179">
        <f>+'(令和3年2月) '!J23</f>
        <v>0</v>
      </c>
      <c r="K42" s="178" t="e">
        <f>+'(令和3年2月) '!K23</f>
        <v>#REF!</v>
      </c>
      <c r="L42" s="179">
        <f>+'(令和3年2月) '!L23</f>
        <v>0</v>
      </c>
      <c r="M42" s="178" t="e">
        <f>+'(令和3年2月) '!M23</f>
        <v>#REF!</v>
      </c>
      <c r="N42" s="179">
        <f>+'(令和3年2月) '!N23</f>
        <v>0</v>
      </c>
      <c r="O42" s="178" t="e">
        <f>+'(令和3年2月) '!O23</f>
        <v>#REF!</v>
      </c>
      <c r="P42" s="179">
        <f>+'(令和3年2月) '!P23</f>
        <v>0</v>
      </c>
      <c r="Q42" s="178" t="e">
        <f>+'(令和3年2月) '!Q23</f>
        <v>#REF!</v>
      </c>
      <c r="R42" s="179">
        <f>+'(令和3年2月) '!R23</f>
        <v>0</v>
      </c>
      <c r="S42" s="178" t="e">
        <f>+'(令和3年2月) '!S23</f>
        <v>#REF!</v>
      </c>
      <c r="T42" s="179">
        <f>+'(令和3年2月) '!T23</f>
        <v>0</v>
      </c>
      <c r="U42" s="178" t="e">
        <f>+'(令和3年2月) '!U23</f>
        <v>#REF!</v>
      </c>
      <c r="V42" s="179">
        <f>+'(令和3年2月) '!V23</f>
        <v>0</v>
      </c>
      <c r="W42" s="178" t="e">
        <f>+'(令和3年2月) '!W23</f>
        <v>#REF!</v>
      </c>
      <c r="X42" s="179">
        <f>+'(令和3年2月) '!X23</f>
        <v>0</v>
      </c>
      <c r="Y42" s="178" t="e">
        <f>+'(令和3年2月) '!Y23</f>
        <v>#REF!</v>
      </c>
      <c r="Z42" s="179">
        <f>+'(令和3年2月) '!Z23</f>
        <v>0</v>
      </c>
    </row>
    <row r="43" spans="1:26" ht="18.95" customHeight="1">
      <c r="A43" s="22"/>
      <c r="B43" s="182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82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82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82"/>
      <c r="C46" s="46"/>
      <c r="D46" s="101" t="s">
        <v>44</v>
      </c>
      <c r="E46" s="178" t="e">
        <f>E23-E42</f>
        <v>#REF!</v>
      </c>
      <c r="F46" s="179"/>
      <c r="G46" s="178" t="e">
        <f>G23-G42</f>
        <v>#REF!</v>
      </c>
      <c r="H46" s="179"/>
      <c r="I46" s="178" t="e">
        <f>I23-I42</f>
        <v>#REF!</v>
      </c>
      <c r="J46" s="179"/>
      <c r="K46" s="178" t="e">
        <f>K23-K42</f>
        <v>#REF!</v>
      </c>
      <c r="L46" s="179"/>
      <c r="M46" s="178" t="e">
        <f>M23-M42</f>
        <v>#REF!</v>
      </c>
      <c r="N46" s="179"/>
      <c r="O46" s="178" t="e">
        <f t="shared" si="3"/>
        <v>#REF!</v>
      </c>
      <c r="P46" s="179"/>
      <c r="Q46" s="178" t="e">
        <f t="shared" si="3"/>
        <v>#REF!</v>
      </c>
      <c r="R46" s="179"/>
      <c r="S46" s="178" t="e">
        <f t="shared" si="3"/>
        <v>#REF!</v>
      </c>
      <c r="T46" s="179"/>
      <c r="U46" s="178" t="e">
        <f t="shared" si="3"/>
        <v>#REF!</v>
      </c>
      <c r="V46" s="179"/>
      <c r="W46" s="178" t="e">
        <f t="shared" si="3"/>
        <v>#REF!</v>
      </c>
      <c r="X46" s="179"/>
      <c r="Y46" s="178" t="e">
        <f t="shared" si="3"/>
        <v>#REF!</v>
      </c>
      <c r="Z46" s="179"/>
      <c r="AA46" s="176"/>
      <c r="AB46" s="177"/>
      <c r="AC46" s="176"/>
      <c r="AD46" s="177"/>
      <c r="AE46" s="176"/>
      <c r="AF46" s="177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82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82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83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11" t="s">
        <v>63</v>
      </c>
      <c r="B1" s="212"/>
      <c r="C1" s="212"/>
      <c r="D1" s="212"/>
      <c r="E1" s="213" t="s">
        <v>0</v>
      </c>
      <c r="F1" s="214"/>
      <c r="G1" s="214"/>
      <c r="H1" s="214"/>
      <c r="J1" s="215" t="s">
        <v>1</v>
      </c>
      <c r="K1" s="212"/>
      <c r="L1" s="1" t="s">
        <v>2</v>
      </c>
      <c r="M1" s="1" t="s">
        <v>3</v>
      </c>
      <c r="N1" s="1" t="s">
        <v>4</v>
      </c>
      <c r="O1" s="215" t="s">
        <v>5</v>
      </c>
      <c r="P1" s="212"/>
      <c r="Q1" s="212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16" t="s">
        <v>7</v>
      </c>
      <c r="F2" s="217"/>
      <c r="G2" s="210" t="s">
        <v>8</v>
      </c>
      <c r="H2" s="210"/>
      <c r="I2" s="208" t="s">
        <v>9</v>
      </c>
      <c r="J2" s="209"/>
      <c r="K2" s="210" t="s">
        <v>10</v>
      </c>
      <c r="L2" s="210"/>
      <c r="M2" s="208" t="s">
        <v>11</v>
      </c>
      <c r="N2" s="209"/>
      <c r="O2" s="210" t="s">
        <v>12</v>
      </c>
      <c r="P2" s="210"/>
      <c r="Q2" s="208" t="s">
        <v>13</v>
      </c>
      <c r="R2" s="209"/>
      <c r="S2" s="210" t="s">
        <v>14</v>
      </c>
      <c r="T2" s="210"/>
      <c r="U2" s="208" t="s">
        <v>15</v>
      </c>
      <c r="V2" s="209"/>
      <c r="W2" s="210" t="s">
        <v>16</v>
      </c>
      <c r="X2" s="210"/>
      <c r="Y2" s="202" t="s">
        <v>17</v>
      </c>
      <c r="Z2" s="203"/>
    </row>
    <row r="3" spans="1:26" ht="18.75">
      <c r="A3" s="7"/>
      <c r="C3" s="206"/>
      <c r="D3" s="207"/>
      <c r="E3" s="199" t="s">
        <v>53</v>
      </c>
      <c r="F3" s="200"/>
      <c r="G3" s="201" t="s">
        <v>54</v>
      </c>
      <c r="H3" s="201"/>
      <c r="I3" s="199" t="s">
        <v>55</v>
      </c>
      <c r="J3" s="200"/>
      <c r="K3" s="201" t="s">
        <v>56</v>
      </c>
      <c r="L3" s="201"/>
      <c r="M3" s="199" t="s">
        <v>57</v>
      </c>
      <c r="N3" s="200"/>
      <c r="O3" s="201">
        <v>26</v>
      </c>
      <c r="P3" s="201"/>
      <c r="Q3" s="199" t="s">
        <v>58</v>
      </c>
      <c r="R3" s="200"/>
      <c r="S3" s="201" t="s">
        <v>59</v>
      </c>
      <c r="T3" s="201"/>
      <c r="U3" s="199" t="s">
        <v>60</v>
      </c>
      <c r="V3" s="200"/>
      <c r="W3" s="201">
        <v>40</v>
      </c>
      <c r="X3" s="201"/>
      <c r="Y3" s="204"/>
      <c r="Z3" s="205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95" t="e">
        <f>(E20+E21)/(E22+E41)*100</f>
        <v>#REF!</v>
      </c>
      <c r="F23" s="196"/>
      <c r="G23" s="195" t="e">
        <f>(G20+G21)/(G22+G41)*100</f>
        <v>#REF!</v>
      </c>
      <c r="H23" s="196"/>
      <c r="I23" s="195" t="e">
        <f>(I20+I21)/(I22+I41)*100</f>
        <v>#REF!</v>
      </c>
      <c r="J23" s="196"/>
      <c r="K23" s="195" t="e">
        <f>(K20+K21)/(K22+K41)*100</f>
        <v>#REF!</v>
      </c>
      <c r="L23" s="196"/>
      <c r="M23" s="195" t="e">
        <f>(M20+M21)/(M22+M41)*100</f>
        <v>#REF!</v>
      </c>
      <c r="N23" s="196"/>
      <c r="O23" s="195" t="e">
        <f>(O20+O21)/(O22+O41)*100</f>
        <v>#REF!</v>
      </c>
      <c r="P23" s="196"/>
      <c r="Q23" s="195" t="e">
        <f>(Q20+Q21)/(Q22+Q41)*100</f>
        <v>#REF!</v>
      </c>
      <c r="R23" s="196"/>
      <c r="S23" s="195" t="e">
        <f>(S20+S21)/(S22+S41)*100</f>
        <v>#REF!</v>
      </c>
      <c r="T23" s="196"/>
      <c r="U23" s="195" t="e">
        <f>(U20+U21)/(U22+U41)*100</f>
        <v>#REF!</v>
      </c>
      <c r="V23" s="196"/>
      <c r="W23" s="195" t="e">
        <f>(W20+W21)/(W22+W41)*100</f>
        <v>#REF!</v>
      </c>
      <c r="X23" s="196"/>
      <c r="Y23" s="195" t="e">
        <f>(Y20+Y21)/(Y22+Y41)*100</f>
        <v>#REF!</v>
      </c>
      <c r="Z23" s="196"/>
    </row>
    <row r="24" spans="1:26" ht="18.95" customHeight="1">
      <c r="A24" s="7"/>
      <c r="B24" s="22"/>
      <c r="C24" s="45" t="s">
        <v>39</v>
      </c>
      <c r="D24" s="43" t="s">
        <v>40</v>
      </c>
      <c r="E24" s="197">
        <f>F22/E22*1000</f>
        <v>226343.0430740626</v>
      </c>
      <c r="F24" s="198"/>
      <c r="G24" s="191">
        <f>H22/G22*1000</f>
        <v>383147.52475247526</v>
      </c>
      <c r="H24" s="192"/>
      <c r="I24" s="193">
        <f>J22/I22*1000</f>
        <v>1166294.5632798574</v>
      </c>
      <c r="J24" s="194"/>
      <c r="K24" s="191">
        <f>L22/K22*1000</f>
        <v>1691355.5327868853</v>
      </c>
      <c r="L24" s="192"/>
      <c r="M24" s="193">
        <f>N22/M22*1000</f>
        <v>226612.30024061256</v>
      </c>
      <c r="N24" s="194"/>
      <c r="O24" s="191">
        <f>P22/O22*1000</f>
        <v>285146.43440391944</v>
      </c>
      <c r="P24" s="192"/>
      <c r="Q24" s="193">
        <f>R22/Q22*1000</f>
        <v>184680.19400352734</v>
      </c>
      <c r="R24" s="194"/>
      <c r="S24" s="191">
        <f>T22/S22*1000</f>
        <v>78576.3753674646</v>
      </c>
      <c r="T24" s="192"/>
      <c r="U24" s="193">
        <f>V22/U22*1000</f>
        <v>319892.7545483562</v>
      </c>
      <c r="V24" s="194"/>
      <c r="W24" s="191">
        <f>X22/W22*1000</f>
        <v>226477.2955483655</v>
      </c>
      <c r="X24" s="192"/>
      <c r="Y24" s="193">
        <f>Z22/Y22*1000</f>
        <v>212177.275860345</v>
      </c>
      <c r="Z24" s="19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88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89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89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89"/>
      <c r="C30" s="7"/>
      <c r="D30" s="60" t="s">
        <v>44</v>
      </c>
      <c r="E30" s="186">
        <v>65.5</v>
      </c>
      <c r="F30" s="187"/>
      <c r="G30" s="186">
        <v>56.1</v>
      </c>
      <c r="H30" s="187"/>
      <c r="I30" s="186">
        <v>80.7</v>
      </c>
      <c r="J30" s="187"/>
      <c r="K30" s="186">
        <v>71.7</v>
      </c>
      <c r="L30" s="187"/>
      <c r="M30" s="186">
        <v>54.2</v>
      </c>
      <c r="N30" s="187"/>
      <c r="O30" s="186">
        <v>112.4</v>
      </c>
      <c r="P30" s="187"/>
      <c r="Q30" s="186">
        <v>40.4</v>
      </c>
      <c r="R30" s="187"/>
      <c r="S30" s="186">
        <v>122.3</v>
      </c>
      <c r="T30" s="187"/>
      <c r="U30" s="186">
        <v>36.2</v>
      </c>
      <c r="V30" s="187"/>
      <c r="W30" s="186">
        <v>20.7</v>
      </c>
      <c r="X30" s="187"/>
      <c r="Y30" s="186">
        <v>52.9</v>
      </c>
      <c r="Z30" s="187"/>
    </row>
    <row r="31" spans="1:26" ht="18.95" customHeight="1">
      <c r="A31" s="22"/>
      <c r="B31" s="189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89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89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89"/>
      <c r="C34" s="69"/>
      <c r="D34" s="28" t="s">
        <v>44</v>
      </c>
      <c r="E34" s="180">
        <v>87.05268389662028</v>
      </c>
      <c r="F34" s="179"/>
      <c r="G34" s="184">
        <v>56.00624024960999</v>
      </c>
      <c r="H34" s="185"/>
      <c r="I34" s="180">
        <v>114.56217666219581</v>
      </c>
      <c r="J34" s="179"/>
      <c r="K34" s="184">
        <v>31.06796116504854</v>
      </c>
      <c r="L34" s="185"/>
      <c r="M34" s="180">
        <v>60.09323577016454</v>
      </c>
      <c r="N34" s="179"/>
      <c r="O34" s="184">
        <v>110.78748651564186</v>
      </c>
      <c r="P34" s="185"/>
      <c r="Q34" s="180">
        <v>44.466676927812834</v>
      </c>
      <c r="R34" s="179"/>
      <c r="S34" s="184">
        <v>133.80239238956392</v>
      </c>
      <c r="T34" s="185"/>
      <c r="U34" s="180">
        <v>67.03780424650441</v>
      </c>
      <c r="V34" s="179"/>
      <c r="W34" s="184">
        <v>48.559225820403306</v>
      </c>
      <c r="X34" s="185"/>
      <c r="Y34" s="180">
        <v>70.54128256450254</v>
      </c>
      <c r="Z34" s="179"/>
    </row>
    <row r="35" spans="1:26" ht="18.95" customHeight="1">
      <c r="A35" s="22"/>
      <c r="B35" s="189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89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90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81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82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82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82"/>
      <c r="C42" s="22"/>
      <c r="D42" s="101" t="s">
        <v>44</v>
      </c>
      <c r="E42" s="178" t="e">
        <f>+#REF!</f>
        <v>#REF!</v>
      </c>
      <c r="F42" s="179" t="e">
        <f>+#REF!</f>
        <v>#REF!</v>
      </c>
      <c r="G42" s="178" t="e">
        <f>+#REF!</f>
        <v>#REF!</v>
      </c>
      <c r="H42" s="179" t="e">
        <f>+#REF!</f>
        <v>#REF!</v>
      </c>
      <c r="I42" s="178" t="e">
        <f>+#REF!</f>
        <v>#REF!</v>
      </c>
      <c r="J42" s="179" t="e">
        <f>+#REF!</f>
        <v>#REF!</v>
      </c>
      <c r="K42" s="178" t="e">
        <f>+#REF!</f>
        <v>#REF!</v>
      </c>
      <c r="L42" s="179" t="e">
        <f>+#REF!</f>
        <v>#REF!</v>
      </c>
      <c r="M42" s="178" t="e">
        <f>+#REF!</f>
        <v>#REF!</v>
      </c>
      <c r="N42" s="179" t="e">
        <f>+#REF!</f>
        <v>#REF!</v>
      </c>
      <c r="O42" s="178" t="e">
        <f>+#REF!</f>
        <v>#REF!</v>
      </c>
      <c r="P42" s="179" t="e">
        <f>+#REF!</f>
        <v>#REF!</v>
      </c>
      <c r="Q42" s="178" t="e">
        <f>+#REF!</f>
        <v>#REF!</v>
      </c>
      <c r="R42" s="179" t="e">
        <f>+#REF!</f>
        <v>#REF!</v>
      </c>
      <c r="S42" s="178" t="e">
        <f>+#REF!</f>
        <v>#REF!</v>
      </c>
      <c r="T42" s="179" t="e">
        <f>+#REF!</f>
        <v>#REF!</v>
      </c>
      <c r="U42" s="178" t="e">
        <f>+#REF!</f>
        <v>#REF!</v>
      </c>
      <c r="V42" s="179" t="e">
        <f>+#REF!</f>
        <v>#REF!</v>
      </c>
      <c r="W42" s="178" t="e">
        <f>+#REF!</f>
        <v>#REF!</v>
      </c>
      <c r="X42" s="179" t="e">
        <f>+#REF!</f>
        <v>#REF!</v>
      </c>
      <c r="Y42" s="178" t="e">
        <f>+#REF!</f>
        <v>#REF!</v>
      </c>
      <c r="Z42" s="179" t="e">
        <f>+#REF!</f>
        <v>#REF!</v>
      </c>
    </row>
    <row r="43" spans="1:26" ht="18.95" customHeight="1">
      <c r="A43" s="22"/>
      <c r="B43" s="182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82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82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82"/>
      <c r="C46" s="46"/>
      <c r="D46" s="101" t="s">
        <v>44</v>
      </c>
      <c r="E46" s="178" t="e">
        <f>E23-E42</f>
        <v>#REF!</v>
      </c>
      <c r="F46" s="179"/>
      <c r="G46" s="178" t="e">
        <f>G23-G42</f>
        <v>#REF!</v>
      </c>
      <c r="H46" s="179"/>
      <c r="I46" s="178" t="e">
        <f>I23-I42</f>
        <v>#REF!</v>
      </c>
      <c r="J46" s="179"/>
      <c r="K46" s="178" t="e">
        <f>K23-K42</f>
        <v>#REF!</v>
      </c>
      <c r="L46" s="179"/>
      <c r="M46" s="178" t="e">
        <f>M23-M42</f>
        <v>#REF!</v>
      </c>
      <c r="N46" s="179"/>
      <c r="O46" s="178" t="e">
        <f t="shared" si="3"/>
        <v>#REF!</v>
      </c>
      <c r="P46" s="179"/>
      <c r="Q46" s="178" t="e">
        <f t="shared" si="3"/>
        <v>#REF!</v>
      </c>
      <c r="R46" s="179"/>
      <c r="S46" s="178" t="e">
        <f t="shared" si="3"/>
        <v>#REF!</v>
      </c>
      <c r="T46" s="179"/>
      <c r="U46" s="178" t="e">
        <f t="shared" si="3"/>
        <v>#REF!</v>
      </c>
      <c r="V46" s="179"/>
      <c r="W46" s="178" t="e">
        <f t="shared" si="3"/>
        <v>#REF!</v>
      </c>
      <c r="X46" s="179"/>
      <c r="Y46" s="178" t="e">
        <f t="shared" si="3"/>
        <v>#REF!</v>
      </c>
      <c r="Z46" s="179"/>
      <c r="AA46" s="176"/>
      <c r="AB46" s="177"/>
      <c r="AC46" s="176"/>
      <c r="AD46" s="177"/>
      <c r="AE46" s="176"/>
      <c r="AF46" s="177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82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82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83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2021-10-25T01:20:39Z</cp:lastPrinted>
  <dcterms:created xsi:type="dcterms:W3CDTF">2016-05-20T01:46:25Z</dcterms:created>
  <dcterms:modified xsi:type="dcterms:W3CDTF">2021-10-25T01:20:44Z</dcterms:modified>
  <cp:category/>
  <cp:version/>
  <cp:contentType/>
  <cp:contentStatus/>
</cp:coreProperties>
</file>