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0730" windowHeight="11160" activeTab="0"/>
  </bookViews>
  <sheets>
    <sheet name="10品目別管理表 (令和4年4月) " sheetId="17" r:id="rId1"/>
    <sheet name="(令和4年3月) " sheetId="9" r:id="rId2"/>
    <sheet name="(令和3年4月) " sheetId="6" r:id="rId3"/>
  </sheets>
  <definedNames>
    <definedName name="_xlnm.Print_Area" localSheetId="2">'(令和3年4月) '!$A$1:$Z$49</definedName>
    <definedName name="_xlnm.Print_Area" localSheetId="1">'(令和4年3月) '!$A$1:$Z$49</definedName>
    <definedName name="_xlnm.Print_Area" localSheetId="0">'10品目別管理表 (令和4年4月) '!$A$1:$Z$49</definedName>
  </definedNames>
  <calcPr calcId="191029"/>
  <extLst/>
</workbook>
</file>

<file path=xl/sharedStrings.xml><?xml version="1.0" encoding="utf-8"?>
<sst xmlns="http://schemas.openxmlformats.org/spreadsheetml/2006/main" count="384" uniqueCount="66">
  <si>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</si>
  <si>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</si>
  <si>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</si>
  <si>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</si>
  <si>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</si>
  <si>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</si>
  <si>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</si>
  <si>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</si>
  <si>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</si>
  <si>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</si>
  <si>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</si>
  <si>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</si>
  <si>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</si>
  <si>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</si>
  <si>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</si>
  <si>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</si>
  <si>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</si>
  <si>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</si>
  <si>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</si>
  <si>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</si>
  <si>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</si>
  <si>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</si>
  <si>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</si>
  <si>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</si>
  <si>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</si>
  <si>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</si>
  <si>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</si>
  <si>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</si>
  <si>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</si>
  <si>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</si>
  <si>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</si>
  <si>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</si>
  <si>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</si>
  <si>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</si>
  <si>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</si>
  <si>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</si>
  <si>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</si>
  <si>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</si>
  <si>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</si>
  <si>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</si>
  <si>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</si>
  <si>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</si>
  <si>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</si>
  <si>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</si>
  <si>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</si>
  <si>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</si>
  <si>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</si>
  <si>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</si>
  <si>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</si>
  <si>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</si>
  <si>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</si>
  <si>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</si>
  <si>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</si>
  <si>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</si>
  <si>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</si>
  <si>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</si>
  <si>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</si>
  <si>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</si>
  <si>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</si>
  <si>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</si>
  <si>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</si>
  <si>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</si>
  <si>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</si>
  <si>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令和3年4月</t>
  </si>
  <si>
    <t>令和4年3月</t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</si>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</sst>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66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5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2" fillId="0" borderId="57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F27" sqref="F27"/>
    </sheetView>
  </sheetViews>
  <sheetFormatPr defaultColWidth="9.140625" defaultRowHeight="15"/>
  <cols>
    <col min="1" max="1" width="2.57421875" style="121" customWidth="1"/>
    <col min="2" max="2" width="3.140625" style="121" customWidth="1"/>
    <col min="3" max="3" width="12.57421875" style="121" customWidth="1"/>
    <col min="4" max="4" width="7.28125" style="121" customWidth="1"/>
    <col min="5" max="5" width="7.57421875" style="121" customWidth="1"/>
    <col min="6" max="6" width="10.140625" style="121" customWidth="1"/>
    <col min="7" max="7" width="7.57421875" style="121" customWidth="1"/>
    <col min="8" max="8" width="10.140625" style="121" customWidth="1"/>
    <col min="9" max="9" width="7.57421875" style="121" customWidth="1"/>
    <col min="10" max="10" width="10.140625" style="121" customWidth="1"/>
    <col min="11" max="11" width="7.57421875" style="121" customWidth="1"/>
    <col min="12" max="12" width="10.140625" style="121" customWidth="1"/>
    <col min="13" max="13" width="7.57421875" style="121" customWidth="1"/>
    <col min="14" max="14" width="10.140625" style="121" customWidth="1"/>
    <col min="15" max="15" width="7.57421875" style="121" customWidth="1"/>
    <col min="16" max="16" width="10.140625" style="121" customWidth="1"/>
    <col min="17" max="17" width="8.140625" style="121" customWidth="1"/>
    <col min="18" max="18" width="11.140625" style="121" customWidth="1"/>
    <col min="19" max="19" width="8.140625" style="121" customWidth="1"/>
    <col min="20" max="20" width="11.140625" style="121" customWidth="1"/>
    <col min="21" max="21" width="8.140625" style="121" customWidth="1"/>
    <col min="22" max="22" width="11.140625" style="121" customWidth="1"/>
    <col min="23" max="23" width="7.57421875" style="121" customWidth="1"/>
    <col min="24" max="24" width="10.421875" style="121" bestFit="1" customWidth="1"/>
    <col min="25" max="25" width="8.57421875" style="121" customWidth="1"/>
    <col min="26" max="26" width="11.57421875" style="121" customWidth="1"/>
    <col min="27" max="16384" width="9.00390625" style="121" customWidth="1"/>
  </cols>
  <sheetData>
    <row r="1" spans="1:26" ht="29.25" thickBot="1">
      <c r="A1" s="159" t="s">
        <v>65</v>
      </c>
      <c r="B1" s="160"/>
      <c r="C1" s="160"/>
      <c r="D1" s="160"/>
      <c r="E1" s="161" t="s">
        <v>0</v>
      </c>
      <c r="F1" s="162"/>
      <c r="G1" s="162"/>
      <c r="H1" s="162"/>
      <c r="J1" s="163" t="s">
        <v>1</v>
      </c>
      <c r="K1" s="160"/>
      <c r="L1" s="1" t="s">
        <v>2</v>
      </c>
      <c r="M1" s="1" t="s">
        <v>3</v>
      </c>
      <c r="N1" s="1" t="s">
        <v>4</v>
      </c>
      <c r="O1" s="163" t="s">
        <v>5</v>
      </c>
      <c r="P1" s="160"/>
      <c r="Q1" s="160"/>
      <c r="R1" s="1"/>
      <c r="S1" s="1"/>
      <c r="T1" s="1"/>
      <c r="V1" s="1"/>
      <c r="W1" s="1"/>
      <c r="X1" s="120" t="s">
        <v>6</v>
      </c>
      <c r="Y1" s="1"/>
      <c r="Z1" s="1"/>
    </row>
    <row r="2" spans="1:26" ht="15">
      <c r="A2" s="4"/>
      <c r="B2" s="5"/>
      <c r="C2" s="5"/>
      <c r="D2" s="6"/>
      <c r="E2" s="164" t="s">
        <v>7</v>
      </c>
      <c r="F2" s="165"/>
      <c r="G2" s="152" t="s">
        <v>8</v>
      </c>
      <c r="H2" s="152"/>
      <c r="I2" s="150" t="s">
        <v>9</v>
      </c>
      <c r="J2" s="151"/>
      <c r="K2" s="152" t="s">
        <v>10</v>
      </c>
      <c r="L2" s="152"/>
      <c r="M2" s="150" t="s">
        <v>11</v>
      </c>
      <c r="N2" s="151"/>
      <c r="O2" s="152" t="s">
        <v>12</v>
      </c>
      <c r="P2" s="152"/>
      <c r="Q2" s="150" t="s">
        <v>13</v>
      </c>
      <c r="R2" s="151"/>
      <c r="S2" s="152" t="s">
        <v>14</v>
      </c>
      <c r="T2" s="152"/>
      <c r="U2" s="150" t="s">
        <v>15</v>
      </c>
      <c r="V2" s="151"/>
      <c r="W2" s="152" t="s">
        <v>16</v>
      </c>
      <c r="X2" s="152"/>
      <c r="Y2" s="153" t="s">
        <v>17</v>
      </c>
      <c r="Z2" s="154"/>
    </row>
    <row r="3" spans="1:26" ht="18.75">
      <c r="A3" s="7"/>
      <c r="C3" s="157"/>
      <c r="D3" s="158"/>
      <c r="E3" s="147" t="s">
        <v>53</v>
      </c>
      <c r="F3" s="148"/>
      <c r="G3" s="149" t="s">
        <v>54</v>
      </c>
      <c r="H3" s="149"/>
      <c r="I3" s="147" t="s">
        <v>55</v>
      </c>
      <c r="J3" s="148"/>
      <c r="K3" s="149" t="s">
        <v>56</v>
      </c>
      <c r="L3" s="149"/>
      <c r="M3" s="147" t="s">
        <v>57</v>
      </c>
      <c r="N3" s="148"/>
      <c r="O3" s="149">
        <v>26</v>
      </c>
      <c r="P3" s="149"/>
      <c r="Q3" s="147" t="s">
        <v>58</v>
      </c>
      <c r="R3" s="148"/>
      <c r="S3" s="149" t="s">
        <v>59</v>
      </c>
      <c r="T3" s="149"/>
      <c r="U3" s="147" t="s">
        <v>60</v>
      </c>
      <c r="V3" s="148"/>
      <c r="W3" s="149">
        <v>40</v>
      </c>
      <c r="X3" s="149"/>
      <c r="Y3" s="155"/>
      <c r="Z3" s="15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2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 aca="true" t="shared" si="0" ref="Y5:Z19">+W5+U5+S5+Q5+O5+M5+K5+I5+G5+E5</f>
        <v>41732</v>
      </c>
      <c r="Z5" s="21">
        <f t="shared" si="0"/>
        <v>21376277</v>
      </c>
    </row>
    <row r="6" spans="1:26" ht="18.95" customHeight="1">
      <c r="A6" s="7"/>
      <c r="B6" s="22"/>
      <c r="C6" s="115"/>
      <c r="D6" s="118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t="shared" si="0"/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116"/>
      <c r="D7" s="28" t="s">
        <v>24</v>
      </c>
      <c r="E7" s="23">
        <v>3047</v>
      </c>
      <c r="F7" s="36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0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122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0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115"/>
      <c r="D9" s="118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0"/>
        <v>50534</v>
      </c>
      <c r="Z9" s="21">
        <f t="shared" si="0"/>
        <v>7464895</v>
      </c>
    </row>
    <row r="10" spans="1:26" ht="18.95" customHeight="1" thickBot="1">
      <c r="A10" s="7"/>
      <c r="B10" s="22"/>
      <c r="C10" s="116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0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>+W11+U11+S11+Q11+O11+M11+K11+I11+G11+E11</f>
        <v>3236</v>
      </c>
      <c r="Z11" s="14">
        <f t="shared" si="0"/>
        <v>881967</v>
      </c>
    </row>
    <row r="12" spans="1:26" ht="18.95" customHeight="1">
      <c r="A12" s="7"/>
      <c r="B12" s="7"/>
      <c r="C12" s="115"/>
      <c r="D12" s="11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aca="true" t="shared" si="1" ref="Y12:Y19">+W12+U12+S12+Q12+O12+M12+K12+I12+G12+E12</f>
        <v>4084</v>
      </c>
      <c r="Z12" s="21">
        <f t="shared" si="0"/>
        <v>1158399</v>
      </c>
    </row>
    <row r="13" spans="1:26" ht="18.95" customHeight="1" thickBot="1">
      <c r="A13" s="7"/>
      <c r="B13" s="7"/>
      <c r="C13" s="11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115"/>
      <c r="D15" s="11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11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122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115"/>
      <c r="D18" s="118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116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122" t="s">
        <v>21</v>
      </c>
      <c r="E20" s="13">
        <f>+E17+E14+E11+E8+E5</f>
        <v>1814</v>
      </c>
      <c r="F20" s="14">
        <f aca="true" t="shared" si="2" ref="F20:Z20">+F17+F14+F11+F8+F5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2"/>
        <v>120327</v>
      </c>
      <c r="Z20" s="32">
        <f t="shared" si="2"/>
        <v>35499149</v>
      </c>
      <c r="AA20" s="3"/>
      <c r="AB20" s="3"/>
    </row>
    <row r="21" spans="1:28" ht="18.95" customHeight="1">
      <c r="A21" s="7" t="s">
        <v>37</v>
      </c>
      <c r="B21" s="22"/>
      <c r="C21" s="115"/>
      <c r="D21" s="118" t="s">
        <v>22</v>
      </c>
      <c r="E21" s="27">
        <f aca="true" t="shared" si="3" ref="E21:Z22">+E18+E15+E12+E9+E6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3"/>
        <v>113617</v>
      </c>
      <c r="Z21" s="24">
        <f t="shared" si="3"/>
        <v>32818418</v>
      </c>
      <c r="AA21" s="3"/>
      <c r="AB21" s="3"/>
    </row>
    <row r="22" spans="1:28" ht="18.95" customHeight="1" thickBot="1">
      <c r="A22" s="7"/>
      <c r="B22" s="22"/>
      <c r="C22" s="116"/>
      <c r="D22" s="43" t="s">
        <v>24</v>
      </c>
      <c r="E22" s="23">
        <f t="shared" si="3"/>
        <v>3761</v>
      </c>
      <c r="F22" s="24">
        <f t="shared" si="3"/>
        <v>752407</v>
      </c>
      <c r="G22" s="33">
        <f t="shared" si="3"/>
        <v>1222</v>
      </c>
      <c r="H22" s="34">
        <f t="shared" si="3"/>
        <v>528743</v>
      </c>
      <c r="I22" s="23">
        <f t="shared" si="3"/>
        <v>1929</v>
      </c>
      <c r="J22" s="24">
        <f t="shared" si="3"/>
        <v>2078527</v>
      </c>
      <c r="K22" s="33">
        <f t="shared" si="3"/>
        <v>4509</v>
      </c>
      <c r="L22" s="34">
        <f t="shared" si="3"/>
        <v>6651106</v>
      </c>
      <c r="M22" s="23">
        <f t="shared" si="3"/>
        <v>15316</v>
      </c>
      <c r="N22" s="24">
        <f t="shared" si="3"/>
        <v>3175052</v>
      </c>
      <c r="O22" s="33">
        <f t="shared" si="3"/>
        <v>4614</v>
      </c>
      <c r="P22" s="34">
        <f t="shared" si="3"/>
        <v>1310036</v>
      </c>
      <c r="Q22" s="23">
        <f t="shared" si="3"/>
        <v>60273</v>
      </c>
      <c r="R22" s="24">
        <f t="shared" si="3"/>
        <v>10232726</v>
      </c>
      <c r="S22" s="33">
        <f t="shared" si="3"/>
        <v>30442</v>
      </c>
      <c r="T22" s="34">
        <f t="shared" si="3"/>
        <v>2856694</v>
      </c>
      <c r="U22" s="23">
        <f t="shared" si="3"/>
        <v>4759</v>
      </c>
      <c r="V22" s="24">
        <f t="shared" si="3"/>
        <v>1399336</v>
      </c>
      <c r="W22" s="23">
        <f t="shared" si="3"/>
        <v>8212</v>
      </c>
      <c r="X22" s="34">
        <f t="shared" si="3"/>
        <v>1941106</v>
      </c>
      <c r="Y22" s="23">
        <f t="shared" si="3"/>
        <v>135037</v>
      </c>
      <c r="Z22" s="24">
        <f t="shared" si="3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3">
        <f>(E20+E21)/(E22+E41)*100</f>
        <v>43.67949088805322</v>
      </c>
      <c r="F23" s="144"/>
      <c r="G23" s="143">
        <f>(G20+G21)/(G22+G41)*100</f>
        <v>105.16451478550604</v>
      </c>
      <c r="H23" s="144"/>
      <c r="I23" s="143">
        <f>(I20+I21)/(I22+I41)*100</f>
        <v>165.72260455267337</v>
      </c>
      <c r="J23" s="144"/>
      <c r="K23" s="143">
        <f>(K20+K21)/(K22+K41)*100</f>
        <v>42.50824276468433</v>
      </c>
      <c r="L23" s="144"/>
      <c r="M23" s="143">
        <f>(M20+M21)/(M22+M41)*100</f>
        <v>67.82212921427856</v>
      </c>
      <c r="N23" s="144"/>
      <c r="O23" s="143">
        <f>(O20+O21)/(O22+O41)*100</f>
        <v>119.78349718325416</v>
      </c>
      <c r="P23" s="144"/>
      <c r="Q23" s="143">
        <f>(Q20+Q21)/(Q22+Q41)*100</f>
        <v>49.008087254554354</v>
      </c>
      <c r="R23" s="144"/>
      <c r="S23" s="143">
        <f>(S20+S21)/(S22+S41)*100</f>
        <v>180.79201218480284</v>
      </c>
      <c r="T23" s="144"/>
      <c r="U23" s="143">
        <f>(U20+U21)/(U22+U41)*100</f>
        <v>84.90732568402471</v>
      </c>
      <c r="V23" s="144"/>
      <c r="W23" s="143">
        <f>(W20+W21)/(W22+W41)*100</f>
        <v>97.21321695760598</v>
      </c>
      <c r="X23" s="144"/>
      <c r="Y23" s="143">
        <f>(Y20+Y21)/(Y22+Y41)*100</f>
        <v>89.31031731458233</v>
      </c>
      <c r="Z23" s="144"/>
    </row>
    <row r="24" spans="1:26" ht="18.95" customHeight="1">
      <c r="A24" s="7"/>
      <c r="B24" s="22"/>
      <c r="C24" s="45" t="s">
        <v>39</v>
      </c>
      <c r="D24" s="43" t="s">
        <v>40</v>
      </c>
      <c r="E24" s="145">
        <f>F22/E22*1000</f>
        <v>200055.03855357616</v>
      </c>
      <c r="F24" s="146"/>
      <c r="G24" s="139">
        <f>H22/G22*1000</f>
        <v>432686.57937806874</v>
      </c>
      <c r="H24" s="140"/>
      <c r="I24" s="141">
        <f>J22/I22*1000</f>
        <v>1077515.2928978745</v>
      </c>
      <c r="J24" s="142"/>
      <c r="K24" s="139">
        <f>L22/K22*1000</f>
        <v>1475073.4087380795</v>
      </c>
      <c r="L24" s="140"/>
      <c r="M24" s="141">
        <f>N22/M22*1000</f>
        <v>207302.95116218334</v>
      </c>
      <c r="N24" s="142"/>
      <c r="O24" s="139">
        <f>P22/O22*1000</f>
        <v>283926.3112267013</v>
      </c>
      <c r="P24" s="140"/>
      <c r="Q24" s="141">
        <f>R22/Q22*1000</f>
        <v>169772.96633650223</v>
      </c>
      <c r="R24" s="142"/>
      <c r="S24" s="139">
        <f>T22/S22*1000</f>
        <v>93840.54924117995</v>
      </c>
      <c r="T24" s="140"/>
      <c r="U24" s="141">
        <f>V22/U22*1000</f>
        <v>294039.92435385584</v>
      </c>
      <c r="V24" s="142"/>
      <c r="W24" s="139">
        <f>X22/W22*1000</f>
        <v>236374.33024841695</v>
      </c>
      <c r="X24" s="140"/>
      <c r="Y24" s="141">
        <f>Z22/Y22*1000</f>
        <v>229016.7361537949</v>
      </c>
      <c r="Z24" s="14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36" t="s">
        <v>42</v>
      </c>
      <c r="C27" s="4" t="s">
        <v>43</v>
      </c>
      <c r="D27" s="54" t="s">
        <v>21</v>
      </c>
      <c r="E27" s="13">
        <f>+'(令和3年4月) '!E20</f>
        <v>1204</v>
      </c>
      <c r="F27" s="14">
        <f>+'(令和3年4月) '!F20</f>
        <v>92074</v>
      </c>
      <c r="G27" s="19">
        <f>+'(令和3年4月) '!G20</f>
        <v>789</v>
      </c>
      <c r="H27" s="18">
        <f>+'(令和3年4月) '!H20</f>
        <v>247717</v>
      </c>
      <c r="I27" s="13">
        <f>+'(令和3年4月) '!I20</f>
        <v>2618</v>
      </c>
      <c r="J27" s="14">
        <f>+'(令和3年4月) '!J20</f>
        <v>1269080</v>
      </c>
      <c r="K27" s="19">
        <f>+'(令和3年4月) '!K20</f>
        <v>942</v>
      </c>
      <c r="L27" s="18">
        <f>+'(令和3年4月) '!L20</f>
        <v>2117450</v>
      </c>
      <c r="M27" s="13">
        <f>+'(令和3年4月) '!M20</f>
        <v>7415</v>
      </c>
      <c r="N27" s="14">
        <f>+'(令和3年4月) '!N20</f>
        <v>1559699</v>
      </c>
      <c r="O27" s="19">
        <f>+'(令和3年4月) '!O20</f>
        <v>5132</v>
      </c>
      <c r="P27" s="18">
        <f>+'(令和3年4月) '!P20</f>
        <v>1775138</v>
      </c>
      <c r="Q27" s="13">
        <f>+'(令和3年4月) '!Q20</f>
        <v>29729</v>
      </c>
      <c r="R27" s="14">
        <f>+'(令和3年4月) '!R20</f>
        <v>5894967</v>
      </c>
      <c r="S27" s="19">
        <f>+'(令和3年4月) '!S20</f>
        <v>48013</v>
      </c>
      <c r="T27" s="18">
        <f>+'(令和3年4月) '!T20</f>
        <v>11077067</v>
      </c>
      <c r="U27" s="13">
        <f>+'(令和3年4月) '!U20</f>
        <v>3761</v>
      </c>
      <c r="V27" s="14">
        <f>+'(令和3年4月) '!V20</f>
        <v>857535</v>
      </c>
      <c r="W27" s="19">
        <f>+'(令和3年4月) '!W20</f>
        <v>9826</v>
      </c>
      <c r="X27" s="18">
        <f>+'(令和3年4月) '!X20</f>
        <v>2027866</v>
      </c>
      <c r="Y27" s="55">
        <f>+W27+U27+S27+Q27+O27+M27+K27+I27+G27+E27</f>
        <v>109429</v>
      </c>
      <c r="Z27" s="56">
        <f aca="true" t="shared" si="4" ref="Z27:Z29">+X27+V27+T27+R27+P27+N27+L27+J27+H27+F27</f>
        <v>26918593</v>
      </c>
    </row>
    <row r="28" spans="1:26" ht="18.95" customHeight="1">
      <c r="A28" s="22"/>
      <c r="B28" s="137"/>
      <c r="C28" s="7"/>
      <c r="D28" s="57" t="s">
        <v>22</v>
      </c>
      <c r="E28" s="27">
        <f>+'(令和3年4月) '!E21</f>
        <v>1334</v>
      </c>
      <c r="F28" s="21">
        <f>+'(令和3年4月) '!F21</f>
        <v>143499</v>
      </c>
      <c r="G28" s="25">
        <f>+'(令和3年4月) '!G21</f>
        <v>1018</v>
      </c>
      <c r="H28" s="26">
        <f>+'(令和3年4月) '!H21</f>
        <v>231230</v>
      </c>
      <c r="I28" s="27">
        <f>+'(令和3年4月) '!I21</f>
        <v>2531</v>
      </c>
      <c r="J28" s="21">
        <f>+'(令和3年4月) '!J21</f>
        <v>1312824</v>
      </c>
      <c r="K28" s="25">
        <f>+'(令和3年4月) '!K21</f>
        <v>775</v>
      </c>
      <c r="L28" s="26">
        <f>+'(令和3年4月) '!L21</f>
        <v>1668752</v>
      </c>
      <c r="M28" s="27">
        <f>+'(令和3年4月) '!M21</f>
        <v>6891</v>
      </c>
      <c r="N28" s="21">
        <f>+'(令和3年4月) '!N21</f>
        <v>1479316</v>
      </c>
      <c r="O28" s="25">
        <f>+'(令和3年4月) '!O21</f>
        <v>4842</v>
      </c>
      <c r="P28" s="26">
        <f>+'(令和3年4月) '!P21</f>
        <v>1658452</v>
      </c>
      <c r="Q28" s="27">
        <f>+'(令和3年4月) '!Q21</f>
        <v>29836</v>
      </c>
      <c r="R28" s="21">
        <f>+'(令和3年4月) '!R21</f>
        <v>6170649</v>
      </c>
      <c r="S28" s="25">
        <f>+'(令和3年4月) '!S21</f>
        <v>46204</v>
      </c>
      <c r="T28" s="26">
        <f>+'(令和3年4月) '!T21</f>
        <v>10685446</v>
      </c>
      <c r="U28" s="27">
        <f>+'(令和3年4月) '!U21</f>
        <v>3867</v>
      </c>
      <c r="V28" s="21">
        <f>+'(令和3年4月) '!V21</f>
        <v>887394</v>
      </c>
      <c r="W28" s="25">
        <f>+'(令和3年4月) '!W21</f>
        <v>9342</v>
      </c>
      <c r="X28" s="26">
        <f>+'(令和3年4月) '!X21</f>
        <v>1913336</v>
      </c>
      <c r="Y28" s="58">
        <f aca="true" t="shared" si="5" ref="Y28:Y29">+W28+U28+S28+Q28+O28+M28+K28+I28+G28+E28</f>
        <v>106640</v>
      </c>
      <c r="Z28" s="59">
        <f t="shared" si="4"/>
        <v>26150898</v>
      </c>
    </row>
    <row r="29" spans="1:26" ht="18.95" customHeight="1">
      <c r="A29" s="22"/>
      <c r="B29" s="137"/>
      <c r="C29" s="7"/>
      <c r="D29" s="57" t="s">
        <v>24</v>
      </c>
      <c r="E29" s="27">
        <f>+'(令和3年4月) '!E22</f>
        <v>2951</v>
      </c>
      <c r="F29" s="21">
        <f>+'(令和3年4月) '!F22</f>
        <v>629220</v>
      </c>
      <c r="G29" s="25">
        <f>+'(令和3年4月) '!G22</f>
        <v>894</v>
      </c>
      <c r="H29" s="26">
        <f>+'(令和3年4月) '!H22</f>
        <v>401207</v>
      </c>
      <c r="I29" s="27">
        <f>+'(令和3年4月) '!I22</f>
        <v>2214</v>
      </c>
      <c r="J29" s="21">
        <f>+'(令和3年4月) '!J22</f>
        <v>1577597</v>
      </c>
      <c r="K29" s="25">
        <f>+'(令和3年4月) '!K22</f>
        <v>1079</v>
      </c>
      <c r="L29" s="26">
        <f>+'(令和3年4月) '!L22</f>
        <v>1941814</v>
      </c>
      <c r="M29" s="27">
        <f>+'(令和3年4月) '!M22</f>
        <v>11835.1</v>
      </c>
      <c r="N29" s="21">
        <f>+'(令和3年4月) '!N22</f>
        <v>2538137</v>
      </c>
      <c r="O29" s="25">
        <f>+'(令和3年4月) '!O22</f>
        <v>4048</v>
      </c>
      <c r="P29" s="26">
        <f>+'(令和3年4月) '!P22</f>
        <v>1170614</v>
      </c>
      <c r="Q29" s="27">
        <f>+'(令和3年4月) '!Q22</f>
        <v>57538</v>
      </c>
      <c r="R29" s="21">
        <f>+'(令和3年4月) '!R22</f>
        <v>9928691</v>
      </c>
      <c r="S29" s="25">
        <f>+'(令和3年4月) '!S22</f>
        <v>28776</v>
      </c>
      <c r="T29" s="26">
        <f>+'(令和3年4月) '!T22</f>
        <v>2474977</v>
      </c>
      <c r="U29" s="27">
        <f>+'(令和3年4月) '!U22</f>
        <v>4973</v>
      </c>
      <c r="V29" s="21">
        <f>+'(令和3年4月) '!V22</f>
        <v>1406041</v>
      </c>
      <c r="W29" s="25">
        <f>+'(令和3年4月) '!W22</f>
        <v>9697</v>
      </c>
      <c r="X29" s="26">
        <f>+'(令和3年4月) '!X22</f>
        <v>2177344</v>
      </c>
      <c r="Y29" s="58">
        <f t="shared" si="5"/>
        <v>124005.1</v>
      </c>
      <c r="Z29" s="59">
        <f t="shared" si="4"/>
        <v>24245642</v>
      </c>
    </row>
    <row r="30" spans="1:26" ht="18.95" customHeight="1" thickBot="1">
      <c r="A30" s="22" t="s">
        <v>29</v>
      </c>
      <c r="B30" s="137"/>
      <c r="C30" s="7"/>
      <c r="D30" s="60" t="s">
        <v>44</v>
      </c>
      <c r="E30" s="134">
        <v>42.1</v>
      </c>
      <c r="F30" s="135"/>
      <c r="G30" s="134">
        <v>89.6</v>
      </c>
      <c r="H30" s="135"/>
      <c r="I30" s="134">
        <v>118.6</v>
      </c>
      <c r="J30" s="135"/>
      <c r="K30" s="134">
        <v>86.2</v>
      </c>
      <c r="L30" s="135"/>
      <c r="M30" s="134">
        <v>61.8</v>
      </c>
      <c r="N30" s="135"/>
      <c r="O30" s="134">
        <v>127.8</v>
      </c>
      <c r="P30" s="135"/>
      <c r="Q30" s="134">
        <v>51.7</v>
      </c>
      <c r="R30" s="135"/>
      <c r="S30" s="134">
        <v>169</v>
      </c>
      <c r="T30" s="135"/>
      <c r="U30" s="134">
        <v>75.9</v>
      </c>
      <c r="V30" s="135"/>
      <c r="W30" s="134">
        <v>101.4</v>
      </c>
      <c r="X30" s="135"/>
      <c r="Y30" s="134">
        <v>88.1</v>
      </c>
      <c r="Z30" s="135"/>
    </row>
    <row r="31" spans="1:26" ht="18.95" customHeight="1">
      <c r="A31" s="22"/>
      <c r="B31" s="137"/>
      <c r="C31" s="4" t="s">
        <v>45</v>
      </c>
      <c r="D31" s="122" t="s">
        <v>21</v>
      </c>
      <c r="E31" s="94">
        <f>E20-E27</f>
        <v>610</v>
      </c>
      <c r="F31" s="95">
        <f aca="true" t="shared" si="6" ref="F31:Z33">F20-F27</f>
        <v>141474</v>
      </c>
      <c r="G31" s="96">
        <f t="shared" si="6"/>
        <v>495</v>
      </c>
      <c r="H31" s="97">
        <f t="shared" si="6"/>
        <v>150512</v>
      </c>
      <c r="I31" s="94">
        <f t="shared" si="6"/>
        <v>501</v>
      </c>
      <c r="J31" s="95">
        <f t="shared" si="6"/>
        <v>4667900</v>
      </c>
      <c r="K31" s="96">
        <f t="shared" si="6"/>
        <v>1213</v>
      </c>
      <c r="L31" s="97">
        <f t="shared" si="6"/>
        <v>2469547</v>
      </c>
      <c r="M31" s="94">
        <f t="shared" si="6"/>
        <v>3261</v>
      </c>
      <c r="N31" s="95">
        <f t="shared" si="6"/>
        <v>340122</v>
      </c>
      <c r="O31" s="96">
        <f t="shared" si="6"/>
        <v>374</v>
      </c>
      <c r="P31" s="97">
        <f t="shared" si="6"/>
        <v>43477</v>
      </c>
      <c r="Q31" s="94">
        <f t="shared" si="6"/>
        <v>-391</v>
      </c>
      <c r="R31" s="95">
        <f t="shared" si="6"/>
        <v>15215</v>
      </c>
      <c r="S31" s="96">
        <f t="shared" si="6"/>
        <v>6299</v>
      </c>
      <c r="T31" s="97">
        <f t="shared" si="6"/>
        <v>778378</v>
      </c>
      <c r="U31" s="94">
        <f t="shared" si="6"/>
        <v>391</v>
      </c>
      <c r="V31" s="95">
        <f t="shared" si="6"/>
        <v>402785</v>
      </c>
      <c r="W31" s="96">
        <f t="shared" si="6"/>
        <v>-1855</v>
      </c>
      <c r="X31" s="97">
        <f t="shared" si="6"/>
        <v>-428854</v>
      </c>
      <c r="Y31" s="94">
        <f t="shared" si="6"/>
        <v>10898</v>
      </c>
      <c r="Z31" s="95">
        <f t="shared" si="6"/>
        <v>8580556</v>
      </c>
    </row>
    <row r="32" spans="1:26" ht="18.95" customHeight="1">
      <c r="A32" s="22" t="s">
        <v>46</v>
      </c>
      <c r="B32" s="137"/>
      <c r="C32" s="7"/>
      <c r="D32" s="118" t="s">
        <v>22</v>
      </c>
      <c r="E32" s="98">
        <f aca="true" t="shared" si="7" ref="E32:T33">E21-E28</f>
        <v>-128</v>
      </c>
      <c r="F32" s="99">
        <f t="shared" si="7"/>
        <v>-38750</v>
      </c>
      <c r="G32" s="100">
        <f t="shared" si="7"/>
        <v>223</v>
      </c>
      <c r="H32" s="101">
        <f t="shared" si="7"/>
        <v>151480</v>
      </c>
      <c r="I32" s="98">
        <f t="shared" si="7"/>
        <v>611</v>
      </c>
      <c r="J32" s="99">
        <f t="shared" si="7"/>
        <v>4359018</v>
      </c>
      <c r="K32" s="100">
        <f t="shared" si="7"/>
        <v>551</v>
      </c>
      <c r="L32" s="101">
        <f t="shared" si="7"/>
        <v>1261450</v>
      </c>
      <c r="M32" s="98">
        <f t="shared" si="7"/>
        <v>2073</v>
      </c>
      <c r="N32" s="99">
        <f t="shared" si="7"/>
        <v>285931</v>
      </c>
      <c r="O32" s="100">
        <f t="shared" si="7"/>
        <v>496</v>
      </c>
      <c r="P32" s="101">
        <f t="shared" si="7"/>
        <v>99033</v>
      </c>
      <c r="Q32" s="98">
        <f t="shared" si="7"/>
        <v>-1120</v>
      </c>
      <c r="R32" s="99">
        <f t="shared" si="7"/>
        <v>7736</v>
      </c>
      <c r="S32" s="100">
        <f t="shared" si="7"/>
        <v>6314</v>
      </c>
      <c r="T32" s="101">
        <f t="shared" si="7"/>
        <v>964920</v>
      </c>
      <c r="U32" s="98">
        <f t="shared" si="6"/>
        <v>-323</v>
      </c>
      <c r="V32" s="99">
        <f t="shared" si="6"/>
        <v>-62499</v>
      </c>
      <c r="W32" s="100">
        <f t="shared" si="6"/>
        <v>-1720</v>
      </c>
      <c r="X32" s="101">
        <f t="shared" si="6"/>
        <v>-360799</v>
      </c>
      <c r="Y32" s="98">
        <f t="shared" si="6"/>
        <v>6977</v>
      </c>
      <c r="Z32" s="99">
        <f t="shared" si="6"/>
        <v>6667520</v>
      </c>
    </row>
    <row r="33" spans="1:26" ht="18.95" customHeight="1">
      <c r="A33" s="22"/>
      <c r="B33" s="137"/>
      <c r="C33" s="7"/>
      <c r="D33" s="118" t="s">
        <v>24</v>
      </c>
      <c r="E33" s="98">
        <f t="shared" si="7"/>
        <v>810</v>
      </c>
      <c r="F33" s="99">
        <f t="shared" si="6"/>
        <v>123187</v>
      </c>
      <c r="G33" s="100">
        <f t="shared" si="6"/>
        <v>328</v>
      </c>
      <c r="H33" s="101">
        <f t="shared" si="6"/>
        <v>127536</v>
      </c>
      <c r="I33" s="98">
        <f t="shared" si="6"/>
        <v>-285</v>
      </c>
      <c r="J33" s="99">
        <f t="shared" si="6"/>
        <v>500930</v>
      </c>
      <c r="K33" s="100">
        <f t="shared" si="6"/>
        <v>3430</v>
      </c>
      <c r="L33" s="101">
        <f t="shared" si="6"/>
        <v>4709292</v>
      </c>
      <c r="M33" s="98">
        <f t="shared" si="6"/>
        <v>3480.8999999999996</v>
      </c>
      <c r="N33" s="99">
        <f t="shared" si="6"/>
        <v>636915</v>
      </c>
      <c r="O33" s="100">
        <f t="shared" si="6"/>
        <v>566</v>
      </c>
      <c r="P33" s="101">
        <f t="shared" si="6"/>
        <v>139422</v>
      </c>
      <c r="Q33" s="98">
        <f t="shared" si="6"/>
        <v>2735</v>
      </c>
      <c r="R33" s="99">
        <f t="shared" si="6"/>
        <v>304035</v>
      </c>
      <c r="S33" s="100">
        <f t="shared" si="6"/>
        <v>1666</v>
      </c>
      <c r="T33" s="101">
        <f t="shared" si="6"/>
        <v>381717</v>
      </c>
      <c r="U33" s="98">
        <f t="shared" si="6"/>
        <v>-214</v>
      </c>
      <c r="V33" s="99">
        <f t="shared" si="6"/>
        <v>-6705</v>
      </c>
      <c r="W33" s="100">
        <f t="shared" si="6"/>
        <v>-1485</v>
      </c>
      <c r="X33" s="101">
        <f t="shared" si="6"/>
        <v>-236238</v>
      </c>
      <c r="Y33" s="98">
        <f t="shared" si="6"/>
        <v>11031.899999999994</v>
      </c>
      <c r="Z33" s="99">
        <f t="shared" si="6"/>
        <v>6680091</v>
      </c>
    </row>
    <row r="34" spans="1:26" ht="18.95" customHeight="1" thickBot="1">
      <c r="A34" s="22" t="s">
        <v>47</v>
      </c>
      <c r="B34" s="137"/>
      <c r="C34" s="61"/>
      <c r="D34" s="28" t="s">
        <v>44</v>
      </c>
      <c r="E34" s="128">
        <f>+E23-E30</f>
        <v>1.579490888053222</v>
      </c>
      <c r="F34" s="127"/>
      <c r="G34" s="132">
        <f aca="true" t="shared" si="8" ref="G34">+G23-G30</f>
        <v>15.564514785506049</v>
      </c>
      <c r="H34" s="133"/>
      <c r="I34" s="128">
        <f aca="true" t="shared" si="9" ref="I34">+I23-I30</f>
        <v>47.12260455267338</v>
      </c>
      <c r="J34" s="127"/>
      <c r="K34" s="132">
        <f aca="true" t="shared" si="10" ref="K34">+K23-K30</f>
        <v>-43.69175723531567</v>
      </c>
      <c r="L34" s="133"/>
      <c r="M34" s="128">
        <f aca="true" t="shared" si="11" ref="M34">+M23-M30</f>
        <v>6.022129214278564</v>
      </c>
      <c r="N34" s="127"/>
      <c r="O34" s="132">
        <f aca="true" t="shared" si="12" ref="O34">+O23-O30</f>
        <v>-8.016502816745842</v>
      </c>
      <c r="P34" s="133"/>
      <c r="Q34" s="128">
        <f aca="true" t="shared" si="13" ref="Q34">+Q23-Q30</f>
        <v>-2.6919127454456486</v>
      </c>
      <c r="R34" s="127"/>
      <c r="S34" s="132">
        <f aca="true" t="shared" si="14" ref="S34">+S23-S30</f>
        <v>11.792012184802843</v>
      </c>
      <c r="T34" s="133"/>
      <c r="U34" s="128">
        <f aca="true" t="shared" si="15" ref="U34">+U23-U30</f>
        <v>9.007325684024707</v>
      </c>
      <c r="V34" s="127"/>
      <c r="W34" s="132">
        <f aca="true" t="shared" si="16" ref="W34">+W23-W30</f>
        <v>-4.186783042394026</v>
      </c>
      <c r="X34" s="133"/>
      <c r="Y34" s="128">
        <f aca="true" t="shared" si="17" ref="Y34">+Y23-Y30</f>
        <v>1.2103173145823405</v>
      </c>
      <c r="Z34" s="127"/>
    </row>
    <row r="35" spans="1:26" ht="18.95" customHeight="1">
      <c r="A35" s="22"/>
      <c r="B35" s="137"/>
      <c r="C35" s="7" t="s">
        <v>48</v>
      </c>
      <c r="D35" s="62" t="s">
        <v>21</v>
      </c>
      <c r="E35" s="63">
        <f aca="true" t="shared" si="18" ref="E35:Z37">E20/E27*100</f>
        <v>150.66445182724252</v>
      </c>
      <c r="F35" s="64">
        <f t="shared" si="18"/>
        <v>253.65249690466362</v>
      </c>
      <c r="G35" s="65">
        <f t="shared" si="18"/>
        <v>162.73764258555133</v>
      </c>
      <c r="H35" s="66">
        <f t="shared" si="18"/>
        <v>160.7596571894541</v>
      </c>
      <c r="I35" s="63">
        <f t="shared" si="18"/>
        <v>119.13674560733385</v>
      </c>
      <c r="J35" s="64">
        <f t="shared" si="18"/>
        <v>467.81763167018624</v>
      </c>
      <c r="K35" s="65">
        <f t="shared" si="18"/>
        <v>228.76857749469215</v>
      </c>
      <c r="L35" s="66">
        <f t="shared" si="18"/>
        <v>216.62835013813785</v>
      </c>
      <c r="M35" s="63">
        <f t="shared" si="18"/>
        <v>143.97842211732973</v>
      </c>
      <c r="N35" s="64">
        <f t="shared" si="18"/>
        <v>121.80689992107452</v>
      </c>
      <c r="O35" s="65">
        <f t="shared" si="18"/>
        <v>107.28760717069368</v>
      </c>
      <c r="P35" s="66">
        <f t="shared" si="18"/>
        <v>102.44921803262619</v>
      </c>
      <c r="Q35" s="63">
        <f t="shared" si="18"/>
        <v>98.68478589929025</v>
      </c>
      <c r="R35" s="64">
        <f t="shared" si="18"/>
        <v>100.25810152966082</v>
      </c>
      <c r="S35" s="65">
        <f t="shared" si="18"/>
        <v>113.1193635057172</v>
      </c>
      <c r="T35" s="66">
        <f t="shared" si="18"/>
        <v>107.02693230978923</v>
      </c>
      <c r="U35" s="63">
        <f t="shared" si="18"/>
        <v>110.39617123105556</v>
      </c>
      <c r="V35" s="64">
        <f t="shared" si="18"/>
        <v>146.97009451509268</v>
      </c>
      <c r="W35" s="65">
        <f t="shared" si="18"/>
        <v>81.1215143496845</v>
      </c>
      <c r="X35" s="66">
        <f t="shared" si="18"/>
        <v>78.85195570121498</v>
      </c>
      <c r="Y35" s="63">
        <f t="shared" si="18"/>
        <v>109.95896882910381</v>
      </c>
      <c r="Z35" s="64">
        <f t="shared" si="18"/>
        <v>131.87594537351936</v>
      </c>
    </row>
    <row r="36" spans="1:26" ht="18.95" customHeight="1">
      <c r="A36" s="22" t="s">
        <v>49</v>
      </c>
      <c r="B36" s="137"/>
      <c r="C36" s="7" t="s">
        <v>62</v>
      </c>
      <c r="D36" s="60" t="s">
        <v>22</v>
      </c>
      <c r="E36" s="67">
        <f t="shared" si="18"/>
        <v>90.4047976011994</v>
      </c>
      <c r="F36" s="68">
        <f t="shared" si="18"/>
        <v>72.99632750054008</v>
      </c>
      <c r="G36" s="69">
        <f t="shared" si="18"/>
        <v>121.9056974459725</v>
      </c>
      <c r="H36" s="70">
        <f t="shared" si="18"/>
        <v>165.51053064048781</v>
      </c>
      <c r="I36" s="67">
        <f t="shared" si="18"/>
        <v>124.14065586724614</v>
      </c>
      <c r="J36" s="68">
        <f t="shared" si="18"/>
        <v>432.0336922542549</v>
      </c>
      <c r="K36" s="69">
        <f t="shared" si="18"/>
        <v>171.09677419354838</v>
      </c>
      <c r="L36" s="70">
        <f t="shared" si="18"/>
        <v>175.59241876564042</v>
      </c>
      <c r="M36" s="67">
        <f t="shared" si="18"/>
        <v>130.08271658685243</v>
      </c>
      <c r="N36" s="68">
        <f t="shared" si="18"/>
        <v>119.32859510746859</v>
      </c>
      <c r="O36" s="69">
        <f t="shared" si="18"/>
        <v>110.24370095002065</v>
      </c>
      <c r="P36" s="70">
        <f t="shared" si="18"/>
        <v>105.9714118949478</v>
      </c>
      <c r="Q36" s="67">
        <f t="shared" si="18"/>
        <v>96.24614559592438</v>
      </c>
      <c r="R36" s="68">
        <f t="shared" si="18"/>
        <v>100.12536768822858</v>
      </c>
      <c r="S36" s="69">
        <f t="shared" si="18"/>
        <v>113.66548350792138</v>
      </c>
      <c r="T36" s="70">
        <f t="shared" si="18"/>
        <v>109.0302267214677</v>
      </c>
      <c r="U36" s="67">
        <f t="shared" si="18"/>
        <v>91.64727178691491</v>
      </c>
      <c r="V36" s="68">
        <f t="shared" si="18"/>
        <v>92.95701796496257</v>
      </c>
      <c r="W36" s="69">
        <f t="shared" si="18"/>
        <v>81.5885249411261</v>
      </c>
      <c r="X36" s="70">
        <f t="shared" si="18"/>
        <v>81.14293568928824</v>
      </c>
      <c r="Y36" s="67">
        <f t="shared" si="18"/>
        <v>106.54257314328581</v>
      </c>
      <c r="Z36" s="68">
        <f t="shared" si="18"/>
        <v>125.49633286015647</v>
      </c>
    </row>
    <row r="37" spans="1:26" ht="18.95" customHeight="1" thickBot="1">
      <c r="A37" s="22"/>
      <c r="B37" s="138"/>
      <c r="C37" s="61"/>
      <c r="D37" s="47" t="s">
        <v>24</v>
      </c>
      <c r="E37" s="71">
        <f t="shared" si="18"/>
        <v>127.44832260250763</v>
      </c>
      <c r="F37" s="72">
        <f t="shared" si="18"/>
        <v>119.577731159213</v>
      </c>
      <c r="G37" s="73">
        <f t="shared" si="18"/>
        <v>136.6890380313199</v>
      </c>
      <c r="H37" s="74">
        <f t="shared" si="18"/>
        <v>131.78807947019868</v>
      </c>
      <c r="I37" s="71">
        <f t="shared" si="18"/>
        <v>87.12737127371274</v>
      </c>
      <c r="J37" s="72">
        <f t="shared" si="18"/>
        <v>131.75272265350404</v>
      </c>
      <c r="K37" s="73">
        <f t="shared" si="18"/>
        <v>417.88693234476364</v>
      </c>
      <c r="L37" s="74">
        <f t="shared" si="18"/>
        <v>342.5202413825423</v>
      </c>
      <c r="M37" s="71">
        <f t="shared" si="18"/>
        <v>129.4116653006734</v>
      </c>
      <c r="N37" s="72">
        <f t="shared" si="18"/>
        <v>125.09379911328664</v>
      </c>
      <c r="O37" s="73">
        <f t="shared" si="18"/>
        <v>113.98221343873519</v>
      </c>
      <c r="P37" s="74">
        <f t="shared" si="18"/>
        <v>111.91015996733339</v>
      </c>
      <c r="Q37" s="71">
        <f t="shared" si="18"/>
        <v>104.7533803747089</v>
      </c>
      <c r="R37" s="72">
        <f t="shared" si="18"/>
        <v>103.0621861431683</v>
      </c>
      <c r="S37" s="73">
        <f t="shared" si="18"/>
        <v>105.78954684459272</v>
      </c>
      <c r="T37" s="74">
        <f t="shared" si="18"/>
        <v>115.42305241624469</v>
      </c>
      <c r="U37" s="71">
        <f t="shared" si="18"/>
        <v>95.69676251759502</v>
      </c>
      <c r="V37" s="72">
        <f t="shared" si="18"/>
        <v>99.52312912639105</v>
      </c>
      <c r="W37" s="73">
        <f t="shared" si="18"/>
        <v>84.68598535629576</v>
      </c>
      <c r="X37" s="74">
        <f t="shared" si="18"/>
        <v>89.15017562681872</v>
      </c>
      <c r="Y37" s="71">
        <f t="shared" si="18"/>
        <v>108.89632765104015</v>
      </c>
      <c r="Z37" s="72">
        <f t="shared" si="18"/>
        <v>127.5517183665419</v>
      </c>
    </row>
    <row r="38" ht="5.25" customHeight="1" thickBot="1">
      <c r="A38" s="22"/>
    </row>
    <row r="39" spans="1:26" ht="18.95" customHeight="1">
      <c r="A39" s="22" t="s">
        <v>50</v>
      </c>
      <c r="B39" s="129" t="s">
        <v>51</v>
      </c>
      <c r="C39" s="12" t="s">
        <v>43</v>
      </c>
      <c r="D39" s="123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130"/>
      <c r="C40" s="22"/>
      <c r="D40" s="119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130"/>
      <c r="C41" s="22"/>
      <c r="D41" s="119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130"/>
      <c r="C42" s="22"/>
      <c r="D42" s="117" t="s">
        <v>44</v>
      </c>
      <c r="E42" s="126">
        <v>55.80152671755725</v>
      </c>
      <c r="F42" s="127"/>
      <c r="G42" s="126">
        <v>75.58086560364464</v>
      </c>
      <c r="H42" s="127"/>
      <c r="I42" s="126">
        <v>165.72748267898382</v>
      </c>
      <c r="J42" s="127"/>
      <c r="K42" s="126">
        <v>31.68411037107517</v>
      </c>
      <c r="L42" s="127"/>
      <c r="M42" s="126">
        <v>60.59192604325588</v>
      </c>
      <c r="N42" s="127"/>
      <c r="O42" s="126">
        <v>107.46417860713096</v>
      </c>
      <c r="P42" s="127"/>
      <c r="Q42" s="126">
        <v>47.749583256158544</v>
      </c>
      <c r="R42" s="127"/>
      <c r="S42" s="126">
        <v>132.12116112747162</v>
      </c>
      <c r="T42" s="127"/>
      <c r="U42" s="126">
        <v>92.40538806927518</v>
      </c>
      <c r="V42" s="127"/>
      <c r="W42" s="126">
        <v>95.74571829097337</v>
      </c>
      <c r="X42" s="127"/>
      <c r="Y42" s="126">
        <v>77.1098815619431</v>
      </c>
      <c r="Z42" s="127"/>
    </row>
    <row r="43" spans="1:26" ht="18.95" customHeight="1">
      <c r="A43" s="22"/>
      <c r="B43" s="130"/>
      <c r="C43" s="12" t="s">
        <v>45</v>
      </c>
      <c r="D43" s="123" t="s">
        <v>21</v>
      </c>
      <c r="E43" s="94">
        <f aca="true" t="shared" si="19" ref="E43:Z46">E20-E39</f>
        <v>80</v>
      </c>
      <c r="F43" s="97">
        <f t="shared" si="19"/>
        <v>-5483</v>
      </c>
      <c r="G43" s="94">
        <f t="shared" si="19"/>
        <v>247</v>
      </c>
      <c r="H43" s="95">
        <f t="shared" si="19"/>
        <v>45308</v>
      </c>
      <c r="I43" s="96">
        <f t="shared" si="19"/>
        <v>185</v>
      </c>
      <c r="J43" s="97">
        <f t="shared" si="19"/>
        <v>88259</v>
      </c>
      <c r="K43" s="94">
        <f t="shared" si="19"/>
        <v>463</v>
      </c>
      <c r="L43" s="95">
        <f t="shared" si="19"/>
        <v>1150619</v>
      </c>
      <c r="M43" s="96">
        <f t="shared" si="19"/>
        <v>2001</v>
      </c>
      <c r="N43" s="97">
        <f t="shared" si="19"/>
        <v>-195842</v>
      </c>
      <c r="O43" s="94">
        <f t="shared" si="19"/>
        <v>512</v>
      </c>
      <c r="P43" s="95">
        <f t="shared" si="19"/>
        <v>203805</v>
      </c>
      <c r="Q43" s="96">
        <f t="shared" si="19"/>
        <v>-157</v>
      </c>
      <c r="R43" s="97">
        <f t="shared" si="19"/>
        <v>23958</v>
      </c>
      <c r="S43" s="94">
        <f t="shared" si="19"/>
        <v>5336</v>
      </c>
      <c r="T43" s="95">
        <f t="shared" si="19"/>
        <v>1517652</v>
      </c>
      <c r="U43" s="96">
        <f t="shared" si="19"/>
        <v>-832</v>
      </c>
      <c r="V43" s="97">
        <f t="shared" si="19"/>
        <v>-270728</v>
      </c>
      <c r="W43" s="94">
        <f t="shared" si="19"/>
        <v>-868</v>
      </c>
      <c r="X43" s="95">
        <f t="shared" si="19"/>
        <v>-293744</v>
      </c>
      <c r="Y43" s="94">
        <f t="shared" si="19"/>
        <v>6967</v>
      </c>
      <c r="Z43" s="95">
        <f t="shared" si="19"/>
        <v>2263804</v>
      </c>
    </row>
    <row r="44" spans="1:26" ht="18.95" customHeight="1">
      <c r="A44" s="22"/>
      <c r="B44" s="130"/>
      <c r="C44" s="22"/>
      <c r="D44" s="119" t="s">
        <v>22</v>
      </c>
      <c r="E44" s="98">
        <f t="shared" si="19"/>
        <v>211</v>
      </c>
      <c r="F44" s="101">
        <f t="shared" si="19"/>
        <v>13309</v>
      </c>
      <c r="G44" s="98">
        <f t="shared" si="19"/>
        <v>318</v>
      </c>
      <c r="H44" s="99">
        <f t="shared" si="19"/>
        <v>66305</v>
      </c>
      <c r="I44" s="100">
        <f t="shared" si="19"/>
        <v>-82</v>
      </c>
      <c r="J44" s="101">
        <f t="shared" si="19"/>
        <v>-202266</v>
      </c>
      <c r="K44" s="98">
        <f t="shared" si="19"/>
        <v>515</v>
      </c>
      <c r="L44" s="99">
        <f t="shared" si="19"/>
        <v>959108</v>
      </c>
      <c r="M44" s="100">
        <f t="shared" si="19"/>
        <v>-893</v>
      </c>
      <c r="N44" s="101">
        <f t="shared" si="19"/>
        <v>-164478</v>
      </c>
      <c r="O44" s="98">
        <f t="shared" si="19"/>
        <v>247</v>
      </c>
      <c r="P44" s="99">
        <f t="shared" si="19"/>
        <v>126664</v>
      </c>
      <c r="Q44" s="100">
        <f t="shared" si="19"/>
        <v>-2027</v>
      </c>
      <c r="R44" s="101">
        <f t="shared" si="19"/>
        <v>50807</v>
      </c>
      <c r="S44" s="98">
        <f t="shared" si="19"/>
        <v>3821</v>
      </c>
      <c r="T44" s="99">
        <f t="shared" si="19"/>
        <v>1395437</v>
      </c>
      <c r="U44" s="100">
        <f t="shared" si="19"/>
        <v>-772</v>
      </c>
      <c r="V44" s="101">
        <f t="shared" si="19"/>
        <v>-849963</v>
      </c>
      <c r="W44" s="98">
        <f t="shared" si="19"/>
        <v>-1750</v>
      </c>
      <c r="X44" s="99">
        <f t="shared" si="19"/>
        <v>-373023</v>
      </c>
      <c r="Y44" s="98">
        <f t="shared" si="19"/>
        <v>-412</v>
      </c>
      <c r="Z44" s="99">
        <f t="shared" si="19"/>
        <v>1021900</v>
      </c>
    </row>
    <row r="45" spans="1:26" ht="18.95" customHeight="1">
      <c r="A45" s="22"/>
      <c r="B45" s="130"/>
      <c r="C45" s="22"/>
      <c r="D45" s="119" t="s">
        <v>24</v>
      </c>
      <c r="E45" s="98">
        <f t="shared" si="19"/>
        <v>608</v>
      </c>
      <c r="F45" s="101">
        <f t="shared" si="19"/>
        <v>128799</v>
      </c>
      <c r="G45" s="98">
        <f t="shared" si="19"/>
        <v>43</v>
      </c>
      <c r="H45" s="99">
        <f t="shared" si="19"/>
        <v>15519</v>
      </c>
      <c r="I45" s="100">
        <f t="shared" si="19"/>
        <v>80</v>
      </c>
      <c r="J45" s="101">
        <f t="shared" si="19"/>
        <v>294823</v>
      </c>
      <c r="K45" s="98">
        <f t="shared" si="19"/>
        <v>829</v>
      </c>
      <c r="L45" s="99">
        <f t="shared" si="19"/>
        <v>1656795</v>
      </c>
      <c r="M45" s="100">
        <f t="shared" si="19"/>
        <v>1673.8999999999996</v>
      </c>
      <c r="N45" s="101">
        <f t="shared" si="19"/>
        <v>131767</v>
      </c>
      <c r="O45" s="98">
        <f t="shared" si="19"/>
        <v>175</v>
      </c>
      <c r="P45" s="99">
        <f t="shared" si="19"/>
        <v>61728</v>
      </c>
      <c r="Q45" s="100">
        <f t="shared" si="19"/>
        <v>2088</v>
      </c>
      <c r="R45" s="101">
        <f t="shared" si="19"/>
        <v>65778</v>
      </c>
      <c r="S45" s="98">
        <f t="shared" si="19"/>
        <v>1794</v>
      </c>
      <c r="T45" s="99">
        <f t="shared" si="19"/>
        <v>205079</v>
      </c>
      <c r="U45" s="100">
        <f t="shared" si="19"/>
        <v>454</v>
      </c>
      <c r="V45" s="101">
        <f t="shared" si="19"/>
        <v>421535</v>
      </c>
      <c r="W45" s="98">
        <f t="shared" si="19"/>
        <v>384</v>
      </c>
      <c r="X45" s="99">
        <f t="shared" si="19"/>
        <v>71237</v>
      </c>
      <c r="Y45" s="98">
        <f t="shared" si="19"/>
        <v>8128.899999999994</v>
      </c>
      <c r="Z45" s="99">
        <f t="shared" si="19"/>
        <v>3053060</v>
      </c>
    </row>
    <row r="46" spans="1:38" ht="18.95" customHeight="1" thickBot="1">
      <c r="A46" s="22"/>
      <c r="B46" s="130"/>
      <c r="C46" s="46"/>
      <c r="D46" s="117" t="s">
        <v>44</v>
      </c>
      <c r="E46" s="126">
        <f>E23-E42</f>
        <v>-12.122035829504028</v>
      </c>
      <c r="F46" s="127"/>
      <c r="G46" s="126">
        <f>G23-G42</f>
        <v>29.583649181861404</v>
      </c>
      <c r="H46" s="127"/>
      <c r="I46" s="126">
        <f>I23-I42</f>
        <v>-0.004878126310444486</v>
      </c>
      <c r="J46" s="127"/>
      <c r="K46" s="126">
        <f>K23-K42</f>
        <v>10.824132393609162</v>
      </c>
      <c r="L46" s="127"/>
      <c r="M46" s="126">
        <f>M23-M42</f>
        <v>7.23020317102268</v>
      </c>
      <c r="N46" s="127"/>
      <c r="O46" s="126">
        <f t="shared" si="19"/>
        <v>12.319318576123194</v>
      </c>
      <c r="P46" s="127"/>
      <c r="Q46" s="126">
        <f t="shared" si="19"/>
        <v>1.2585039983958097</v>
      </c>
      <c r="R46" s="127"/>
      <c r="S46" s="126">
        <f t="shared" si="19"/>
        <v>48.67085105733122</v>
      </c>
      <c r="T46" s="127"/>
      <c r="U46" s="126">
        <f t="shared" si="19"/>
        <v>-7.4980623852504635</v>
      </c>
      <c r="V46" s="127"/>
      <c r="W46" s="126">
        <f t="shared" si="19"/>
        <v>1.4674986666326078</v>
      </c>
      <c r="X46" s="127"/>
      <c r="Y46" s="126">
        <f t="shared" si="19"/>
        <v>12.200435752639237</v>
      </c>
      <c r="Z46" s="127"/>
      <c r="AA46" s="124"/>
      <c r="AB46" s="125"/>
      <c r="AC46" s="124"/>
      <c r="AD46" s="125"/>
      <c r="AE46" s="124"/>
      <c r="AF46" s="125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30"/>
      <c r="C47" s="22" t="s">
        <v>48</v>
      </c>
      <c r="D47" s="54" t="s">
        <v>21</v>
      </c>
      <c r="E47" s="75">
        <f aca="true" t="shared" si="20" ref="E47:Z49">E20/E39*100</f>
        <v>104.61361014994233</v>
      </c>
      <c r="F47" s="76">
        <f t="shared" si="20"/>
        <v>97.70615526856349</v>
      </c>
      <c r="G47" s="75">
        <f t="shared" si="20"/>
        <v>123.81870781099325</v>
      </c>
      <c r="H47" s="77">
        <f t="shared" si="20"/>
        <v>112.83800057236606</v>
      </c>
      <c r="I47" s="78">
        <f t="shared" si="20"/>
        <v>106.30538513974098</v>
      </c>
      <c r="J47" s="76">
        <f t="shared" si="20"/>
        <v>101.50903077784015</v>
      </c>
      <c r="K47" s="75">
        <f t="shared" si="20"/>
        <v>127.36406619385343</v>
      </c>
      <c r="L47" s="77">
        <f t="shared" si="20"/>
        <v>133.48348173571128</v>
      </c>
      <c r="M47" s="78">
        <f t="shared" si="20"/>
        <v>123.06628242074929</v>
      </c>
      <c r="N47" s="76">
        <f t="shared" si="20"/>
        <v>90.65489060025396</v>
      </c>
      <c r="O47" s="75">
        <f t="shared" si="20"/>
        <v>110.252302763316</v>
      </c>
      <c r="P47" s="77">
        <f t="shared" si="20"/>
        <v>112.62098946625298</v>
      </c>
      <c r="Q47" s="78">
        <f t="shared" si="20"/>
        <v>99.46770639091372</v>
      </c>
      <c r="R47" s="76">
        <f t="shared" si="20"/>
        <v>100.40701814949617</v>
      </c>
      <c r="S47" s="75">
        <f t="shared" si="20"/>
        <v>110.89513230970272</v>
      </c>
      <c r="T47" s="77">
        <f t="shared" si="20"/>
        <v>114.68061896770423</v>
      </c>
      <c r="U47" s="78">
        <f t="shared" si="20"/>
        <v>83.30658105939006</v>
      </c>
      <c r="V47" s="76">
        <f t="shared" si="20"/>
        <v>82.31747143133332</v>
      </c>
      <c r="W47" s="75">
        <f t="shared" si="20"/>
        <v>90.17988460233059</v>
      </c>
      <c r="X47" s="77">
        <f t="shared" si="20"/>
        <v>84.48061979462751</v>
      </c>
      <c r="Y47" s="75">
        <f t="shared" si="20"/>
        <v>106.14590684544814</v>
      </c>
      <c r="Z47" s="77">
        <f t="shared" si="20"/>
        <v>106.81143523559031</v>
      </c>
    </row>
    <row r="48" spans="1:26" ht="18.95" customHeight="1">
      <c r="A48" s="22"/>
      <c r="B48" s="130"/>
      <c r="C48" s="22"/>
      <c r="D48" s="57" t="s">
        <v>22</v>
      </c>
      <c r="E48" s="67">
        <f t="shared" si="20"/>
        <v>121.20603015075378</v>
      </c>
      <c r="F48" s="70">
        <f t="shared" si="20"/>
        <v>114.55489938757654</v>
      </c>
      <c r="G48" s="67">
        <f t="shared" si="20"/>
        <v>134.45287107258937</v>
      </c>
      <c r="H48" s="68">
        <f t="shared" si="20"/>
        <v>120.95573710908486</v>
      </c>
      <c r="I48" s="69">
        <f t="shared" si="20"/>
        <v>97.45657568238212</v>
      </c>
      <c r="J48" s="70">
        <f t="shared" si="20"/>
        <v>96.55665166524007</v>
      </c>
      <c r="K48" s="67">
        <f t="shared" si="20"/>
        <v>163.50184956843404</v>
      </c>
      <c r="L48" s="68">
        <f t="shared" si="20"/>
        <v>148.65866366596418</v>
      </c>
      <c r="M48" s="69">
        <f t="shared" si="20"/>
        <v>90.94044841229582</v>
      </c>
      <c r="N48" s="70">
        <f t="shared" si="20"/>
        <v>91.47660936143751</v>
      </c>
      <c r="O48" s="67">
        <f t="shared" si="20"/>
        <v>104.8516990768022</v>
      </c>
      <c r="P48" s="68">
        <f t="shared" si="20"/>
        <v>107.7668855134929</v>
      </c>
      <c r="Q48" s="69">
        <f t="shared" si="20"/>
        <v>93.40662915135152</v>
      </c>
      <c r="R48" s="70">
        <f t="shared" si="20"/>
        <v>100.8291530519889</v>
      </c>
      <c r="S48" s="67">
        <f t="shared" si="20"/>
        <v>107.84647924923507</v>
      </c>
      <c r="T48" s="68">
        <f t="shared" si="20"/>
        <v>113.60747597569909</v>
      </c>
      <c r="U48" s="69">
        <f t="shared" si="20"/>
        <v>82.11306765523632</v>
      </c>
      <c r="V48" s="70">
        <f t="shared" si="20"/>
        <v>49.251638049315225</v>
      </c>
      <c r="W48" s="67">
        <f t="shared" si="20"/>
        <v>81.32735808792147</v>
      </c>
      <c r="X48" s="68">
        <f t="shared" si="20"/>
        <v>80.6278173622219</v>
      </c>
      <c r="Y48" s="67">
        <f t="shared" si="20"/>
        <v>99.63868840382709</v>
      </c>
      <c r="Z48" s="68">
        <f t="shared" si="20"/>
        <v>103.21387392166652</v>
      </c>
    </row>
    <row r="49" spans="1:26" ht="18.95" customHeight="1" thickBot="1">
      <c r="A49" s="46"/>
      <c r="B49" s="131"/>
      <c r="C49" s="46"/>
      <c r="D49" s="47" t="s">
        <v>24</v>
      </c>
      <c r="E49" s="71">
        <f t="shared" si="20"/>
        <v>119.28322232794164</v>
      </c>
      <c r="F49" s="74">
        <f t="shared" si="20"/>
        <v>120.65384023296686</v>
      </c>
      <c r="G49" s="71">
        <f t="shared" si="20"/>
        <v>103.64715860899068</v>
      </c>
      <c r="H49" s="72">
        <f t="shared" si="20"/>
        <v>103.02382585381822</v>
      </c>
      <c r="I49" s="73">
        <f t="shared" si="20"/>
        <v>104.32666306111412</v>
      </c>
      <c r="J49" s="74">
        <f t="shared" si="20"/>
        <v>116.52869534407053</v>
      </c>
      <c r="K49" s="71">
        <f t="shared" si="20"/>
        <v>122.52717391304348</v>
      </c>
      <c r="L49" s="72">
        <f t="shared" si="20"/>
        <v>133.17364497325056</v>
      </c>
      <c r="M49" s="73">
        <f t="shared" si="20"/>
        <v>112.27010504247879</v>
      </c>
      <c r="N49" s="74">
        <f t="shared" si="20"/>
        <v>104.3297620827494</v>
      </c>
      <c r="O49" s="71">
        <f t="shared" si="20"/>
        <v>103.94232935345799</v>
      </c>
      <c r="P49" s="72">
        <f t="shared" si="20"/>
        <v>104.94493346193407</v>
      </c>
      <c r="Q49" s="73">
        <f t="shared" si="20"/>
        <v>103.58855375096674</v>
      </c>
      <c r="R49" s="74">
        <f t="shared" si="20"/>
        <v>100.64697881802877</v>
      </c>
      <c r="S49" s="71">
        <f t="shared" si="20"/>
        <v>106.26221725774923</v>
      </c>
      <c r="T49" s="72">
        <f t="shared" si="20"/>
        <v>107.73411675526047</v>
      </c>
      <c r="U49" s="73">
        <f t="shared" si="20"/>
        <v>110.5458768873403</v>
      </c>
      <c r="V49" s="74">
        <f t="shared" si="20"/>
        <v>143.11051021629146</v>
      </c>
      <c r="W49" s="71">
        <f t="shared" si="20"/>
        <v>104.90546755237608</v>
      </c>
      <c r="X49" s="72">
        <f t="shared" si="20"/>
        <v>103.8097321256195</v>
      </c>
      <c r="Y49" s="71">
        <f t="shared" si="20"/>
        <v>106.40534370934557</v>
      </c>
      <c r="Z49" s="72">
        <f t="shared" si="20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9" sqref="AA9"/>
    </sheetView>
  </sheetViews>
  <sheetFormatPr defaultColWidth="9.140625" defaultRowHeight="15"/>
  <cols>
    <col min="1" max="1" width="2.57421875" style="105" customWidth="1"/>
    <col min="2" max="2" width="3.140625" style="105" customWidth="1"/>
    <col min="3" max="3" width="12.57421875" style="105" customWidth="1"/>
    <col min="4" max="4" width="7.28125" style="105" customWidth="1"/>
    <col min="5" max="5" width="7.57421875" style="105" customWidth="1"/>
    <col min="6" max="6" width="10.140625" style="105" customWidth="1"/>
    <col min="7" max="7" width="7.57421875" style="105" customWidth="1"/>
    <col min="8" max="8" width="10.140625" style="105" customWidth="1"/>
    <col min="9" max="9" width="7.57421875" style="105" customWidth="1"/>
    <col min="10" max="10" width="10.140625" style="105" customWidth="1"/>
    <col min="11" max="11" width="7.57421875" style="105" customWidth="1"/>
    <col min="12" max="12" width="10.140625" style="105" customWidth="1"/>
    <col min="13" max="13" width="7.57421875" style="105" customWidth="1"/>
    <col min="14" max="14" width="10.140625" style="105" customWidth="1"/>
    <col min="15" max="15" width="7.57421875" style="105" customWidth="1"/>
    <col min="16" max="16" width="10.140625" style="105" customWidth="1"/>
    <col min="17" max="17" width="8.140625" style="105" customWidth="1"/>
    <col min="18" max="18" width="11.140625" style="105" customWidth="1"/>
    <col min="19" max="19" width="8.140625" style="105" customWidth="1"/>
    <col min="20" max="20" width="11.140625" style="105" customWidth="1"/>
    <col min="21" max="21" width="8.140625" style="105" customWidth="1"/>
    <col min="22" max="22" width="11.140625" style="105" customWidth="1"/>
    <col min="23" max="23" width="7.57421875" style="105" customWidth="1"/>
    <col min="24" max="24" width="10.421875" style="105" bestFit="1" customWidth="1"/>
    <col min="25" max="25" width="8.57421875" style="105" customWidth="1"/>
    <col min="26" max="26" width="11.57421875" style="105" customWidth="1"/>
    <col min="27" max="16384" width="9.00390625" style="105" customWidth="1"/>
  </cols>
  <sheetData>
    <row r="1" spans="1:26" ht="29.25" thickBot="1">
      <c r="A1" s="159" t="s">
        <v>64</v>
      </c>
      <c r="B1" s="160"/>
      <c r="C1" s="160"/>
      <c r="D1" s="160"/>
      <c r="E1" s="161" t="s">
        <v>0</v>
      </c>
      <c r="F1" s="162"/>
      <c r="G1" s="162"/>
      <c r="H1" s="162"/>
      <c r="J1" s="163" t="s">
        <v>1</v>
      </c>
      <c r="K1" s="160"/>
      <c r="L1" s="1" t="s">
        <v>2</v>
      </c>
      <c r="M1" s="1" t="s">
        <v>3</v>
      </c>
      <c r="N1" s="1" t="s">
        <v>4</v>
      </c>
      <c r="O1" s="163" t="s">
        <v>5</v>
      </c>
      <c r="P1" s="160"/>
      <c r="Q1" s="160"/>
      <c r="R1" s="1"/>
      <c r="S1" s="1"/>
      <c r="T1" s="1"/>
      <c r="V1" s="1"/>
      <c r="W1" s="1"/>
      <c r="X1" s="104" t="s">
        <v>6</v>
      </c>
      <c r="Y1" s="1"/>
      <c r="Z1" s="1"/>
    </row>
    <row r="2" spans="1:26" ht="15">
      <c r="A2" s="4"/>
      <c r="B2" s="5"/>
      <c r="C2" s="5"/>
      <c r="D2" s="6"/>
      <c r="E2" s="164" t="s">
        <v>7</v>
      </c>
      <c r="F2" s="165"/>
      <c r="G2" s="152" t="s">
        <v>8</v>
      </c>
      <c r="H2" s="152"/>
      <c r="I2" s="150" t="s">
        <v>9</v>
      </c>
      <c r="J2" s="151"/>
      <c r="K2" s="152" t="s">
        <v>10</v>
      </c>
      <c r="L2" s="152"/>
      <c r="M2" s="150" t="s">
        <v>11</v>
      </c>
      <c r="N2" s="151"/>
      <c r="O2" s="152" t="s">
        <v>12</v>
      </c>
      <c r="P2" s="152"/>
      <c r="Q2" s="150" t="s">
        <v>13</v>
      </c>
      <c r="R2" s="151"/>
      <c r="S2" s="152" t="s">
        <v>14</v>
      </c>
      <c r="T2" s="152"/>
      <c r="U2" s="150" t="s">
        <v>15</v>
      </c>
      <c r="V2" s="151"/>
      <c r="W2" s="152" t="s">
        <v>16</v>
      </c>
      <c r="X2" s="152"/>
      <c r="Y2" s="153" t="s">
        <v>17</v>
      </c>
      <c r="Z2" s="154"/>
    </row>
    <row r="3" spans="1:26" ht="18.75">
      <c r="A3" s="7"/>
      <c r="C3" s="157"/>
      <c r="D3" s="158"/>
      <c r="E3" s="147" t="s">
        <v>53</v>
      </c>
      <c r="F3" s="148"/>
      <c r="G3" s="149" t="s">
        <v>54</v>
      </c>
      <c r="H3" s="149"/>
      <c r="I3" s="147" t="s">
        <v>55</v>
      </c>
      <c r="J3" s="148"/>
      <c r="K3" s="149" t="s">
        <v>56</v>
      </c>
      <c r="L3" s="149"/>
      <c r="M3" s="147" t="s">
        <v>57</v>
      </c>
      <c r="N3" s="148"/>
      <c r="O3" s="149">
        <v>26</v>
      </c>
      <c r="P3" s="149"/>
      <c r="Q3" s="147" t="s">
        <v>58</v>
      </c>
      <c r="R3" s="148"/>
      <c r="S3" s="149" t="s">
        <v>59</v>
      </c>
      <c r="T3" s="149"/>
      <c r="U3" s="147" t="s">
        <v>60</v>
      </c>
      <c r="V3" s="148"/>
      <c r="W3" s="149">
        <v>40</v>
      </c>
      <c r="X3" s="149"/>
      <c r="Y3" s="155"/>
      <c r="Z3" s="15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3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 aca="true" t="shared" si="0" ref="Y5:Z19">+W5+U5+S5+Q5+O5+M5+K5+I5+G5+E5</f>
        <v>39056</v>
      </c>
      <c r="Z5" s="21">
        <f t="shared" si="0"/>
        <v>19476862</v>
      </c>
    </row>
    <row r="6" spans="1:26" ht="18.95" customHeight="1">
      <c r="A6" s="7"/>
      <c r="B6" s="22"/>
      <c r="C6" s="109"/>
      <c r="D6" s="106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t="shared" si="0"/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110"/>
      <c r="D7" s="28" t="s">
        <v>24</v>
      </c>
      <c r="E7" s="23">
        <v>2377</v>
      </c>
      <c r="F7" s="36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0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103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0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109"/>
      <c r="D9" s="106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0"/>
        <v>48734</v>
      </c>
      <c r="Z9" s="21">
        <f t="shared" si="0"/>
        <v>6880304</v>
      </c>
    </row>
    <row r="10" spans="1:26" ht="18.95" customHeight="1" thickBot="1">
      <c r="A10" s="7"/>
      <c r="B10" s="22"/>
      <c r="C10" s="110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0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>+W11+U11+S11+Q11+O11+M11+K11+I11+G11+E11</f>
        <v>3200</v>
      </c>
      <c r="Z11" s="14">
        <f t="shared" si="0"/>
        <v>854097</v>
      </c>
    </row>
    <row r="12" spans="1:26" ht="18.95" customHeight="1">
      <c r="A12" s="7"/>
      <c r="B12" s="7"/>
      <c r="C12" s="109"/>
      <c r="D12" s="107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aca="true" t="shared" si="1" ref="Y12:Y19">+W12+U12+S12+Q12+O12+M12+K12+I12+G12+E12</f>
        <v>4004</v>
      </c>
      <c r="Z12" s="21">
        <f t="shared" si="0"/>
        <v>1106893</v>
      </c>
    </row>
    <row r="13" spans="1:26" ht="18.95" customHeight="1" thickBot="1">
      <c r="A13" s="7"/>
      <c r="B13" s="7"/>
      <c r="C13" s="110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3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109"/>
      <c r="D15" s="106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110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103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109"/>
      <c r="D18" s="106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110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103" t="s">
        <v>21</v>
      </c>
      <c r="E20" s="13">
        <f>+E17+E14+E11+E8+E5</f>
        <v>1734</v>
      </c>
      <c r="F20" s="14">
        <f aca="true" t="shared" si="2" ref="F20:Z20">+F17+F14+F11+F8+F5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2"/>
        <v>113360</v>
      </c>
      <c r="Z20" s="32">
        <f t="shared" si="2"/>
        <v>33235345</v>
      </c>
      <c r="AA20" s="3"/>
      <c r="AB20" s="3"/>
    </row>
    <row r="21" spans="1:28" ht="18.95" customHeight="1">
      <c r="A21" s="7" t="s">
        <v>37</v>
      </c>
      <c r="B21" s="22"/>
      <c r="C21" s="109"/>
      <c r="D21" s="106" t="s">
        <v>22</v>
      </c>
      <c r="E21" s="27">
        <f aca="true" t="shared" si="3" ref="E21:Z21">+E18+E15+E12+E9+E6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3"/>
        <v>114029</v>
      </c>
      <c r="Z21" s="24">
        <f t="shared" si="3"/>
        <v>31796518</v>
      </c>
      <c r="AA21" s="3"/>
      <c r="AB21" s="3"/>
    </row>
    <row r="22" spans="1:28" ht="18.95" customHeight="1" thickBot="1">
      <c r="A22" s="7"/>
      <c r="B22" s="22"/>
      <c r="C22" s="110"/>
      <c r="D22" s="43" t="s">
        <v>24</v>
      </c>
      <c r="E22" s="23">
        <f aca="true" t="shared" si="4" ref="E22:Z22">+E19+E16+E13+E10+E7</f>
        <v>3153</v>
      </c>
      <c r="F22" s="24">
        <f t="shared" si="4"/>
        <v>623608</v>
      </c>
      <c r="G22" s="33">
        <f t="shared" si="4"/>
        <v>1179</v>
      </c>
      <c r="H22" s="34">
        <f t="shared" si="4"/>
        <v>513224</v>
      </c>
      <c r="I22" s="23">
        <f t="shared" si="4"/>
        <v>1849</v>
      </c>
      <c r="J22" s="24">
        <f t="shared" si="4"/>
        <v>1783704</v>
      </c>
      <c r="K22" s="33">
        <f t="shared" si="4"/>
        <v>3680</v>
      </c>
      <c r="L22" s="34">
        <f t="shared" si="4"/>
        <v>4994311</v>
      </c>
      <c r="M22" s="23">
        <f t="shared" si="4"/>
        <v>13642.1</v>
      </c>
      <c r="N22" s="24">
        <f t="shared" si="4"/>
        <v>3043285</v>
      </c>
      <c r="O22" s="33">
        <f t="shared" si="4"/>
        <v>4439</v>
      </c>
      <c r="P22" s="34">
        <f t="shared" si="4"/>
        <v>1248308</v>
      </c>
      <c r="Q22" s="23">
        <f t="shared" si="4"/>
        <v>58185</v>
      </c>
      <c r="R22" s="24">
        <f t="shared" si="4"/>
        <v>10166948</v>
      </c>
      <c r="S22" s="33">
        <f t="shared" si="4"/>
        <v>28648</v>
      </c>
      <c r="T22" s="34">
        <f t="shared" si="4"/>
        <v>2651615</v>
      </c>
      <c r="U22" s="23">
        <f t="shared" si="4"/>
        <v>4305</v>
      </c>
      <c r="V22" s="24">
        <f t="shared" si="4"/>
        <v>977801</v>
      </c>
      <c r="W22" s="23">
        <f t="shared" si="4"/>
        <v>7828</v>
      </c>
      <c r="X22" s="34">
        <f t="shared" si="4"/>
        <v>1869869</v>
      </c>
      <c r="Y22" s="23">
        <f t="shared" si="4"/>
        <v>126908.1</v>
      </c>
      <c r="Z22" s="24">
        <f t="shared" si="4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3" t="e">
        <f>(E20+E21)/(E22+E41)*100</f>
        <v>#REF!</v>
      </c>
      <c r="F23" s="144"/>
      <c r="G23" s="143" t="e">
        <f>(G20+G21)/(G22+G41)*100</f>
        <v>#REF!</v>
      </c>
      <c r="H23" s="144"/>
      <c r="I23" s="143" t="e">
        <f>(I20+I21)/(I22+I41)*100</f>
        <v>#REF!</v>
      </c>
      <c r="J23" s="144"/>
      <c r="K23" s="143" t="e">
        <f>(K20+K21)/(K22+K41)*100</f>
        <v>#REF!</v>
      </c>
      <c r="L23" s="144"/>
      <c r="M23" s="143" t="e">
        <f>(M20+M21)/(M22+M41)*100</f>
        <v>#REF!</v>
      </c>
      <c r="N23" s="144"/>
      <c r="O23" s="143" t="e">
        <f>(O20+O21)/(O22+O41)*100</f>
        <v>#REF!</v>
      </c>
      <c r="P23" s="144"/>
      <c r="Q23" s="143" t="e">
        <f>(Q20+Q21)/(Q22+Q41)*100</f>
        <v>#REF!</v>
      </c>
      <c r="R23" s="144"/>
      <c r="S23" s="143" t="e">
        <f>(S20+S21)/(S22+S41)*100</f>
        <v>#REF!</v>
      </c>
      <c r="T23" s="144"/>
      <c r="U23" s="143" t="e">
        <f>(U20+U21)/(U22+U41)*100</f>
        <v>#REF!</v>
      </c>
      <c r="V23" s="144"/>
      <c r="W23" s="143" t="e">
        <f>(W20+W21)/(W22+W41)*100</f>
        <v>#REF!</v>
      </c>
      <c r="X23" s="144"/>
      <c r="Y23" s="143" t="e">
        <f>(Y20+Y21)/(Y22+Y41)*100</f>
        <v>#REF!</v>
      </c>
      <c r="Z23" s="144"/>
    </row>
    <row r="24" spans="1:26" ht="18.95" customHeight="1">
      <c r="A24" s="7"/>
      <c r="B24" s="22"/>
      <c r="C24" s="45" t="s">
        <v>39</v>
      </c>
      <c r="D24" s="43" t="s">
        <v>40</v>
      </c>
      <c r="E24" s="145">
        <f>F22/E22*1000</f>
        <v>197782.4294322867</v>
      </c>
      <c r="F24" s="146"/>
      <c r="G24" s="139">
        <f>H22/G22*1000</f>
        <v>435304.4953350297</v>
      </c>
      <c r="H24" s="140"/>
      <c r="I24" s="141">
        <f>J22/I22*1000</f>
        <v>964685.7760951866</v>
      </c>
      <c r="J24" s="142"/>
      <c r="K24" s="139">
        <f>L22/K22*1000</f>
        <v>1357149.7282608696</v>
      </c>
      <c r="L24" s="140"/>
      <c r="M24" s="141">
        <f>N22/M22*1000</f>
        <v>223080.3908489162</v>
      </c>
      <c r="N24" s="142"/>
      <c r="O24" s="139">
        <f>P22/O22*1000</f>
        <v>281213.786888939</v>
      </c>
      <c r="P24" s="140"/>
      <c r="Q24" s="141">
        <f>R22/Q22*1000</f>
        <v>174734.86293718312</v>
      </c>
      <c r="R24" s="142"/>
      <c r="S24" s="139">
        <f>T22/S22*1000</f>
        <v>92558.46830494275</v>
      </c>
      <c r="T24" s="140"/>
      <c r="U24" s="141">
        <f>V22/U22*1000</f>
        <v>227131.47502903602</v>
      </c>
      <c r="V24" s="142"/>
      <c r="W24" s="139">
        <f>X22/W22*1000</f>
        <v>238869.31527848748</v>
      </c>
      <c r="X24" s="140"/>
      <c r="Y24" s="141">
        <f>Z22/Y22*1000</f>
        <v>219628.79437955495</v>
      </c>
      <c r="Z24" s="14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2"/>
      <c r="E26" s="52"/>
      <c r="F26" s="112"/>
      <c r="G26" s="52"/>
      <c r="H26" s="112"/>
      <c r="I26" s="52"/>
      <c r="J26" s="112"/>
      <c r="K26" s="52"/>
      <c r="L26" s="112"/>
      <c r="M26" s="52"/>
      <c r="N26" s="112"/>
      <c r="O26" s="52"/>
      <c r="P26" s="112"/>
      <c r="Q26" s="52"/>
      <c r="R26" s="112"/>
      <c r="S26" s="52"/>
      <c r="T26" s="112"/>
      <c r="U26" s="52"/>
      <c r="V26" s="112"/>
      <c r="W26" s="52"/>
      <c r="X26" s="112"/>
      <c r="Y26" s="52"/>
      <c r="Z26" s="53"/>
    </row>
    <row r="27" spans="1:26" ht="18.95" customHeight="1">
      <c r="A27" s="22"/>
      <c r="B27" s="136" t="s">
        <v>42</v>
      </c>
      <c r="C27" s="4" t="s">
        <v>43</v>
      </c>
      <c r="D27" s="54" t="s">
        <v>21</v>
      </c>
      <c r="E27" s="13" t="e">
        <f>+#REF!</f>
        <v>#REF!</v>
      </c>
      <c r="F27" s="14" t="e">
        <f>+#REF!</f>
        <v>#REF!</v>
      </c>
      <c r="G27" s="19" t="e">
        <f>+#REF!</f>
        <v>#REF!</v>
      </c>
      <c r="H27" s="18" t="e">
        <f>+#REF!</f>
        <v>#REF!</v>
      </c>
      <c r="I27" s="13" t="e">
        <f>+#REF!</f>
        <v>#REF!</v>
      </c>
      <c r="J27" s="14" t="e">
        <f>+#REF!</f>
        <v>#REF!</v>
      </c>
      <c r="K27" s="19" t="e">
        <f>+#REF!</f>
        <v>#REF!</v>
      </c>
      <c r="L27" s="18" t="e">
        <f>+#REF!</f>
        <v>#REF!</v>
      </c>
      <c r="M27" s="13" t="e">
        <f>+#REF!</f>
        <v>#REF!</v>
      </c>
      <c r="N27" s="14" t="e">
        <f>+#REF!</f>
        <v>#REF!</v>
      </c>
      <c r="O27" s="19" t="e">
        <f>+#REF!</f>
        <v>#REF!</v>
      </c>
      <c r="P27" s="18" t="e">
        <f>+#REF!</f>
        <v>#REF!</v>
      </c>
      <c r="Q27" s="13" t="e">
        <f>+#REF!</f>
        <v>#REF!</v>
      </c>
      <c r="R27" s="14" t="e">
        <f>+#REF!</f>
        <v>#REF!</v>
      </c>
      <c r="S27" s="19" t="e">
        <f>+#REF!</f>
        <v>#REF!</v>
      </c>
      <c r="T27" s="18" t="e">
        <f>+#REF!</f>
        <v>#REF!</v>
      </c>
      <c r="U27" s="13" t="e">
        <f>+#REF!</f>
        <v>#REF!</v>
      </c>
      <c r="V27" s="14" t="e">
        <f>+#REF!</f>
        <v>#REF!</v>
      </c>
      <c r="W27" s="19" t="e">
        <f>+#REF!</f>
        <v>#REF!</v>
      </c>
      <c r="X27" s="18" t="e">
        <f>+#REF!</f>
        <v>#REF!</v>
      </c>
      <c r="Y27" s="55" t="e">
        <f>+W27+U27+S27+Q27+O27+M27+K27+I27+G27+E27</f>
        <v>#REF!</v>
      </c>
      <c r="Z27" s="56" t="e">
        <f aca="true" t="shared" si="5" ref="Z27:Z29">+X27+V27+T27+R27+P27+N27+L27+J27+H27+F27</f>
        <v>#REF!</v>
      </c>
    </row>
    <row r="28" spans="1:26" ht="18.95" customHeight="1">
      <c r="A28" s="22"/>
      <c r="B28" s="137"/>
      <c r="C28" s="7"/>
      <c r="D28" s="57" t="s">
        <v>22</v>
      </c>
      <c r="E28" s="27" t="e">
        <f>+#REF!</f>
        <v>#REF!</v>
      </c>
      <c r="F28" s="21" t="e">
        <f>+#REF!</f>
        <v>#REF!</v>
      </c>
      <c r="G28" s="25" t="e">
        <f>+#REF!</f>
        <v>#REF!</v>
      </c>
      <c r="H28" s="26" t="e">
        <f>+#REF!</f>
        <v>#REF!</v>
      </c>
      <c r="I28" s="27" t="e">
        <f>+#REF!</f>
        <v>#REF!</v>
      </c>
      <c r="J28" s="21" t="e">
        <f>+#REF!</f>
        <v>#REF!</v>
      </c>
      <c r="K28" s="25" t="e">
        <f>+#REF!</f>
        <v>#REF!</v>
      </c>
      <c r="L28" s="26" t="e">
        <f>+#REF!</f>
        <v>#REF!</v>
      </c>
      <c r="M28" s="27" t="e">
        <f>+#REF!</f>
        <v>#REF!</v>
      </c>
      <c r="N28" s="21" t="e">
        <f>+#REF!</f>
        <v>#REF!</v>
      </c>
      <c r="O28" s="25" t="e">
        <f>+#REF!</f>
        <v>#REF!</v>
      </c>
      <c r="P28" s="26" t="e">
        <f>+#REF!</f>
        <v>#REF!</v>
      </c>
      <c r="Q28" s="27" t="e">
        <f>+#REF!</f>
        <v>#REF!</v>
      </c>
      <c r="R28" s="21" t="e">
        <f>+#REF!</f>
        <v>#REF!</v>
      </c>
      <c r="S28" s="25" t="e">
        <f>+#REF!</f>
        <v>#REF!</v>
      </c>
      <c r="T28" s="26" t="e">
        <f>+#REF!</f>
        <v>#REF!</v>
      </c>
      <c r="U28" s="27" t="e">
        <f>+#REF!</f>
        <v>#REF!</v>
      </c>
      <c r="V28" s="21" t="e">
        <f>+#REF!</f>
        <v>#REF!</v>
      </c>
      <c r="W28" s="25" t="e">
        <f>+#REF!</f>
        <v>#REF!</v>
      </c>
      <c r="X28" s="26" t="e">
        <f>+#REF!</f>
        <v>#REF!</v>
      </c>
      <c r="Y28" s="58" t="e">
        <f aca="true" t="shared" si="6" ref="Y28:Y29">+W28+U28+S28+Q28+O28+M28+K28+I28+G28+E28</f>
        <v>#REF!</v>
      </c>
      <c r="Z28" s="59" t="e">
        <f t="shared" si="5"/>
        <v>#REF!</v>
      </c>
    </row>
    <row r="29" spans="1:26" ht="18.95" customHeight="1">
      <c r="A29" s="22"/>
      <c r="B29" s="137"/>
      <c r="C29" s="7"/>
      <c r="D29" s="57" t="s">
        <v>24</v>
      </c>
      <c r="E29" s="27" t="e">
        <f>+#REF!</f>
        <v>#REF!</v>
      </c>
      <c r="F29" s="21" t="e">
        <f>+#REF!</f>
        <v>#REF!</v>
      </c>
      <c r="G29" s="25" t="e">
        <f>+#REF!</f>
        <v>#REF!</v>
      </c>
      <c r="H29" s="26" t="e">
        <f>+#REF!</f>
        <v>#REF!</v>
      </c>
      <c r="I29" s="27" t="e">
        <f>+#REF!</f>
        <v>#REF!</v>
      </c>
      <c r="J29" s="21" t="e">
        <f>+#REF!</f>
        <v>#REF!</v>
      </c>
      <c r="K29" s="25" t="e">
        <f>+#REF!</f>
        <v>#REF!</v>
      </c>
      <c r="L29" s="26" t="e">
        <f>+#REF!</f>
        <v>#REF!</v>
      </c>
      <c r="M29" s="27" t="e">
        <f>+#REF!</f>
        <v>#REF!</v>
      </c>
      <c r="N29" s="21" t="e">
        <f>+#REF!</f>
        <v>#REF!</v>
      </c>
      <c r="O29" s="25" t="e">
        <f>+#REF!</f>
        <v>#REF!</v>
      </c>
      <c r="P29" s="26" t="e">
        <f>+#REF!</f>
        <v>#REF!</v>
      </c>
      <c r="Q29" s="27" t="e">
        <f>+#REF!</f>
        <v>#REF!</v>
      </c>
      <c r="R29" s="21" t="e">
        <f>+#REF!</f>
        <v>#REF!</v>
      </c>
      <c r="S29" s="25" t="e">
        <f>+#REF!</f>
        <v>#REF!</v>
      </c>
      <c r="T29" s="26" t="e">
        <f>+#REF!</f>
        <v>#REF!</v>
      </c>
      <c r="U29" s="27" t="e">
        <f>+#REF!</f>
        <v>#REF!</v>
      </c>
      <c r="V29" s="21" t="e">
        <f>+#REF!</f>
        <v>#REF!</v>
      </c>
      <c r="W29" s="25" t="e">
        <f>+#REF!</f>
        <v>#REF!</v>
      </c>
      <c r="X29" s="26" t="e">
        <f>+#REF!</f>
        <v>#REF!</v>
      </c>
      <c r="Y29" s="58" t="e">
        <f t="shared" si="6"/>
        <v>#REF!</v>
      </c>
      <c r="Z29" s="59" t="e">
        <f t="shared" si="5"/>
        <v>#REF!</v>
      </c>
    </row>
    <row r="30" spans="1:26" ht="18.95" customHeight="1" thickBot="1">
      <c r="A30" s="22" t="s">
        <v>29</v>
      </c>
      <c r="B30" s="137"/>
      <c r="C30" s="7"/>
      <c r="D30" s="60" t="s">
        <v>44</v>
      </c>
      <c r="E30" s="134">
        <v>41.552441090405054</v>
      </c>
      <c r="F30" s="135"/>
      <c r="G30" s="134">
        <v>70.37727061015372</v>
      </c>
      <c r="H30" s="135"/>
      <c r="I30" s="134">
        <v>202.89162112932604</v>
      </c>
      <c r="J30" s="135"/>
      <c r="K30" s="134">
        <v>122.28571428571429</v>
      </c>
      <c r="L30" s="135"/>
      <c r="M30" s="134">
        <v>49.879858766446986</v>
      </c>
      <c r="N30" s="135"/>
      <c r="O30" s="134">
        <v>136.483144604972</v>
      </c>
      <c r="P30" s="135"/>
      <c r="Q30" s="134">
        <v>52.161421266276555</v>
      </c>
      <c r="R30" s="135"/>
      <c r="S30" s="134">
        <v>167.27831036548832</v>
      </c>
      <c r="T30" s="135"/>
      <c r="U30" s="134">
        <v>82.45196003074558</v>
      </c>
      <c r="V30" s="135"/>
      <c r="W30" s="134">
        <v>88.954075498918</v>
      </c>
      <c r="X30" s="135"/>
      <c r="Y30" s="134">
        <v>86.82713544609378</v>
      </c>
      <c r="Z30" s="135"/>
    </row>
    <row r="31" spans="1:26" ht="18.95" customHeight="1">
      <c r="A31" s="22"/>
      <c r="B31" s="137"/>
      <c r="C31" s="4" t="s">
        <v>45</v>
      </c>
      <c r="D31" s="103" t="s">
        <v>21</v>
      </c>
      <c r="E31" s="94" t="e">
        <f>E20-E27</f>
        <v>#REF!</v>
      </c>
      <c r="F31" s="95" t="e">
        <f aca="true" t="shared" si="7" ref="F31:Z33">F20-F27</f>
        <v>#REF!</v>
      </c>
      <c r="G31" s="96" t="e">
        <f t="shared" si="7"/>
        <v>#REF!</v>
      </c>
      <c r="H31" s="97" t="e">
        <f t="shared" si="7"/>
        <v>#REF!</v>
      </c>
      <c r="I31" s="94" t="e">
        <f t="shared" si="7"/>
        <v>#REF!</v>
      </c>
      <c r="J31" s="95" t="e">
        <f t="shared" si="7"/>
        <v>#REF!</v>
      </c>
      <c r="K31" s="96" t="e">
        <f t="shared" si="7"/>
        <v>#REF!</v>
      </c>
      <c r="L31" s="97" t="e">
        <f t="shared" si="7"/>
        <v>#REF!</v>
      </c>
      <c r="M31" s="94" t="e">
        <f t="shared" si="7"/>
        <v>#REF!</v>
      </c>
      <c r="N31" s="95" t="e">
        <f t="shared" si="7"/>
        <v>#REF!</v>
      </c>
      <c r="O31" s="96" t="e">
        <f t="shared" si="7"/>
        <v>#REF!</v>
      </c>
      <c r="P31" s="97" t="e">
        <f t="shared" si="7"/>
        <v>#REF!</v>
      </c>
      <c r="Q31" s="94" t="e">
        <f t="shared" si="7"/>
        <v>#REF!</v>
      </c>
      <c r="R31" s="95" t="e">
        <f t="shared" si="7"/>
        <v>#REF!</v>
      </c>
      <c r="S31" s="96" t="e">
        <f t="shared" si="7"/>
        <v>#REF!</v>
      </c>
      <c r="T31" s="97" t="e">
        <f t="shared" si="7"/>
        <v>#REF!</v>
      </c>
      <c r="U31" s="94" t="e">
        <f t="shared" si="7"/>
        <v>#REF!</v>
      </c>
      <c r="V31" s="95" t="e">
        <f t="shared" si="7"/>
        <v>#REF!</v>
      </c>
      <c r="W31" s="96" t="e">
        <f t="shared" si="7"/>
        <v>#REF!</v>
      </c>
      <c r="X31" s="97" t="e">
        <f t="shared" si="7"/>
        <v>#REF!</v>
      </c>
      <c r="Y31" s="94" t="e">
        <f t="shared" si="7"/>
        <v>#REF!</v>
      </c>
      <c r="Z31" s="95" t="e">
        <f t="shared" si="7"/>
        <v>#REF!</v>
      </c>
    </row>
    <row r="32" spans="1:26" ht="18.95" customHeight="1">
      <c r="A32" s="22" t="s">
        <v>46</v>
      </c>
      <c r="B32" s="137"/>
      <c r="C32" s="7"/>
      <c r="D32" s="106" t="s">
        <v>22</v>
      </c>
      <c r="E32" s="98" t="e">
        <f aca="true" t="shared" si="8" ref="E32:T33">E21-E28</f>
        <v>#REF!</v>
      </c>
      <c r="F32" s="99" t="e">
        <f t="shared" si="8"/>
        <v>#REF!</v>
      </c>
      <c r="G32" s="100" t="e">
        <f t="shared" si="8"/>
        <v>#REF!</v>
      </c>
      <c r="H32" s="101" t="e">
        <f t="shared" si="8"/>
        <v>#REF!</v>
      </c>
      <c r="I32" s="98" t="e">
        <f t="shared" si="8"/>
        <v>#REF!</v>
      </c>
      <c r="J32" s="99" t="e">
        <f t="shared" si="8"/>
        <v>#REF!</v>
      </c>
      <c r="K32" s="100" t="e">
        <f t="shared" si="8"/>
        <v>#REF!</v>
      </c>
      <c r="L32" s="101" t="e">
        <f t="shared" si="8"/>
        <v>#REF!</v>
      </c>
      <c r="M32" s="98" t="e">
        <f t="shared" si="8"/>
        <v>#REF!</v>
      </c>
      <c r="N32" s="99" t="e">
        <f t="shared" si="8"/>
        <v>#REF!</v>
      </c>
      <c r="O32" s="100" t="e">
        <f t="shared" si="8"/>
        <v>#REF!</v>
      </c>
      <c r="P32" s="101" t="e">
        <f t="shared" si="8"/>
        <v>#REF!</v>
      </c>
      <c r="Q32" s="98" t="e">
        <f t="shared" si="8"/>
        <v>#REF!</v>
      </c>
      <c r="R32" s="99" t="e">
        <f t="shared" si="8"/>
        <v>#REF!</v>
      </c>
      <c r="S32" s="100" t="e">
        <f t="shared" si="8"/>
        <v>#REF!</v>
      </c>
      <c r="T32" s="101" t="e">
        <f t="shared" si="8"/>
        <v>#REF!</v>
      </c>
      <c r="U32" s="98" t="e">
        <f t="shared" si="7"/>
        <v>#REF!</v>
      </c>
      <c r="V32" s="99" t="e">
        <f t="shared" si="7"/>
        <v>#REF!</v>
      </c>
      <c r="W32" s="100" t="e">
        <f t="shared" si="7"/>
        <v>#REF!</v>
      </c>
      <c r="X32" s="101" t="e">
        <f t="shared" si="7"/>
        <v>#REF!</v>
      </c>
      <c r="Y32" s="98" t="e">
        <f t="shared" si="7"/>
        <v>#REF!</v>
      </c>
      <c r="Z32" s="99" t="e">
        <f t="shared" si="7"/>
        <v>#REF!</v>
      </c>
    </row>
    <row r="33" spans="1:26" ht="18.95" customHeight="1">
      <c r="A33" s="22"/>
      <c r="B33" s="137"/>
      <c r="C33" s="7"/>
      <c r="D33" s="106" t="s">
        <v>24</v>
      </c>
      <c r="E33" s="98" t="e">
        <f t="shared" si="8"/>
        <v>#REF!</v>
      </c>
      <c r="F33" s="99" t="e">
        <f t="shared" si="7"/>
        <v>#REF!</v>
      </c>
      <c r="G33" s="100" t="e">
        <f t="shared" si="7"/>
        <v>#REF!</v>
      </c>
      <c r="H33" s="101" t="e">
        <f t="shared" si="7"/>
        <v>#REF!</v>
      </c>
      <c r="I33" s="98" t="e">
        <f t="shared" si="7"/>
        <v>#REF!</v>
      </c>
      <c r="J33" s="99" t="e">
        <f t="shared" si="7"/>
        <v>#REF!</v>
      </c>
      <c r="K33" s="100" t="e">
        <f t="shared" si="7"/>
        <v>#REF!</v>
      </c>
      <c r="L33" s="101" t="e">
        <f t="shared" si="7"/>
        <v>#REF!</v>
      </c>
      <c r="M33" s="98" t="e">
        <f t="shared" si="7"/>
        <v>#REF!</v>
      </c>
      <c r="N33" s="99" t="e">
        <f t="shared" si="7"/>
        <v>#REF!</v>
      </c>
      <c r="O33" s="100" t="e">
        <f t="shared" si="7"/>
        <v>#REF!</v>
      </c>
      <c r="P33" s="101" t="e">
        <f t="shared" si="7"/>
        <v>#REF!</v>
      </c>
      <c r="Q33" s="98" t="e">
        <f t="shared" si="7"/>
        <v>#REF!</v>
      </c>
      <c r="R33" s="99" t="e">
        <f t="shared" si="7"/>
        <v>#REF!</v>
      </c>
      <c r="S33" s="100" t="e">
        <f t="shared" si="7"/>
        <v>#REF!</v>
      </c>
      <c r="T33" s="101" t="e">
        <f t="shared" si="7"/>
        <v>#REF!</v>
      </c>
      <c r="U33" s="98" t="e">
        <f t="shared" si="7"/>
        <v>#REF!</v>
      </c>
      <c r="V33" s="99" t="e">
        <f t="shared" si="7"/>
        <v>#REF!</v>
      </c>
      <c r="W33" s="100" t="e">
        <f t="shared" si="7"/>
        <v>#REF!</v>
      </c>
      <c r="X33" s="101" t="e">
        <f t="shared" si="7"/>
        <v>#REF!</v>
      </c>
      <c r="Y33" s="98" t="e">
        <f t="shared" si="7"/>
        <v>#REF!</v>
      </c>
      <c r="Z33" s="99" t="e">
        <f t="shared" si="7"/>
        <v>#REF!</v>
      </c>
    </row>
    <row r="34" spans="1:26" ht="18.95" customHeight="1" thickBot="1">
      <c r="A34" s="22" t="s">
        <v>47</v>
      </c>
      <c r="B34" s="137"/>
      <c r="C34" s="61"/>
      <c r="D34" s="28" t="s">
        <v>44</v>
      </c>
      <c r="E34" s="128" t="e">
        <f>+E23-E30</f>
        <v>#REF!</v>
      </c>
      <c r="F34" s="127"/>
      <c r="G34" s="132" t="e">
        <f aca="true" t="shared" si="9" ref="G34">+G23-G30</f>
        <v>#REF!</v>
      </c>
      <c r="H34" s="133"/>
      <c r="I34" s="128" t="e">
        <f aca="true" t="shared" si="10" ref="I34">+I23-I30</f>
        <v>#REF!</v>
      </c>
      <c r="J34" s="127"/>
      <c r="K34" s="132" t="e">
        <f aca="true" t="shared" si="11" ref="K34">+K23-K30</f>
        <v>#REF!</v>
      </c>
      <c r="L34" s="133"/>
      <c r="M34" s="128" t="e">
        <f aca="true" t="shared" si="12" ref="M34">+M23-M30</f>
        <v>#REF!</v>
      </c>
      <c r="N34" s="127"/>
      <c r="O34" s="132" t="e">
        <f aca="true" t="shared" si="13" ref="O34">+O23-O30</f>
        <v>#REF!</v>
      </c>
      <c r="P34" s="133"/>
      <c r="Q34" s="128" t="e">
        <f aca="true" t="shared" si="14" ref="Q34">+Q23-Q30</f>
        <v>#REF!</v>
      </c>
      <c r="R34" s="127"/>
      <c r="S34" s="132" t="e">
        <f aca="true" t="shared" si="15" ref="S34">+S23-S30</f>
        <v>#REF!</v>
      </c>
      <c r="T34" s="133"/>
      <c r="U34" s="128" t="e">
        <f aca="true" t="shared" si="16" ref="U34">+U23-U30</f>
        <v>#REF!</v>
      </c>
      <c r="V34" s="127"/>
      <c r="W34" s="132" t="e">
        <f aca="true" t="shared" si="17" ref="W34">+W23-W30</f>
        <v>#REF!</v>
      </c>
      <c r="X34" s="133"/>
      <c r="Y34" s="128" t="e">
        <f aca="true" t="shared" si="18" ref="Y34">+Y23-Y30</f>
        <v>#REF!</v>
      </c>
      <c r="Z34" s="127"/>
    </row>
    <row r="35" spans="1:26" ht="18.95" customHeight="1">
      <c r="A35" s="22"/>
      <c r="B35" s="137"/>
      <c r="C35" s="7" t="s">
        <v>48</v>
      </c>
      <c r="D35" s="62" t="s">
        <v>21</v>
      </c>
      <c r="E35" s="63" t="e">
        <f aca="true" t="shared" si="19" ref="E35:Z37">E20/E27*100</f>
        <v>#REF!</v>
      </c>
      <c r="F35" s="64" t="e">
        <f t="shared" si="19"/>
        <v>#REF!</v>
      </c>
      <c r="G35" s="65" t="e">
        <f t="shared" si="19"/>
        <v>#REF!</v>
      </c>
      <c r="H35" s="66" t="e">
        <f t="shared" si="19"/>
        <v>#REF!</v>
      </c>
      <c r="I35" s="63" t="e">
        <f t="shared" si="19"/>
        <v>#REF!</v>
      </c>
      <c r="J35" s="64" t="e">
        <f t="shared" si="19"/>
        <v>#REF!</v>
      </c>
      <c r="K35" s="65" t="e">
        <f t="shared" si="19"/>
        <v>#REF!</v>
      </c>
      <c r="L35" s="66" t="e">
        <f t="shared" si="19"/>
        <v>#REF!</v>
      </c>
      <c r="M35" s="63" t="e">
        <f t="shared" si="19"/>
        <v>#REF!</v>
      </c>
      <c r="N35" s="64" t="e">
        <f t="shared" si="19"/>
        <v>#REF!</v>
      </c>
      <c r="O35" s="65" t="e">
        <f t="shared" si="19"/>
        <v>#REF!</v>
      </c>
      <c r="P35" s="66" t="e">
        <f t="shared" si="19"/>
        <v>#REF!</v>
      </c>
      <c r="Q35" s="63" t="e">
        <f t="shared" si="19"/>
        <v>#REF!</v>
      </c>
      <c r="R35" s="64" t="e">
        <f t="shared" si="19"/>
        <v>#REF!</v>
      </c>
      <c r="S35" s="65" t="e">
        <f t="shared" si="19"/>
        <v>#REF!</v>
      </c>
      <c r="T35" s="66" t="e">
        <f t="shared" si="19"/>
        <v>#REF!</v>
      </c>
      <c r="U35" s="63" t="e">
        <f t="shared" si="19"/>
        <v>#REF!</v>
      </c>
      <c r="V35" s="64" t="e">
        <f t="shared" si="19"/>
        <v>#REF!</v>
      </c>
      <c r="W35" s="65" t="e">
        <f t="shared" si="19"/>
        <v>#REF!</v>
      </c>
      <c r="X35" s="66" t="e">
        <f t="shared" si="19"/>
        <v>#REF!</v>
      </c>
      <c r="Y35" s="63" t="e">
        <f t="shared" si="19"/>
        <v>#REF!</v>
      </c>
      <c r="Z35" s="64" t="e">
        <f t="shared" si="19"/>
        <v>#REF!</v>
      </c>
    </row>
    <row r="36" spans="1:26" ht="18.95" customHeight="1">
      <c r="A36" s="22" t="s">
        <v>49</v>
      </c>
      <c r="B36" s="137"/>
      <c r="C36" s="7" t="s">
        <v>62</v>
      </c>
      <c r="D36" s="60" t="s">
        <v>22</v>
      </c>
      <c r="E36" s="67" t="e">
        <f t="shared" si="19"/>
        <v>#REF!</v>
      </c>
      <c r="F36" s="68" t="e">
        <f t="shared" si="19"/>
        <v>#REF!</v>
      </c>
      <c r="G36" s="69" t="e">
        <f t="shared" si="19"/>
        <v>#REF!</v>
      </c>
      <c r="H36" s="70" t="e">
        <f t="shared" si="19"/>
        <v>#REF!</v>
      </c>
      <c r="I36" s="67" t="e">
        <f t="shared" si="19"/>
        <v>#REF!</v>
      </c>
      <c r="J36" s="68" t="e">
        <f t="shared" si="19"/>
        <v>#REF!</v>
      </c>
      <c r="K36" s="69" t="e">
        <f t="shared" si="19"/>
        <v>#REF!</v>
      </c>
      <c r="L36" s="70" t="e">
        <f t="shared" si="19"/>
        <v>#REF!</v>
      </c>
      <c r="M36" s="67" t="e">
        <f t="shared" si="19"/>
        <v>#REF!</v>
      </c>
      <c r="N36" s="68" t="e">
        <f t="shared" si="19"/>
        <v>#REF!</v>
      </c>
      <c r="O36" s="69" t="e">
        <f t="shared" si="19"/>
        <v>#REF!</v>
      </c>
      <c r="P36" s="70" t="e">
        <f t="shared" si="19"/>
        <v>#REF!</v>
      </c>
      <c r="Q36" s="67" t="e">
        <f t="shared" si="19"/>
        <v>#REF!</v>
      </c>
      <c r="R36" s="68" t="e">
        <f t="shared" si="19"/>
        <v>#REF!</v>
      </c>
      <c r="S36" s="69" t="e">
        <f t="shared" si="19"/>
        <v>#REF!</v>
      </c>
      <c r="T36" s="70" t="e">
        <f t="shared" si="19"/>
        <v>#REF!</v>
      </c>
      <c r="U36" s="67" t="e">
        <f t="shared" si="19"/>
        <v>#REF!</v>
      </c>
      <c r="V36" s="68" t="e">
        <f t="shared" si="19"/>
        <v>#REF!</v>
      </c>
      <c r="W36" s="69" t="e">
        <f t="shared" si="19"/>
        <v>#REF!</v>
      </c>
      <c r="X36" s="70" t="e">
        <f t="shared" si="19"/>
        <v>#REF!</v>
      </c>
      <c r="Y36" s="67" t="e">
        <f t="shared" si="19"/>
        <v>#REF!</v>
      </c>
      <c r="Z36" s="68" t="e">
        <f t="shared" si="19"/>
        <v>#REF!</v>
      </c>
    </row>
    <row r="37" spans="1:26" ht="18.95" customHeight="1" thickBot="1">
      <c r="A37" s="22"/>
      <c r="B37" s="138"/>
      <c r="C37" s="61"/>
      <c r="D37" s="47" t="s">
        <v>24</v>
      </c>
      <c r="E37" s="71" t="e">
        <f t="shared" si="19"/>
        <v>#REF!</v>
      </c>
      <c r="F37" s="72" t="e">
        <f t="shared" si="19"/>
        <v>#REF!</v>
      </c>
      <c r="G37" s="73" t="e">
        <f t="shared" si="19"/>
        <v>#REF!</v>
      </c>
      <c r="H37" s="74" t="e">
        <f t="shared" si="19"/>
        <v>#REF!</v>
      </c>
      <c r="I37" s="71" t="e">
        <f t="shared" si="19"/>
        <v>#REF!</v>
      </c>
      <c r="J37" s="72" t="e">
        <f t="shared" si="19"/>
        <v>#REF!</v>
      </c>
      <c r="K37" s="73" t="e">
        <f t="shared" si="19"/>
        <v>#REF!</v>
      </c>
      <c r="L37" s="74" t="e">
        <f t="shared" si="19"/>
        <v>#REF!</v>
      </c>
      <c r="M37" s="71" t="e">
        <f t="shared" si="19"/>
        <v>#REF!</v>
      </c>
      <c r="N37" s="72" t="e">
        <f t="shared" si="19"/>
        <v>#REF!</v>
      </c>
      <c r="O37" s="73" t="e">
        <f t="shared" si="19"/>
        <v>#REF!</v>
      </c>
      <c r="P37" s="74" t="e">
        <f t="shared" si="19"/>
        <v>#REF!</v>
      </c>
      <c r="Q37" s="71" t="e">
        <f t="shared" si="19"/>
        <v>#REF!</v>
      </c>
      <c r="R37" s="72" t="e">
        <f t="shared" si="19"/>
        <v>#REF!</v>
      </c>
      <c r="S37" s="73" t="e">
        <f t="shared" si="19"/>
        <v>#REF!</v>
      </c>
      <c r="T37" s="74" t="e">
        <f t="shared" si="19"/>
        <v>#REF!</v>
      </c>
      <c r="U37" s="71" t="e">
        <f t="shared" si="19"/>
        <v>#REF!</v>
      </c>
      <c r="V37" s="72" t="e">
        <f t="shared" si="19"/>
        <v>#REF!</v>
      </c>
      <c r="W37" s="73" t="e">
        <f t="shared" si="19"/>
        <v>#REF!</v>
      </c>
      <c r="X37" s="74" t="e">
        <f t="shared" si="19"/>
        <v>#REF!</v>
      </c>
      <c r="Y37" s="71" t="e">
        <f t="shared" si="19"/>
        <v>#REF!</v>
      </c>
      <c r="Z37" s="72" t="e">
        <f t="shared" si="19"/>
        <v>#REF!</v>
      </c>
    </row>
    <row r="38" ht="5.25" customHeight="1" thickBot="1">
      <c r="A38" s="22"/>
    </row>
    <row r="39" spans="1:26" ht="18.95" customHeight="1">
      <c r="A39" s="22" t="s">
        <v>50</v>
      </c>
      <c r="B39" s="129" t="s">
        <v>51</v>
      </c>
      <c r="C39" s="12" t="s">
        <v>43</v>
      </c>
      <c r="D39" s="102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30"/>
      <c r="C40" s="22"/>
      <c r="D40" s="107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30"/>
      <c r="C41" s="22"/>
      <c r="D41" s="107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30"/>
      <c r="C42" s="22"/>
      <c r="D42" s="108" t="s">
        <v>44</v>
      </c>
      <c r="E42" s="126">
        <v>55.80152671755725</v>
      </c>
      <c r="F42" s="127"/>
      <c r="G42" s="126">
        <v>75.58086560364464</v>
      </c>
      <c r="H42" s="127"/>
      <c r="I42" s="126">
        <v>165.72748267898382</v>
      </c>
      <c r="J42" s="127"/>
      <c r="K42" s="126">
        <v>31.68411037107517</v>
      </c>
      <c r="L42" s="127"/>
      <c r="M42" s="126">
        <v>60.59192604325588</v>
      </c>
      <c r="N42" s="127"/>
      <c r="O42" s="126">
        <v>107.46417860713096</v>
      </c>
      <c r="P42" s="127"/>
      <c r="Q42" s="126">
        <v>47.749583256158544</v>
      </c>
      <c r="R42" s="127"/>
      <c r="S42" s="126">
        <v>132.12116112747162</v>
      </c>
      <c r="T42" s="127"/>
      <c r="U42" s="126">
        <v>92.40538806927518</v>
      </c>
      <c r="V42" s="127"/>
      <c r="W42" s="126">
        <v>95.74571829097337</v>
      </c>
      <c r="X42" s="127"/>
      <c r="Y42" s="126">
        <v>77.1098815619431</v>
      </c>
      <c r="Z42" s="127"/>
    </row>
    <row r="43" spans="1:26" ht="18.95" customHeight="1">
      <c r="A43" s="22"/>
      <c r="B43" s="130"/>
      <c r="C43" s="12" t="s">
        <v>45</v>
      </c>
      <c r="D43" s="102" t="s">
        <v>21</v>
      </c>
      <c r="E43" s="94" t="e">
        <f aca="true" t="shared" si="20" ref="E43:Z46">E20-E39</f>
        <v>#REF!</v>
      </c>
      <c r="F43" s="97" t="e">
        <f t="shared" si="20"/>
        <v>#REF!</v>
      </c>
      <c r="G43" s="94" t="e">
        <f t="shared" si="20"/>
        <v>#REF!</v>
      </c>
      <c r="H43" s="95" t="e">
        <f t="shared" si="20"/>
        <v>#REF!</v>
      </c>
      <c r="I43" s="96" t="e">
        <f t="shared" si="20"/>
        <v>#REF!</v>
      </c>
      <c r="J43" s="97" t="e">
        <f t="shared" si="20"/>
        <v>#REF!</v>
      </c>
      <c r="K43" s="94" t="e">
        <f t="shared" si="20"/>
        <v>#REF!</v>
      </c>
      <c r="L43" s="95" t="e">
        <f t="shared" si="20"/>
        <v>#REF!</v>
      </c>
      <c r="M43" s="96" t="e">
        <f t="shared" si="20"/>
        <v>#REF!</v>
      </c>
      <c r="N43" s="97" t="e">
        <f t="shared" si="20"/>
        <v>#REF!</v>
      </c>
      <c r="O43" s="94" t="e">
        <f t="shared" si="20"/>
        <v>#REF!</v>
      </c>
      <c r="P43" s="95" t="e">
        <f t="shared" si="20"/>
        <v>#REF!</v>
      </c>
      <c r="Q43" s="96" t="e">
        <f t="shared" si="20"/>
        <v>#REF!</v>
      </c>
      <c r="R43" s="97" t="e">
        <f t="shared" si="20"/>
        <v>#REF!</v>
      </c>
      <c r="S43" s="94" t="e">
        <f t="shared" si="20"/>
        <v>#REF!</v>
      </c>
      <c r="T43" s="95" t="e">
        <f t="shared" si="20"/>
        <v>#REF!</v>
      </c>
      <c r="U43" s="96" t="e">
        <f t="shared" si="20"/>
        <v>#REF!</v>
      </c>
      <c r="V43" s="97" t="e">
        <f t="shared" si="20"/>
        <v>#REF!</v>
      </c>
      <c r="W43" s="94" t="e">
        <f t="shared" si="20"/>
        <v>#REF!</v>
      </c>
      <c r="X43" s="95" t="e">
        <f t="shared" si="20"/>
        <v>#REF!</v>
      </c>
      <c r="Y43" s="94" t="e">
        <f t="shared" si="20"/>
        <v>#REF!</v>
      </c>
      <c r="Z43" s="95" t="e">
        <f t="shared" si="20"/>
        <v>#REF!</v>
      </c>
    </row>
    <row r="44" spans="1:26" ht="18.95" customHeight="1">
      <c r="A44" s="22"/>
      <c r="B44" s="130"/>
      <c r="C44" s="22"/>
      <c r="D44" s="107" t="s">
        <v>22</v>
      </c>
      <c r="E44" s="98" t="e">
        <f t="shared" si="20"/>
        <v>#REF!</v>
      </c>
      <c r="F44" s="101" t="e">
        <f t="shared" si="20"/>
        <v>#REF!</v>
      </c>
      <c r="G44" s="98" t="e">
        <f t="shared" si="20"/>
        <v>#REF!</v>
      </c>
      <c r="H44" s="99" t="e">
        <f t="shared" si="20"/>
        <v>#REF!</v>
      </c>
      <c r="I44" s="100" t="e">
        <f t="shared" si="20"/>
        <v>#REF!</v>
      </c>
      <c r="J44" s="101" t="e">
        <f t="shared" si="20"/>
        <v>#REF!</v>
      </c>
      <c r="K44" s="98" t="e">
        <f t="shared" si="20"/>
        <v>#REF!</v>
      </c>
      <c r="L44" s="99" t="e">
        <f t="shared" si="20"/>
        <v>#REF!</v>
      </c>
      <c r="M44" s="100" t="e">
        <f t="shared" si="20"/>
        <v>#REF!</v>
      </c>
      <c r="N44" s="101" t="e">
        <f t="shared" si="20"/>
        <v>#REF!</v>
      </c>
      <c r="O44" s="98" t="e">
        <f t="shared" si="20"/>
        <v>#REF!</v>
      </c>
      <c r="P44" s="99" t="e">
        <f t="shared" si="20"/>
        <v>#REF!</v>
      </c>
      <c r="Q44" s="100" t="e">
        <f t="shared" si="20"/>
        <v>#REF!</v>
      </c>
      <c r="R44" s="101" t="e">
        <f t="shared" si="20"/>
        <v>#REF!</v>
      </c>
      <c r="S44" s="98" t="e">
        <f t="shared" si="20"/>
        <v>#REF!</v>
      </c>
      <c r="T44" s="99" t="e">
        <f t="shared" si="20"/>
        <v>#REF!</v>
      </c>
      <c r="U44" s="100" t="e">
        <f t="shared" si="20"/>
        <v>#REF!</v>
      </c>
      <c r="V44" s="101" t="e">
        <f t="shared" si="20"/>
        <v>#REF!</v>
      </c>
      <c r="W44" s="98" t="e">
        <f t="shared" si="20"/>
        <v>#REF!</v>
      </c>
      <c r="X44" s="99" t="e">
        <f t="shared" si="20"/>
        <v>#REF!</v>
      </c>
      <c r="Y44" s="98" t="e">
        <f t="shared" si="20"/>
        <v>#REF!</v>
      </c>
      <c r="Z44" s="99" t="e">
        <f t="shared" si="20"/>
        <v>#REF!</v>
      </c>
    </row>
    <row r="45" spans="1:26" ht="18.95" customHeight="1">
      <c r="A45" s="22"/>
      <c r="B45" s="130"/>
      <c r="C45" s="22"/>
      <c r="D45" s="107" t="s">
        <v>24</v>
      </c>
      <c r="E45" s="98" t="e">
        <f t="shared" si="20"/>
        <v>#REF!</v>
      </c>
      <c r="F45" s="101" t="e">
        <f t="shared" si="20"/>
        <v>#REF!</v>
      </c>
      <c r="G45" s="98" t="e">
        <f t="shared" si="20"/>
        <v>#REF!</v>
      </c>
      <c r="H45" s="99" t="e">
        <f t="shared" si="20"/>
        <v>#REF!</v>
      </c>
      <c r="I45" s="100" t="e">
        <f t="shared" si="20"/>
        <v>#REF!</v>
      </c>
      <c r="J45" s="101" t="e">
        <f t="shared" si="20"/>
        <v>#REF!</v>
      </c>
      <c r="K45" s="98" t="e">
        <f t="shared" si="20"/>
        <v>#REF!</v>
      </c>
      <c r="L45" s="99" t="e">
        <f t="shared" si="20"/>
        <v>#REF!</v>
      </c>
      <c r="M45" s="100" t="e">
        <f t="shared" si="20"/>
        <v>#REF!</v>
      </c>
      <c r="N45" s="101" t="e">
        <f t="shared" si="20"/>
        <v>#REF!</v>
      </c>
      <c r="O45" s="98" t="e">
        <f t="shared" si="20"/>
        <v>#REF!</v>
      </c>
      <c r="P45" s="99" t="e">
        <f t="shared" si="20"/>
        <v>#REF!</v>
      </c>
      <c r="Q45" s="100" t="e">
        <f t="shared" si="20"/>
        <v>#REF!</v>
      </c>
      <c r="R45" s="101" t="e">
        <f t="shared" si="20"/>
        <v>#REF!</v>
      </c>
      <c r="S45" s="98" t="e">
        <f t="shared" si="20"/>
        <v>#REF!</v>
      </c>
      <c r="T45" s="99" t="e">
        <f t="shared" si="20"/>
        <v>#REF!</v>
      </c>
      <c r="U45" s="100" t="e">
        <f t="shared" si="20"/>
        <v>#REF!</v>
      </c>
      <c r="V45" s="101" t="e">
        <f t="shared" si="20"/>
        <v>#REF!</v>
      </c>
      <c r="W45" s="98" t="e">
        <f t="shared" si="20"/>
        <v>#REF!</v>
      </c>
      <c r="X45" s="99" t="e">
        <f t="shared" si="20"/>
        <v>#REF!</v>
      </c>
      <c r="Y45" s="98" t="e">
        <f t="shared" si="20"/>
        <v>#REF!</v>
      </c>
      <c r="Z45" s="99" t="e">
        <f t="shared" si="20"/>
        <v>#REF!</v>
      </c>
    </row>
    <row r="46" spans="1:38" ht="18.95" customHeight="1" thickBot="1">
      <c r="A46" s="22"/>
      <c r="B46" s="130"/>
      <c r="C46" s="46"/>
      <c r="D46" s="108" t="s">
        <v>44</v>
      </c>
      <c r="E46" s="126" t="e">
        <f>E23-E42</f>
        <v>#REF!</v>
      </c>
      <c r="F46" s="127"/>
      <c r="G46" s="126" t="e">
        <f>G23-G42</f>
        <v>#REF!</v>
      </c>
      <c r="H46" s="127"/>
      <c r="I46" s="126" t="e">
        <f>I23-I42</f>
        <v>#REF!</v>
      </c>
      <c r="J46" s="127"/>
      <c r="K46" s="126" t="e">
        <f>K23-K42</f>
        <v>#REF!</v>
      </c>
      <c r="L46" s="127"/>
      <c r="M46" s="126" t="e">
        <f>M23-M42</f>
        <v>#REF!</v>
      </c>
      <c r="N46" s="127"/>
      <c r="O46" s="126" t="e">
        <f t="shared" si="20"/>
        <v>#REF!</v>
      </c>
      <c r="P46" s="127"/>
      <c r="Q46" s="126" t="e">
        <f t="shared" si="20"/>
        <v>#REF!</v>
      </c>
      <c r="R46" s="127"/>
      <c r="S46" s="126" t="e">
        <f t="shared" si="20"/>
        <v>#REF!</v>
      </c>
      <c r="T46" s="127"/>
      <c r="U46" s="126" t="e">
        <f t="shared" si="20"/>
        <v>#REF!</v>
      </c>
      <c r="V46" s="127"/>
      <c r="W46" s="126" t="e">
        <f t="shared" si="20"/>
        <v>#REF!</v>
      </c>
      <c r="X46" s="127"/>
      <c r="Y46" s="126" t="e">
        <f t="shared" si="20"/>
        <v>#REF!</v>
      </c>
      <c r="Z46" s="127"/>
      <c r="AA46" s="124"/>
      <c r="AB46" s="125"/>
      <c r="AC46" s="124"/>
      <c r="AD46" s="125"/>
      <c r="AE46" s="124"/>
      <c r="AF46" s="125"/>
      <c r="AG46" s="111"/>
      <c r="AH46" s="112"/>
      <c r="AI46" s="111"/>
      <c r="AJ46" s="112"/>
      <c r="AK46" s="111"/>
      <c r="AL46" s="112"/>
    </row>
    <row r="47" spans="1:26" ht="18.95" customHeight="1">
      <c r="A47" s="22"/>
      <c r="B47" s="130"/>
      <c r="C47" s="22" t="s">
        <v>48</v>
      </c>
      <c r="D47" s="54" t="s">
        <v>21</v>
      </c>
      <c r="E47" s="75" t="e">
        <f aca="true" t="shared" si="21" ref="E47:Z49">E20/E39*100</f>
        <v>#REF!</v>
      </c>
      <c r="F47" s="76" t="e">
        <f t="shared" si="21"/>
        <v>#REF!</v>
      </c>
      <c r="G47" s="75" t="e">
        <f t="shared" si="21"/>
        <v>#REF!</v>
      </c>
      <c r="H47" s="77" t="e">
        <f t="shared" si="21"/>
        <v>#REF!</v>
      </c>
      <c r="I47" s="78" t="e">
        <f t="shared" si="21"/>
        <v>#REF!</v>
      </c>
      <c r="J47" s="76" t="e">
        <f t="shared" si="21"/>
        <v>#REF!</v>
      </c>
      <c r="K47" s="75" t="e">
        <f t="shared" si="21"/>
        <v>#REF!</v>
      </c>
      <c r="L47" s="77" t="e">
        <f t="shared" si="21"/>
        <v>#REF!</v>
      </c>
      <c r="M47" s="78" t="e">
        <f t="shared" si="21"/>
        <v>#REF!</v>
      </c>
      <c r="N47" s="76" t="e">
        <f t="shared" si="21"/>
        <v>#REF!</v>
      </c>
      <c r="O47" s="75" t="e">
        <f t="shared" si="21"/>
        <v>#REF!</v>
      </c>
      <c r="P47" s="77" t="e">
        <f t="shared" si="21"/>
        <v>#REF!</v>
      </c>
      <c r="Q47" s="78" t="e">
        <f t="shared" si="21"/>
        <v>#REF!</v>
      </c>
      <c r="R47" s="76" t="e">
        <f t="shared" si="21"/>
        <v>#REF!</v>
      </c>
      <c r="S47" s="75" t="e">
        <f t="shared" si="21"/>
        <v>#REF!</v>
      </c>
      <c r="T47" s="77" t="e">
        <f t="shared" si="21"/>
        <v>#REF!</v>
      </c>
      <c r="U47" s="78" t="e">
        <f t="shared" si="21"/>
        <v>#REF!</v>
      </c>
      <c r="V47" s="76" t="e">
        <f t="shared" si="21"/>
        <v>#REF!</v>
      </c>
      <c r="W47" s="75" t="e">
        <f t="shared" si="21"/>
        <v>#REF!</v>
      </c>
      <c r="X47" s="77" t="e">
        <f t="shared" si="21"/>
        <v>#REF!</v>
      </c>
      <c r="Y47" s="75" t="e">
        <f t="shared" si="21"/>
        <v>#REF!</v>
      </c>
      <c r="Z47" s="77" t="e">
        <f t="shared" si="21"/>
        <v>#REF!</v>
      </c>
    </row>
    <row r="48" spans="1:26" ht="18.95" customHeight="1">
      <c r="A48" s="22"/>
      <c r="B48" s="130"/>
      <c r="C48" s="22"/>
      <c r="D48" s="57" t="s">
        <v>22</v>
      </c>
      <c r="E48" s="67" t="e">
        <f t="shared" si="21"/>
        <v>#REF!</v>
      </c>
      <c r="F48" s="70" t="e">
        <f t="shared" si="21"/>
        <v>#REF!</v>
      </c>
      <c r="G48" s="67" t="e">
        <f t="shared" si="21"/>
        <v>#REF!</v>
      </c>
      <c r="H48" s="68" t="e">
        <f t="shared" si="21"/>
        <v>#REF!</v>
      </c>
      <c r="I48" s="69" t="e">
        <f t="shared" si="21"/>
        <v>#REF!</v>
      </c>
      <c r="J48" s="70" t="e">
        <f t="shared" si="21"/>
        <v>#REF!</v>
      </c>
      <c r="K48" s="67" t="e">
        <f t="shared" si="21"/>
        <v>#REF!</v>
      </c>
      <c r="L48" s="68" t="e">
        <f t="shared" si="21"/>
        <v>#REF!</v>
      </c>
      <c r="M48" s="69" t="e">
        <f t="shared" si="21"/>
        <v>#REF!</v>
      </c>
      <c r="N48" s="70" t="e">
        <f t="shared" si="21"/>
        <v>#REF!</v>
      </c>
      <c r="O48" s="67" t="e">
        <f t="shared" si="21"/>
        <v>#REF!</v>
      </c>
      <c r="P48" s="68" t="e">
        <f t="shared" si="21"/>
        <v>#REF!</v>
      </c>
      <c r="Q48" s="69" t="e">
        <f t="shared" si="21"/>
        <v>#REF!</v>
      </c>
      <c r="R48" s="70" t="e">
        <f t="shared" si="21"/>
        <v>#REF!</v>
      </c>
      <c r="S48" s="67" t="e">
        <f t="shared" si="21"/>
        <v>#REF!</v>
      </c>
      <c r="T48" s="68" t="e">
        <f t="shared" si="21"/>
        <v>#REF!</v>
      </c>
      <c r="U48" s="69" t="e">
        <f t="shared" si="21"/>
        <v>#REF!</v>
      </c>
      <c r="V48" s="70" t="e">
        <f t="shared" si="21"/>
        <v>#REF!</v>
      </c>
      <c r="W48" s="67" t="e">
        <f t="shared" si="21"/>
        <v>#REF!</v>
      </c>
      <c r="X48" s="68" t="e">
        <f t="shared" si="21"/>
        <v>#REF!</v>
      </c>
      <c r="Y48" s="67" t="e">
        <f t="shared" si="21"/>
        <v>#REF!</v>
      </c>
      <c r="Z48" s="68" t="e">
        <f t="shared" si="21"/>
        <v>#REF!</v>
      </c>
    </row>
    <row r="49" spans="1:26" ht="18.95" customHeight="1" thickBot="1">
      <c r="A49" s="46"/>
      <c r="B49" s="131"/>
      <c r="C49" s="46"/>
      <c r="D49" s="47" t="s">
        <v>24</v>
      </c>
      <c r="E49" s="71" t="e">
        <f t="shared" si="21"/>
        <v>#REF!</v>
      </c>
      <c r="F49" s="74" t="e">
        <f t="shared" si="21"/>
        <v>#REF!</v>
      </c>
      <c r="G49" s="71" t="e">
        <f t="shared" si="21"/>
        <v>#REF!</v>
      </c>
      <c r="H49" s="72" t="e">
        <f t="shared" si="21"/>
        <v>#REF!</v>
      </c>
      <c r="I49" s="73" t="e">
        <f t="shared" si="21"/>
        <v>#REF!</v>
      </c>
      <c r="J49" s="74" t="e">
        <f t="shared" si="21"/>
        <v>#REF!</v>
      </c>
      <c r="K49" s="71" t="e">
        <f t="shared" si="21"/>
        <v>#REF!</v>
      </c>
      <c r="L49" s="72" t="e">
        <f t="shared" si="21"/>
        <v>#REF!</v>
      </c>
      <c r="M49" s="73" t="e">
        <f t="shared" si="21"/>
        <v>#REF!</v>
      </c>
      <c r="N49" s="74" t="e">
        <f t="shared" si="21"/>
        <v>#REF!</v>
      </c>
      <c r="O49" s="71" t="e">
        <f t="shared" si="21"/>
        <v>#REF!</v>
      </c>
      <c r="P49" s="72" t="e">
        <f t="shared" si="21"/>
        <v>#REF!</v>
      </c>
      <c r="Q49" s="73" t="e">
        <f t="shared" si="21"/>
        <v>#REF!</v>
      </c>
      <c r="R49" s="74" t="e">
        <f t="shared" si="21"/>
        <v>#REF!</v>
      </c>
      <c r="S49" s="71" t="e">
        <f t="shared" si="21"/>
        <v>#REF!</v>
      </c>
      <c r="T49" s="72" t="e">
        <f t="shared" si="21"/>
        <v>#REF!</v>
      </c>
      <c r="U49" s="73" t="e">
        <f t="shared" si="21"/>
        <v>#REF!</v>
      </c>
      <c r="V49" s="74" t="e">
        <f t="shared" si="21"/>
        <v>#REF!</v>
      </c>
      <c r="W49" s="71" t="e">
        <f t="shared" si="21"/>
        <v>#REF!</v>
      </c>
      <c r="X49" s="72" t="e">
        <f t="shared" si="21"/>
        <v>#REF!</v>
      </c>
      <c r="Y49" s="71" t="e">
        <f t="shared" si="21"/>
        <v>#REF!</v>
      </c>
      <c r="Z49" s="72" t="e">
        <f t="shared" si="21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9" t="s">
        <v>63</v>
      </c>
      <c r="B1" s="160"/>
      <c r="C1" s="160"/>
      <c r="D1" s="160"/>
      <c r="E1" s="161" t="s">
        <v>0</v>
      </c>
      <c r="F1" s="162"/>
      <c r="G1" s="162"/>
      <c r="H1" s="162"/>
      <c r="J1" s="163" t="s">
        <v>1</v>
      </c>
      <c r="K1" s="160"/>
      <c r="L1" s="1" t="s">
        <v>2</v>
      </c>
      <c r="M1" s="1" t="s">
        <v>3</v>
      </c>
      <c r="N1" s="1" t="s">
        <v>4</v>
      </c>
      <c r="O1" s="163" t="s">
        <v>5</v>
      </c>
      <c r="P1" s="160"/>
      <c r="Q1" s="160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4" t="s">
        <v>7</v>
      </c>
      <c r="F2" s="165"/>
      <c r="G2" s="152" t="s">
        <v>8</v>
      </c>
      <c r="H2" s="152"/>
      <c r="I2" s="150" t="s">
        <v>9</v>
      </c>
      <c r="J2" s="151"/>
      <c r="K2" s="152" t="s">
        <v>10</v>
      </c>
      <c r="L2" s="152"/>
      <c r="M2" s="150" t="s">
        <v>11</v>
      </c>
      <c r="N2" s="151"/>
      <c r="O2" s="152" t="s">
        <v>12</v>
      </c>
      <c r="P2" s="152"/>
      <c r="Q2" s="150" t="s">
        <v>13</v>
      </c>
      <c r="R2" s="151"/>
      <c r="S2" s="152" t="s">
        <v>14</v>
      </c>
      <c r="T2" s="152"/>
      <c r="U2" s="150" t="s">
        <v>15</v>
      </c>
      <c r="V2" s="151"/>
      <c r="W2" s="152" t="s">
        <v>16</v>
      </c>
      <c r="X2" s="152"/>
      <c r="Y2" s="153" t="s">
        <v>17</v>
      </c>
      <c r="Z2" s="154"/>
    </row>
    <row r="3" spans="1:26" ht="18.75">
      <c r="A3" s="7"/>
      <c r="C3" s="157"/>
      <c r="D3" s="158"/>
      <c r="E3" s="147" t="s">
        <v>53</v>
      </c>
      <c r="F3" s="148"/>
      <c r="G3" s="149" t="s">
        <v>54</v>
      </c>
      <c r="H3" s="149"/>
      <c r="I3" s="147" t="s">
        <v>55</v>
      </c>
      <c r="J3" s="148"/>
      <c r="K3" s="149" t="s">
        <v>56</v>
      </c>
      <c r="L3" s="149"/>
      <c r="M3" s="147" t="s">
        <v>57</v>
      </c>
      <c r="N3" s="148"/>
      <c r="O3" s="149">
        <v>26</v>
      </c>
      <c r="P3" s="149"/>
      <c r="Q3" s="147" t="s">
        <v>58</v>
      </c>
      <c r="R3" s="148"/>
      <c r="S3" s="149" t="s">
        <v>59</v>
      </c>
      <c r="T3" s="149"/>
      <c r="U3" s="147" t="s">
        <v>60</v>
      </c>
      <c r="V3" s="148"/>
      <c r="W3" s="149">
        <v>40</v>
      </c>
      <c r="X3" s="149"/>
      <c r="Y3" s="155"/>
      <c r="Z3" s="15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79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87"/>
      <c r="D6" s="8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0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1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79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0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8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1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87"/>
      <c r="D12" s="8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8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79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0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79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8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82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3" t="e">
        <f>(E20+E21)/(E22+E41)*100</f>
        <v>#REF!</v>
      </c>
      <c r="F23" s="144"/>
      <c r="G23" s="143" t="e">
        <f>(G20+G21)/(G22+G41)*100</f>
        <v>#REF!</v>
      </c>
      <c r="H23" s="144"/>
      <c r="I23" s="143" t="e">
        <f>(I20+I21)/(I22+I41)*100</f>
        <v>#REF!</v>
      </c>
      <c r="J23" s="144"/>
      <c r="K23" s="143" t="e">
        <f>(K20+K21)/(K22+K41)*100</f>
        <v>#REF!</v>
      </c>
      <c r="L23" s="144"/>
      <c r="M23" s="143" t="e">
        <f>(M20+M21)/(M22+M41)*100</f>
        <v>#REF!</v>
      </c>
      <c r="N23" s="144"/>
      <c r="O23" s="143" t="e">
        <f>(O20+O21)/(O22+O41)*100</f>
        <v>#REF!</v>
      </c>
      <c r="P23" s="144"/>
      <c r="Q23" s="143" t="e">
        <f>(Q20+Q21)/(Q22+Q41)*100</f>
        <v>#REF!</v>
      </c>
      <c r="R23" s="144"/>
      <c r="S23" s="143" t="e">
        <f>(S20+S21)/(S22+S41)*100</f>
        <v>#REF!</v>
      </c>
      <c r="T23" s="144"/>
      <c r="U23" s="143" t="e">
        <f>(U20+U21)/(U22+U41)*100</f>
        <v>#REF!</v>
      </c>
      <c r="V23" s="144"/>
      <c r="W23" s="143" t="e">
        <f>(W20+W21)/(W22+W41)*100</f>
        <v>#REF!</v>
      </c>
      <c r="X23" s="144"/>
      <c r="Y23" s="143" t="e">
        <f>(Y20+Y21)/(Y22+Y41)*100</f>
        <v>#REF!</v>
      </c>
      <c r="Z23" s="144"/>
    </row>
    <row r="24" spans="1:26" ht="18.95" customHeight="1">
      <c r="A24" s="7"/>
      <c r="B24" s="22"/>
      <c r="C24" s="45" t="s">
        <v>39</v>
      </c>
      <c r="D24" s="43" t="s">
        <v>40</v>
      </c>
      <c r="E24" s="145">
        <v>213223</v>
      </c>
      <c r="F24" s="146"/>
      <c r="G24" s="139">
        <v>448777</v>
      </c>
      <c r="H24" s="140"/>
      <c r="I24" s="141">
        <v>712555</v>
      </c>
      <c r="J24" s="142"/>
      <c r="K24" s="139">
        <v>1799642</v>
      </c>
      <c r="L24" s="140"/>
      <c r="M24" s="141">
        <v>214458</v>
      </c>
      <c r="N24" s="142"/>
      <c r="O24" s="139">
        <v>289183</v>
      </c>
      <c r="P24" s="140"/>
      <c r="Q24" s="141">
        <v>172559</v>
      </c>
      <c r="R24" s="142"/>
      <c r="S24" s="139">
        <v>86008</v>
      </c>
      <c r="T24" s="140"/>
      <c r="U24" s="141">
        <v>282735</v>
      </c>
      <c r="V24" s="142"/>
      <c r="W24" s="139">
        <v>224538</v>
      </c>
      <c r="X24" s="140"/>
      <c r="Y24" s="141">
        <v>195521</v>
      </c>
      <c r="Z24" s="14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6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37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37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7"/>
      <c r="C30" s="7"/>
      <c r="D30" s="60" t="s">
        <v>44</v>
      </c>
      <c r="E30" s="134">
        <v>64.7</v>
      </c>
      <c r="F30" s="135"/>
      <c r="G30" s="134">
        <v>55.6</v>
      </c>
      <c r="H30" s="135"/>
      <c r="I30" s="134">
        <v>86.4</v>
      </c>
      <c r="J30" s="135"/>
      <c r="K30" s="134">
        <v>68.4</v>
      </c>
      <c r="L30" s="135"/>
      <c r="M30" s="134">
        <v>60.3</v>
      </c>
      <c r="N30" s="135"/>
      <c r="O30" s="134">
        <v>134</v>
      </c>
      <c r="P30" s="135"/>
      <c r="Q30" s="134">
        <v>44.3</v>
      </c>
      <c r="R30" s="135"/>
      <c r="S30" s="134">
        <v>142.3</v>
      </c>
      <c r="T30" s="135"/>
      <c r="U30" s="134">
        <v>48.7</v>
      </c>
      <c r="V30" s="135"/>
      <c r="W30" s="134">
        <v>51.3</v>
      </c>
      <c r="X30" s="135"/>
      <c r="Y30" s="134">
        <v>68.6</v>
      </c>
      <c r="Z30" s="135"/>
    </row>
    <row r="31" spans="1:26" ht="18.95" customHeight="1">
      <c r="A31" s="22"/>
      <c r="B31" s="137"/>
      <c r="C31" s="4" t="s">
        <v>45</v>
      </c>
      <c r="D31" s="89" t="s">
        <v>21</v>
      </c>
      <c r="E31" s="94">
        <f>E20-E27</f>
        <v>-57</v>
      </c>
      <c r="F31" s="95">
        <f aca="true" t="shared" si="0" ref="F31:Z33">F20-F27</f>
        <v>-5630</v>
      </c>
      <c r="G31" s="96">
        <f t="shared" si="0"/>
        <v>-12</v>
      </c>
      <c r="H31" s="97">
        <f t="shared" si="0"/>
        <v>-50759</v>
      </c>
      <c r="I31" s="94">
        <f t="shared" si="0"/>
        <v>594</v>
      </c>
      <c r="J31" s="95">
        <f t="shared" si="0"/>
        <v>314870</v>
      </c>
      <c r="K31" s="96">
        <f t="shared" si="0"/>
        <v>522</v>
      </c>
      <c r="L31" s="97">
        <f t="shared" si="0"/>
        <v>2011982</v>
      </c>
      <c r="M31" s="94">
        <f t="shared" si="0"/>
        <v>1764</v>
      </c>
      <c r="N31" s="95">
        <f t="shared" si="0"/>
        <v>325155</v>
      </c>
      <c r="O31" s="96">
        <f t="shared" si="0"/>
        <v>111</v>
      </c>
      <c r="P31" s="97">
        <f t="shared" si="0"/>
        <v>58444</v>
      </c>
      <c r="Q31" s="94">
        <f t="shared" si="0"/>
        <v>2073</v>
      </c>
      <c r="R31" s="95">
        <f t="shared" si="0"/>
        <v>5322156</v>
      </c>
      <c r="S31" s="96">
        <f t="shared" si="0"/>
        <v>11977</v>
      </c>
      <c r="T31" s="97">
        <f t="shared" si="0"/>
        <v>1653147</v>
      </c>
      <c r="U31" s="94">
        <f t="shared" si="0"/>
        <v>381</v>
      </c>
      <c r="V31" s="95">
        <f t="shared" si="0"/>
        <v>-249911</v>
      </c>
      <c r="W31" s="96">
        <f t="shared" si="0"/>
        <v>-590</v>
      </c>
      <c r="X31" s="97">
        <f t="shared" si="0"/>
        <v>466595</v>
      </c>
      <c r="Y31" s="94">
        <f t="shared" si="0"/>
        <v>16763</v>
      </c>
      <c r="Z31" s="95">
        <f t="shared" si="0"/>
        <v>4546049</v>
      </c>
    </row>
    <row r="32" spans="1:26" ht="18.95" customHeight="1">
      <c r="A32" s="22" t="s">
        <v>46</v>
      </c>
      <c r="B32" s="137"/>
      <c r="C32" s="7"/>
      <c r="D32" s="85" t="s">
        <v>22</v>
      </c>
      <c r="E32" s="98">
        <f aca="true" t="shared" si="1" ref="E32:T33">E21-E28</f>
        <v>57</v>
      </c>
      <c r="F32" s="99">
        <f t="shared" si="1"/>
        <v>20850</v>
      </c>
      <c r="G32" s="100">
        <f t="shared" si="1"/>
        <v>215</v>
      </c>
      <c r="H32" s="101">
        <f t="shared" si="1"/>
        <v>-81715</v>
      </c>
      <c r="I32" s="98">
        <f t="shared" si="1"/>
        <v>474</v>
      </c>
      <c r="J32" s="99">
        <f t="shared" si="1"/>
        <v>343318</v>
      </c>
      <c r="K32" s="100">
        <f t="shared" si="1"/>
        <v>601</v>
      </c>
      <c r="L32" s="101">
        <f t="shared" si="1"/>
        <v>1598782</v>
      </c>
      <c r="M32" s="98">
        <f t="shared" si="1"/>
        <v>1796</v>
      </c>
      <c r="N32" s="99">
        <f t="shared" si="1"/>
        <v>324932</v>
      </c>
      <c r="O32" s="100">
        <f t="shared" si="1"/>
        <v>-192</v>
      </c>
      <c r="P32" s="101">
        <f t="shared" si="1"/>
        <v>-13704</v>
      </c>
      <c r="Q32" s="98">
        <f t="shared" si="1"/>
        <v>2313</v>
      </c>
      <c r="R32" s="99">
        <f t="shared" si="1"/>
        <v>-122533</v>
      </c>
      <c r="S32" s="100">
        <f t="shared" si="1"/>
        <v>10628</v>
      </c>
      <c r="T32" s="101">
        <f t="shared" si="1"/>
        <v>1520484</v>
      </c>
      <c r="U32" s="98">
        <f t="shared" si="0"/>
        <v>309</v>
      </c>
      <c r="V32" s="99">
        <f t="shared" si="0"/>
        <v>-159917</v>
      </c>
      <c r="W32" s="100">
        <f t="shared" si="0"/>
        <v>-3203</v>
      </c>
      <c r="X32" s="101">
        <f t="shared" si="0"/>
        <v>338732</v>
      </c>
      <c r="Y32" s="98">
        <f t="shared" si="0"/>
        <v>12998</v>
      </c>
      <c r="Z32" s="99">
        <f t="shared" si="0"/>
        <v>3769229</v>
      </c>
    </row>
    <row r="33" spans="1:26" ht="18.95" customHeight="1">
      <c r="A33" s="22"/>
      <c r="B33" s="137"/>
      <c r="C33" s="7"/>
      <c r="D33" s="85" t="s">
        <v>24</v>
      </c>
      <c r="E33" s="98">
        <f t="shared" si="1"/>
        <v>999</v>
      </c>
      <c r="F33" s="99">
        <f t="shared" si="0"/>
        <v>370105</v>
      </c>
      <c r="G33" s="100">
        <f t="shared" si="0"/>
        <v>-547</v>
      </c>
      <c r="H33" s="101">
        <f t="shared" si="0"/>
        <v>-104511</v>
      </c>
      <c r="I33" s="98">
        <f t="shared" si="0"/>
        <v>-131</v>
      </c>
      <c r="J33" s="99">
        <f t="shared" si="0"/>
        <v>-758999</v>
      </c>
      <c r="K33" s="100">
        <f t="shared" si="0"/>
        <v>522</v>
      </c>
      <c r="L33" s="101">
        <f t="shared" si="0"/>
        <v>1751475</v>
      </c>
      <c r="M33" s="98">
        <f t="shared" si="0"/>
        <v>2640.1000000000004</v>
      </c>
      <c r="N33" s="99">
        <f t="shared" si="0"/>
        <v>381178</v>
      </c>
      <c r="O33" s="100">
        <f t="shared" si="0"/>
        <v>304</v>
      </c>
      <c r="P33" s="101">
        <f t="shared" si="0"/>
        <v>33752</v>
      </c>
      <c r="Q33" s="98">
        <f t="shared" si="0"/>
        <v>-4769</v>
      </c>
      <c r="R33" s="99">
        <f t="shared" si="0"/>
        <v>-1899986</v>
      </c>
      <c r="S33" s="100">
        <f t="shared" si="0"/>
        <v>3375</v>
      </c>
      <c r="T33" s="101">
        <f t="shared" si="0"/>
        <v>364208</v>
      </c>
      <c r="U33" s="98">
        <f t="shared" si="0"/>
        <v>-2066</v>
      </c>
      <c r="V33" s="99">
        <f t="shared" si="0"/>
        <v>-987667</v>
      </c>
      <c r="W33" s="100">
        <f t="shared" si="0"/>
        <v>-11626</v>
      </c>
      <c r="X33" s="101">
        <f t="shared" si="0"/>
        <v>240805</v>
      </c>
      <c r="Y33" s="98">
        <f t="shared" si="0"/>
        <v>-11298.899999999994</v>
      </c>
      <c r="Z33" s="99">
        <f t="shared" si="0"/>
        <v>-609640</v>
      </c>
    </row>
    <row r="34" spans="1:26" ht="18.95" customHeight="1" thickBot="1">
      <c r="A34" s="22" t="s">
        <v>47</v>
      </c>
      <c r="B34" s="137"/>
      <c r="C34" s="61"/>
      <c r="D34" s="28" t="s">
        <v>44</v>
      </c>
      <c r="E34" s="128">
        <v>87.05268389662028</v>
      </c>
      <c r="F34" s="127"/>
      <c r="G34" s="132">
        <v>56.00624024960999</v>
      </c>
      <c r="H34" s="133"/>
      <c r="I34" s="128">
        <v>114.56217666219581</v>
      </c>
      <c r="J34" s="127"/>
      <c r="K34" s="132">
        <v>31.06796116504854</v>
      </c>
      <c r="L34" s="133"/>
      <c r="M34" s="128">
        <v>60.09323577016454</v>
      </c>
      <c r="N34" s="127"/>
      <c r="O34" s="132">
        <v>110.78748651564186</v>
      </c>
      <c r="P34" s="133"/>
      <c r="Q34" s="128">
        <v>44.466676927812834</v>
      </c>
      <c r="R34" s="127"/>
      <c r="S34" s="132">
        <v>133.80239238956392</v>
      </c>
      <c r="T34" s="133"/>
      <c r="U34" s="128">
        <v>67.03780424650441</v>
      </c>
      <c r="V34" s="127"/>
      <c r="W34" s="132">
        <v>48.559225820403306</v>
      </c>
      <c r="X34" s="133"/>
      <c r="Y34" s="128">
        <v>70.54128256450254</v>
      </c>
      <c r="Z34" s="127"/>
    </row>
    <row r="35" spans="1:26" ht="18.95" customHeight="1">
      <c r="A35" s="22"/>
      <c r="B35" s="137"/>
      <c r="C35" s="7" t="s">
        <v>48</v>
      </c>
      <c r="D35" s="62" t="s">
        <v>21</v>
      </c>
      <c r="E35" s="63">
        <f aca="true" t="shared" si="2" ref="E35:Z37">E20/E27*100</f>
        <v>95.47977795400476</v>
      </c>
      <c r="F35" s="64">
        <f t="shared" si="2"/>
        <v>94.23769753541309</v>
      </c>
      <c r="G35" s="65">
        <f t="shared" si="2"/>
        <v>98.50187265917603</v>
      </c>
      <c r="H35" s="66">
        <f t="shared" si="2"/>
        <v>82.99394256154599</v>
      </c>
      <c r="I35" s="63">
        <f t="shared" si="2"/>
        <v>129.34782608695653</v>
      </c>
      <c r="J35" s="64">
        <f t="shared" si="2"/>
        <v>132.9979773844332</v>
      </c>
      <c r="K35" s="65">
        <f t="shared" si="2"/>
        <v>224.28571428571428</v>
      </c>
      <c r="L35" s="66">
        <f t="shared" si="2"/>
        <v>2007.6705730648157</v>
      </c>
      <c r="M35" s="63">
        <f t="shared" si="2"/>
        <v>131.21571403291452</v>
      </c>
      <c r="N35" s="64">
        <f t="shared" si="2"/>
        <v>126.33806490493656</v>
      </c>
      <c r="O35" s="65">
        <f t="shared" si="2"/>
        <v>102.21071499701256</v>
      </c>
      <c r="P35" s="66">
        <f t="shared" si="2"/>
        <v>103.40445064758192</v>
      </c>
      <c r="Q35" s="63">
        <f t="shared" si="2"/>
        <v>107.49566097772636</v>
      </c>
      <c r="R35" s="64">
        <f t="shared" si="2"/>
        <v>1029.1295034487814</v>
      </c>
      <c r="S35" s="65">
        <f t="shared" si="2"/>
        <v>133.23620823620823</v>
      </c>
      <c r="T35" s="66">
        <f t="shared" si="2"/>
        <v>117.54203134152242</v>
      </c>
      <c r="U35" s="63">
        <f t="shared" si="2"/>
        <v>111.27218934911242</v>
      </c>
      <c r="V35" s="64">
        <f t="shared" si="2"/>
        <v>77.4335723818588</v>
      </c>
      <c r="W35" s="65">
        <f t="shared" si="2"/>
        <v>94.33563748079877</v>
      </c>
      <c r="X35" s="66">
        <f t="shared" si="2"/>
        <v>129.88558680715906</v>
      </c>
      <c r="Y35" s="63">
        <f t="shared" si="2"/>
        <v>118.08969848703947</v>
      </c>
      <c r="Z35" s="64">
        <f t="shared" si="2"/>
        <v>120.3197678368629</v>
      </c>
    </row>
    <row r="36" spans="1:26" ht="18.95" customHeight="1">
      <c r="A36" s="22" t="s">
        <v>49</v>
      </c>
      <c r="B36" s="137"/>
      <c r="C36" s="7" t="s">
        <v>62</v>
      </c>
      <c r="D36" s="60" t="s">
        <v>22</v>
      </c>
      <c r="E36" s="67">
        <f t="shared" si="2"/>
        <v>104.46358653093186</v>
      </c>
      <c r="F36" s="68">
        <f t="shared" si="2"/>
        <v>116.9997309395103</v>
      </c>
      <c r="G36" s="69">
        <f t="shared" si="2"/>
        <v>126.77459526774595</v>
      </c>
      <c r="H36" s="70">
        <f t="shared" si="2"/>
        <v>73.88838294268962</v>
      </c>
      <c r="I36" s="67">
        <f t="shared" si="2"/>
        <v>123.04326689353427</v>
      </c>
      <c r="J36" s="68">
        <f t="shared" si="2"/>
        <v>135.41164263037052</v>
      </c>
      <c r="K36" s="69">
        <f t="shared" si="2"/>
        <v>445.40229885057465</v>
      </c>
      <c r="L36" s="70">
        <f t="shared" si="2"/>
        <v>2384.953551522081</v>
      </c>
      <c r="M36" s="67">
        <f t="shared" si="2"/>
        <v>135.25024533856723</v>
      </c>
      <c r="N36" s="68">
        <f t="shared" si="2"/>
        <v>128.14765277412022</v>
      </c>
      <c r="O36" s="69">
        <f t="shared" si="2"/>
        <v>96.18593563766389</v>
      </c>
      <c r="P36" s="70">
        <f t="shared" si="2"/>
        <v>99.18045923944895</v>
      </c>
      <c r="Q36" s="67">
        <f t="shared" si="2"/>
        <v>108.40388039094574</v>
      </c>
      <c r="R36" s="68">
        <f t="shared" si="2"/>
        <v>98.05292457774144</v>
      </c>
      <c r="S36" s="69">
        <f t="shared" si="2"/>
        <v>129.87407240836518</v>
      </c>
      <c r="T36" s="70">
        <f t="shared" si="2"/>
        <v>116.59018335264237</v>
      </c>
      <c r="U36" s="67">
        <f t="shared" si="2"/>
        <v>108.68465430016863</v>
      </c>
      <c r="V36" s="68">
        <f t="shared" si="2"/>
        <v>84.73070558792946</v>
      </c>
      <c r="W36" s="69">
        <f t="shared" si="2"/>
        <v>74.46791550418493</v>
      </c>
      <c r="X36" s="70">
        <f t="shared" si="2"/>
        <v>121.51220243311968</v>
      </c>
      <c r="Y36" s="67">
        <f t="shared" si="2"/>
        <v>113.88052369663187</v>
      </c>
      <c r="Z36" s="68">
        <f t="shared" si="2"/>
        <v>116.84069673266994</v>
      </c>
    </row>
    <row r="37" spans="1:26" ht="18.95" customHeight="1" thickBot="1">
      <c r="A37" s="22"/>
      <c r="B37" s="138"/>
      <c r="C37" s="61"/>
      <c r="D37" s="47" t="s">
        <v>24</v>
      </c>
      <c r="E37" s="71">
        <f t="shared" si="2"/>
        <v>151.17827868852459</v>
      </c>
      <c r="F37" s="72">
        <f t="shared" si="2"/>
        <v>242.83426277907495</v>
      </c>
      <c r="G37" s="73">
        <f t="shared" si="2"/>
        <v>62.04024982650937</v>
      </c>
      <c r="H37" s="74">
        <f t="shared" si="2"/>
        <v>79.33413483403794</v>
      </c>
      <c r="I37" s="71">
        <f t="shared" si="2"/>
        <v>94.4136460554371</v>
      </c>
      <c r="J37" s="72">
        <f t="shared" si="2"/>
        <v>67.51689209431156</v>
      </c>
      <c r="K37" s="73">
        <f t="shared" si="2"/>
        <v>193.71633752244165</v>
      </c>
      <c r="L37" s="74">
        <f t="shared" si="2"/>
        <v>1020.1871397874319</v>
      </c>
      <c r="M37" s="71">
        <f t="shared" si="2"/>
        <v>128.71234366503535</v>
      </c>
      <c r="N37" s="72">
        <f t="shared" si="2"/>
        <v>117.67200952822931</v>
      </c>
      <c r="O37" s="73">
        <f t="shared" si="2"/>
        <v>108.11965811965811</v>
      </c>
      <c r="P37" s="74">
        <f t="shared" si="2"/>
        <v>102.96887397063144</v>
      </c>
      <c r="Q37" s="71">
        <f t="shared" si="2"/>
        <v>92.34596433787536</v>
      </c>
      <c r="R37" s="72">
        <f t="shared" si="2"/>
        <v>83.93745978523211</v>
      </c>
      <c r="S37" s="73">
        <f t="shared" si="2"/>
        <v>113.28687846935159</v>
      </c>
      <c r="T37" s="74">
        <f t="shared" si="2"/>
        <v>117.25475407304162</v>
      </c>
      <c r="U37" s="71">
        <f t="shared" si="2"/>
        <v>70.64923994885636</v>
      </c>
      <c r="V37" s="72">
        <f t="shared" si="2"/>
        <v>58.7390358389578</v>
      </c>
      <c r="W37" s="73">
        <f t="shared" si="2"/>
        <v>45.47671528396567</v>
      </c>
      <c r="X37" s="74">
        <f t="shared" si="2"/>
        <v>112.43481282845325</v>
      </c>
      <c r="Y37" s="71">
        <f t="shared" si="2"/>
        <v>91.64924909832673</v>
      </c>
      <c r="Z37" s="72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29" t="s">
        <v>51</v>
      </c>
      <c r="C39" s="12" t="s">
        <v>43</v>
      </c>
      <c r="D39" s="90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30"/>
      <c r="C40" s="22"/>
      <c r="D40" s="8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30"/>
      <c r="C41" s="22"/>
      <c r="D41" s="8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30"/>
      <c r="C42" s="22"/>
      <c r="D42" s="93" t="s">
        <v>44</v>
      </c>
      <c r="E42" s="126" t="e">
        <f>+#REF!</f>
        <v>#REF!</v>
      </c>
      <c r="F42" s="127" t="e">
        <f>+#REF!</f>
        <v>#REF!</v>
      </c>
      <c r="G42" s="126" t="e">
        <f>+#REF!</f>
        <v>#REF!</v>
      </c>
      <c r="H42" s="127" t="e">
        <f>+#REF!</f>
        <v>#REF!</v>
      </c>
      <c r="I42" s="126" t="e">
        <f>+#REF!</f>
        <v>#REF!</v>
      </c>
      <c r="J42" s="127" t="e">
        <f>+#REF!</f>
        <v>#REF!</v>
      </c>
      <c r="K42" s="126" t="e">
        <f>+#REF!</f>
        <v>#REF!</v>
      </c>
      <c r="L42" s="127" t="e">
        <f>+#REF!</f>
        <v>#REF!</v>
      </c>
      <c r="M42" s="126" t="e">
        <f>+#REF!</f>
        <v>#REF!</v>
      </c>
      <c r="N42" s="127" t="e">
        <f>+#REF!</f>
        <v>#REF!</v>
      </c>
      <c r="O42" s="126" t="e">
        <f>+#REF!</f>
        <v>#REF!</v>
      </c>
      <c r="P42" s="127" t="e">
        <f>+#REF!</f>
        <v>#REF!</v>
      </c>
      <c r="Q42" s="126" t="e">
        <f>+#REF!</f>
        <v>#REF!</v>
      </c>
      <c r="R42" s="127" t="e">
        <f>+#REF!</f>
        <v>#REF!</v>
      </c>
      <c r="S42" s="126" t="e">
        <f>+#REF!</f>
        <v>#REF!</v>
      </c>
      <c r="T42" s="127" t="e">
        <f>+#REF!</f>
        <v>#REF!</v>
      </c>
      <c r="U42" s="126" t="e">
        <f>+#REF!</f>
        <v>#REF!</v>
      </c>
      <c r="V42" s="127" t="e">
        <f>+#REF!</f>
        <v>#REF!</v>
      </c>
      <c r="W42" s="126" t="e">
        <f>+#REF!</f>
        <v>#REF!</v>
      </c>
      <c r="X42" s="127" t="e">
        <f>+#REF!</f>
        <v>#REF!</v>
      </c>
      <c r="Y42" s="126" t="e">
        <f>+#REF!</f>
        <v>#REF!</v>
      </c>
      <c r="Z42" s="127" t="e">
        <f>+#REF!</f>
        <v>#REF!</v>
      </c>
    </row>
    <row r="43" spans="1:26" ht="18.95" customHeight="1">
      <c r="A43" s="22"/>
      <c r="B43" s="130"/>
      <c r="C43" s="12" t="s">
        <v>45</v>
      </c>
      <c r="D43" s="90" t="s">
        <v>21</v>
      </c>
      <c r="E43" s="94" t="e">
        <f aca="true" t="shared" si="3" ref="E43:Z46">E20-E39</f>
        <v>#REF!</v>
      </c>
      <c r="F43" s="97" t="e">
        <f t="shared" si="3"/>
        <v>#REF!</v>
      </c>
      <c r="G43" s="94" t="e">
        <f t="shared" si="3"/>
        <v>#REF!</v>
      </c>
      <c r="H43" s="95" t="e">
        <f t="shared" si="3"/>
        <v>#REF!</v>
      </c>
      <c r="I43" s="96" t="e">
        <f t="shared" si="3"/>
        <v>#REF!</v>
      </c>
      <c r="J43" s="97" t="e">
        <f t="shared" si="3"/>
        <v>#REF!</v>
      </c>
      <c r="K43" s="94" t="e">
        <f t="shared" si="3"/>
        <v>#REF!</v>
      </c>
      <c r="L43" s="95" t="e">
        <f t="shared" si="3"/>
        <v>#REF!</v>
      </c>
      <c r="M43" s="96" t="e">
        <f t="shared" si="3"/>
        <v>#REF!</v>
      </c>
      <c r="N43" s="97" t="e">
        <f t="shared" si="3"/>
        <v>#REF!</v>
      </c>
      <c r="O43" s="94" t="e">
        <f t="shared" si="3"/>
        <v>#REF!</v>
      </c>
      <c r="P43" s="95" t="e">
        <f t="shared" si="3"/>
        <v>#REF!</v>
      </c>
      <c r="Q43" s="96" t="e">
        <f t="shared" si="3"/>
        <v>#REF!</v>
      </c>
      <c r="R43" s="97" t="e">
        <f t="shared" si="3"/>
        <v>#REF!</v>
      </c>
      <c r="S43" s="94" t="e">
        <f t="shared" si="3"/>
        <v>#REF!</v>
      </c>
      <c r="T43" s="95" t="e">
        <f t="shared" si="3"/>
        <v>#REF!</v>
      </c>
      <c r="U43" s="96" t="e">
        <f t="shared" si="3"/>
        <v>#REF!</v>
      </c>
      <c r="V43" s="97" t="e">
        <f t="shared" si="3"/>
        <v>#REF!</v>
      </c>
      <c r="W43" s="94" t="e">
        <f t="shared" si="3"/>
        <v>#REF!</v>
      </c>
      <c r="X43" s="95" t="e">
        <f t="shared" si="3"/>
        <v>#REF!</v>
      </c>
      <c r="Y43" s="94" t="e">
        <f t="shared" si="3"/>
        <v>#REF!</v>
      </c>
      <c r="Z43" s="95" t="e">
        <f t="shared" si="3"/>
        <v>#REF!</v>
      </c>
    </row>
    <row r="44" spans="1:26" ht="18.95" customHeight="1">
      <c r="A44" s="22"/>
      <c r="B44" s="130"/>
      <c r="C44" s="22"/>
      <c r="D44" s="86" t="s">
        <v>22</v>
      </c>
      <c r="E44" s="98" t="e">
        <f t="shared" si="3"/>
        <v>#REF!</v>
      </c>
      <c r="F44" s="101" t="e">
        <f t="shared" si="3"/>
        <v>#REF!</v>
      </c>
      <c r="G44" s="98" t="e">
        <f t="shared" si="3"/>
        <v>#REF!</v>
      </c>
      <c r="H44" s="99" t="e">
        <f t="shared" si="3"/>
        <v>#REF!</v>
      </c>
      <c r="I44" s="100" t="e">
        <f t="shared" si="3"/>
        <v>#REF!</v>
      </c>
      <c r="J44" s="101" t="e">
        <f t="shared" si="3"/>
        <v>#REF!</v>
      </c>
      <c r="K44" s="98" t="e">
        <f t="shared" si="3"/>
        <v>#REF!</v>
      </c>
      <c r="L44" s="99" t="e">
        <f t="shared" si="3"/>
        <v>#REF!</v>
      </c>
      <c r="M44" s="100" t="e">
        <f t="shared" si="3"/>
        <v>#REF!</v>
      </c>
      <c r="N44" s="101" t="e">
        <f t="shared" si="3"/>
        <v>#REF!</v>
      </c>
      <c r="O44" s="98" t="e">
        <f t="shared" si="3"/>
        <v>#REF!</v>
      </c>
      <c r="P44" s="99" t="e">
        <f t="shared" si="3"/>
        <v>#REF!</v>
      </c>
      <c r="Q44" s="100" t="e">
        <f t="shared" si="3"/>
        <v>#REF!</v>
      </c>
      <c r="R44" s="101" t="e">
        <f t="shared" si="3"/>
        <v>#REF!</v>
      </c>
      <c r="S44" s="98" t="e">
        <f t="shared" si="3"/>
        <v>#REF!</v>
      </c>
      <c r="T44" s="99" t="e">
        <f t="shared" si="3"/>
        <v>#REF!</v>
      </c>
      <c r="U44" s="100" t="e">
        <f t="shared" si="3"/>
        <v>#REF!</v>
      </c>
      <c r="V44" s="101" t="e">
        <f t="shared" si="3"/>
        <v>#REF!</v>
      </c>
      <c r="W44" s="98" t="e">
        <f t="shared" si="3"/>
        <v>#REF!</v>
      </c>
      <c r="X44" s="99" t="e">
        <f t="shared" si="3"/>
        <v>#REF!</v>
      </c>
      <c r="Y44" s="98" t="e">
        <f t="shared" si="3"/>
        <v>#REF!</v>
      </c>
      <c r="Z44" s="99" t="e">
        <f t="shared" si="3"/>
        <v>#REF!</v>
      </c>
    </row>
    <row r="45" spans="1:26" ht="18.95" customHeight="1">
      <c r="A45" s="22"/>
      <c r="B45" s="130"/>
      <c r="C45" s="22"/>
      <c r="D45" s="86" t="s">
        <v>24</v>
      </c>
      <c r="E45" s="98" t="e">
        <f t="shared" si="3"/>
        <v>#REF!</v>
      </c>
      <c r="F45" s="101" t="e">
        <f t="shared" si="3"/>
        <v>#REF!</v>
      </c>
      <c r="G45" s="98" t="e">
        <f t="shared" si="3"/>
        <v>#REF!</v>
      </c>
      <c r="H45" s="99" t="e">
        <f t="shared" si="3"/>
        <v>#REF!</v>
      </c>
      <c r="I45" s="100" t="e">
        <f t="shared" si="3"/>
        <v>#REF!</v>
      </c>
      <c r="J45" s="101" t="e">
        <f t="shared" si="3"/>
        <v>#REF!</v>
      </c>
      <c r="K45" s="98" t="e">
        <f t="shared" si="3"/>
        <v>#REF!</v>
      </c>
      <c r="L45" s="99" t="e">
        <f t="shared" si="3"/>
        <v>#REF!</v>
      </c>
      <c r="M45" s="100" t="e">
        <f t="shared" si="3"/>
        <v>#REF!</v>
      </c>
      <c r="N45" s="101" t="e">
        <f t="shared" si="3"/>
        <v>#REF!</v>
      </c>
      <c r="O45" s="98" t="e">
        <f t="shared" si="3"/>
        <v>#REF!</v>
      </c>
      <c r="P45" s="99" t="e">
        <f t="shared" si="3"/>
        <v>#REF!</v>
      </c>
      <c r="Q45" s="100" t="e">
        <f t="shared" si="3"/>
        <v>#REF!</v>
      </c>
      <c r="R45" s="101" t="e">
        <f t="shared" si="3"/>
        <v>#REF!</v>
      </c>
      <c r="S45" s="98" t="e">
        <f t="shared" si="3"/>
        <v>#REF!</v>
      </c>
      <c r="T45" s="99" t="e">
        <f t="shared" si="3"/>
        <v>#REF!</v>
      </c>
      <c r="U45" s="100" t="e">
        <f t="shared" si="3"/>
        <v>#REF!</v>
      </c>
      <c r="V45" s="101" t="e">
        <f t="shared" si="3"/>
        <v>#REF!</v>
      </c>
      <c r="W45" s="98" t="e">
        <f t="shared" si="3"/>
        <v>#REF!</v>
      </c>
      <c r="X45" s="99" t="e">
        <f t="shared" si="3"/>
        <v>#REF!</v>
      </c>
      <c r="Y45" s="98" t="e">
        <f t="shared" si="3"/>
        <v>#REF!</v>
      </c>
      <c r="Z45" s="99" t="e">
        <f t="shared" si="3"/>
        <v>#REF!</v>
      </c>
    </row>
    <row r="46" spans="1:38" ht="18.95" customHeight="1" thickBot="1">
      <c r="A46" s="22"/>
      <c r="B46" s="130"/>
      <c r="C46" s="46"/>
      <c r="D46" s="93" t="s">
        <v>44</v>
      </c>
      <c r="E46" s="126" t="e">
        <f>E23-E42</f>
        <v>#REF!</v>
      </c>
      <c r="F46" s="127"/>
      <c r="G46" s="126" t="e">
        <f>G23-G42</f>
        <v>#REF!</v>
      </c>
      <c r="H46" s="127"/>
      <c r="I46" s="126" t="e">
        <f>I23-I42</f>
        <v>#REF!</v>
      </c>
      <c r="J46" s="127"/>
      <c r="K46" s="126" t="e">
        <f>K23-K42</f>
        <v>#REF!</v>
      </c>
      <c r="L46" s="127"/>
      <c r="M46" s="126" t="e">
        <f>M23-M42</f>
        <v>#REF!</v>
      </c>
      <c r="N46" s="127"/>
      <c r="O46" s="126" t="e">
        <f t="shared" si="3"/>
        <v>#REF!</v>
      </c>
      <c r="P46" s="127"/>
      <c r="Q46" s="126" t="e">
        <f t="shared" si="3"/>
        <v>#REF!</v>
      </c>
      <c r="R46" s="127"/>
      <c r="S46" s="126" t="e">
        <f t="shared" si="3"/>
        <v>#REF!</v>
      </c>
      <c r="T46" s="127"/>
      <c r="U46" s="126" t="e">
        <f t="shared" si="3"/>
        <v>#REF!</v>
      </c>
      <c r="V46" s="127"/>
      <c r="W46" s="126" t="e">
        <f t="shared" si="3"/>
        <v>#REF!</v>
      </c>
      <c r="X46" s="127"/>
      <c r="Y46" s="126" t="e">
        <f t="shared" si="3"/>
        <v>#REF!</v>
      </c>
      <c r="Z46" s="127"/>
      <c r="AA46" s="124"/>
      <c r="AB46" s="125"/>
      <c r="AC46" s="124"/>
      <c r="AD46" s="125"/>
      <c r="AE46" s="124"/>
      <c r="AF46" s="125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30"/>
      <c r="C47" s="22" t="s">
        <v>48</v>
      </c>
      <c r="D47" s="54" t="s">
        <v>21</v>
      </c>
      <c r="E47" s="75" t="e">
        <f aca="true" t="shared" si="4" ref="E47:Z49">E20/E39*100</f>
        <v>#REF!</v>
      </c>
      <c r="F47" s="76" t="e">
        <f t="shared" si="4"/>
        <v>#REF!</v>
      </c>
      <c r="G47" s="75" t="e">
        <f t="shared" si="4"/>
        <v>#REF!</v>
      </c>
      <c r="H47" s="77" t="e">
        <f t="shared" si="4"/>
        <v>#REF!</v>
      </c>
      <c r="I47" s="78" t="e">
        <f t="shared" si="4"/>
        <v>#REF!</v>
      </c>
      <c r="J47" s="76" t="e">
        <f t="shared" si="4"/>
        <v>#REF!</v>
      </c>
      <c r="K47" s="75" t="e">
        <f t="shared" si="4"/>
        <v>#REF!</v>
      </c>
      <c r="L47" s="77" t="e">
        <f t="shared" si="4"/>
        <v>#REF!</v>
      </c>
      <c r="M47" s="78" t="e">
        <f t="shared" si="4"/>
        <v>#REF!</v>
      </c>
      <c r="N47" s="76" t="e">
        <f t="shared" si="4"/>
        <v>#REF!</v>
      </c>
      <c r="O47" s="75" t="e">
        <f t="shared" si="4"/>
        <v>#REF!</v>
      </c>
      <c r="P47" s="77" t="e">
        <f t="shared" si="4"/>
        <v>#REF!</v>
      </c>
      <c r="Q47" s="78" t="e">
        <f t="shared" si="4"/>
        <v>#REF!</v>
      </c>
      <c r="R47" s="76" t="e">
        <f t="shared" si="4"/>
        <v>#REF!</v>
      </c>
      <c r="S47" s="75" t="e">
        <f t="shared" si="4"/>
        <v>#REF!</v>
      </c>
      <c r="T47" s="77" t="e">
        <f t="shared" si="4"/>
        <v>#REF!</v>
      </c>
      <c r="U47" s="78" t="e">
        <f t="shared" si="4"/>
        <v>#REF!</v>
      </c>
      <c r="V47" s="76" t="e">
        <f t="shared" si="4"/>
        <v>#REF!</v>
      </c>
      <c r="W47" s="75" t="e">
        <f t="shared" si="4"/>
        <v>#REF!</v>
      </c>
      <c r="X47" s="77" t="e">
        <f t="shared" si="4"/>
        <v>#REF!</v>
      </c>
      <c r="Y47" s="75" t="e">
        <f t="shared" si="4"/>
        <v>#REF!</v>
      </c>
      <c r="Z47" s="77" t="e">
        <f t="shared" si="4"/>
        <v>#REF!</v>
      </c>
    </row>
    <row r="48" spans="1:26" ht="18.95" customHeight="1">
      <c r="A48" s="22"/>
      <c r="B48" s="130"/>
      <c r="C48" s="22"/>
      <c r="D48" s="57" t="s">
        <v>22</v>
      </c>
      <c r="E48" s="67" t="e">
        <f t="shared" si="4"/>
        <v>#REF!</v>
      </c>
      <c r="F48" s="70" t="e">
        <f t="shared" si="4"/>
        <v>#REF!</v>
      </c>
      <c r="G48" s="67" t="e">
        <f t="shared" si="4"/>
        <v>#REF!</v>
      </c>
      <c r="H48" s="68" t="e">
        <f t="shared" si="4"/>
        <v>#REF!</v>
      </c>
      <c r="I48" s="69" t="e">
        <f t="shared" si="4"/>
        <v>#REF!</v>
      </c>
      <c r="J48" s="70" t="e">
        <f t="shared" si="4"/>
        <v>#REF!</v>
      </c>
      <c r="K48" s="67" t="e">
        <f t="shared" si="4"/>
        <v>#REF!</v>
      </c>
      <c r="L48" s="68" t="e">
        <f t="shared" si="4"/>
        <v>#REF!</v>
      </c>
      <c r="M48" s="69" t="e">
        <f t="shared" si="4"/>
        <v>#REF!</v>
      </c>
      <c r="N48" s="70" t="e">
        <f t="shared" si="4"/>
        <v>#REF!</v>
      </c>
      <c r="O48" s="67" t="e">
        <f t="shared" si="4"/>
        <v>#REF!</v>
      </c>
      <c r="P48" s="68" t="e">
        <f t="shared" si="4"/>
        <v>#REF!</v>
      </c>
      <c r="Q48" s="69" t="e">
        <f t="shared" si="4"/>
        <v>#REF!</v>
      </c>
      <c r="R48" s="70" t="e">
        <f t="shared" si="4"/>
        <v>#REF!</v>
      </c>
      <c r="S48" s="67" t="e">
        <f t="shared" si="4"/>
        <v>#REF!</v>
      </c>
      <c r="T48" s="68" t="e">
        <f t="shared" si="4"/>
        <v>#REF!</v>
      </c>
      <c r="U48" s="69" t="e">
        <f t="shared" si="4"/>
        <v>#REF!</v>
      </c>
      <c r="V48" s="70" t="e">
        <f t="shared" si="4"/>
        <v>#REF!</v>
      </c>
      <c r="W48" s="67" t="e">
        <f t="shared" si="4"/>
        <v>#REF!</v>
      </c>
      <c r="X48" s="68" t="e">
        <f t="shared" si="4"/>
        <v>#REF!</v>
      </c>
      <c r="Y48" s="67" t="e">
        <f t="shared" si="4"/>
        <v>#REF!</v>
      </c>
      <c r="Z48" s="68" t="e">
        <f t="shared" si="4"/>
        <v>#REF!</v>
      </c>
    </row>
    <row r="49" spans="1:26" ht="18.95" customHeight="1" thickBot="1">
      <c r="A49" s="46"/>
      <c r="B49" s="131"/>
      <c r="C49" s="46"/>
      <c r="D49" s="47" t="s">
        <v>24</v>
      </c>
      <c r="E49" s="71" t="e">
        <f t="shared" si="4"/>
        <v>#REF!</v>
      </c>
      <c r="F49" s="74" t="e">
        <f t="shared" si="4"/>
        <v>#REF!</v>
      </c>
      <c r="G49" s="71" t="e">
        <f t="shared" si="4"/>
        <v>#REF!</v>
      </c>
      <c r="H49" s="72" t="e">
        <f t="shared" si="4"/>
        <v>#REF!</v>
      </c>
      <c r="I49" s="73" t="e">
        <f t="shared" si="4"/>
        <v>#REF!</v>
      </c>
      <c r="J49" s="74" t="e">
        <f t="shared" si="4"/>
        <v>#REF!</v>
      </c>
      <c r="K49" s="71" t="e">
        <f t="shared" si="4"/>
        <v>#REF!</v>
      </c>
      <c r="L49" s="72" t="e">
        <f t="shared" si="4"/>
        <v>#REF!</v>
      </c>
      <c r="M49" s="73" t="e">
        <f t="shared" si="4"/>
        <v>#REF!</v>
      </c>
      <c r="N49" s="74" t="e">
        <f t="shared" si="4"/>
        <v>#REF!</v>
      </c>
      <c r="O49" s="71" t="e">
        <f t="shared" si="4"/>
        <v>#REF!</v>
      </c>
      <c r="P49" s="72" t="e">
        <f t="shared" si="4"/>
        <v>#REF!</v>
      </c>
      <c r="Q49" s="73" t="e">
        <f t="shared" si="4"/>
        <v>#REF!</v>
      </c>
      <c r="R49" s="74" t="e">
        <f t="shared" si="4"/>
        <v>#REF!</v>
      </c>
      <c r="S49" s="71" t="e">
        <f t="shared" si="4"/>
        <v>#REF!</v>
      </c>
      <c r="T49" s="72" t="e">
        <f t="shared" si="4"/>
        <v>#REF!</v>
      </c>
      <c r="U49" s="73" t="e">
        <f t="shared" si="4"/>
        <v>#REF!</v>
      </c>
      <c r="V49" s="74" t="e">
        <f t="shared" si="4"/>
        <v>#REF!</v>
      </c>
      <c r="W49" s="71" t="e">
        <f t="shared" si="4"/>
        <v>#REF!</v>
      </c>
      <c r="X49" s="72" t="e">
        <f t="shared" si="4"/>
        <v>#REF!</v>
      </c>
      <c r="Y49" s="71" t="e">
        <f t="shared" si="4"/>
        <v>#REF!</v>
      </c>
      <c r="Z49" s="72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Shimada Munenori (島田 宗典)</cp:lastModifiedBy>
  <cp:lastPrinted>2022-04-13T23:29:43Z</cp:lastPrinted>
  <dcterms:created xsi:type="dcterms:W3CDTF">2016-05-20T01:46:25Z</dcterms:created>
  <dcterms:modified xsi:type="dcterms:W3CDTF">2022-05-30T07:19:09Z</dcterms:modified>
  <cp:category/>
  <cp:version/>
  <cp:contentType/>
  <cp:contentStatus/>
</cp:coreProperties>
</file>