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24226"/>
  <bookViews>
    <workbookView xWindow="65416" yWindow="65416" windowWidth="29040" windowHeight="15840" activeTab="0"/>
  </bookViews>
  <sheets>
    <sheet name="10品目別管理表 (令和4年5月) " sheetId="17" r:id="rId1"/>
    <sheet name="(令和4年4月) " sheetId="9" r:id="rId2"/>
    <sheet name="(令和3年5月) " sheetId="6" r:id="rId3"/>
  </sheets>
  <definedNames>
    <definedName name="_xlnm.Print_Area" localSheetId="2">'(令和3年5月) '!$A$1:$Z$49</definedName>
    <definedName name="_xlnm.Print_Area" localSheetId="1">'(令和4年4月) '!$A$1:$Z$49</definedName>
    <definedName name="_xlnm.Print_Area" localSheetId="0">'10品目別管理表 (令和4年5月) '!$A$1:$Z$49</definedName>
  </definedNames>
  <calcPr calcId="191029"/>
  <extLst/>
</workbook>
</file>

<file path=xl/sharedStrings.xml><?xml version="1.0" encoding="utf-8"?>
<sst xmlns="http://schemas.openxmlformats.org/spreadsheetml/2006/main" count="384" uniqueCount="66">
  <si>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</si>
  <si>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</si>
  <si>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</si>
  <si>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</si>
  <si>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</si>
  <si>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</si>
  <si>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</si>
  <si>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</si>
  <si>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</si>
  <si>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</si>
  <si>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</si>
  <si>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</si>
  <si>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</si>
  <si>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</si>
  <si>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</si>
  <si>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</si>
  <si>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</si>
  <si>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</si>
  <si>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</si>
  <si>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</si>
  <si>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</si>
  <si>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</si>
  <si>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</si>
  <si>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</si>
  <si>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</si>
  <si>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</si>
  <si>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</si>
  <si>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</si>
  <si>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</si>
  <si>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</si>
  <si>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</si>
  <si>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</si>
  <si>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</si>
  <si>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</si>
  <si>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</si>
  <si>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</si>
  <si>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</si>
  <si>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</si>
  <si>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</si>
  <si>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</si>
  <si>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</si>
  <si>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</si>
  <si>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</si>
  <si>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</si>
  <si>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</si>
  <si>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</si>
  <si>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</si>
  <si>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</si>
  <si>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</si>
  <si>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</si>
  <si>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</si>
  <si>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</si>
  <si>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</si>
  <si>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</si>
  <si>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</si>
  <si>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</si>
  <si>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</si>
  <si>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</si>
  <si>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</si>
  <si>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</si>
  <si>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</si>
  <si>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</si>
  <si>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</si>
  <si>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令和4年4月</t>
  </si>
  <si>
    <t>令和4年5月</t>
  </si>
  <si>
    <t>令和3年5月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</si>
</sst>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166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  <xf numFmtId="0" fontId="2" fillId="0" borderId="52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3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2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4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4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2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2" fillId="0" borderId="56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58" xfId="22" applyNumberFormat="1" applyFont="1" applyBorder="1">
      <alignment/>
      <protection/>
    </xf>
    <xf numFmtId="0" fontId="2" fillId="0" borderId="58" xfId="22" applyBorder="1">
      <alignment/>
      <protection/>
    </xf>
    <xf numFmtId="0" fontId="5" fillId="0" borderId="58" xfId="22" applyFont="1" applyBorder="1">
      <alignment/>
      <protection/>
    </xf>
    <xf numFmtId="0" fontId="6" fillId="0" borderId="58" xfId="22" applyFont="1" applyBorder="1">
      <alignment/>
      <protection/>
    </xf>
    <xf numFmtId="0" fontId="7" fillId="0" borderId="58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8" sqref="E28"/>
    </sheetView>
  </sheetViews>
  <sheetFormatPr defaultColWidth="9.140625" defaultRowHeight="15"/>
  <cols>
    <col min="1" max="1" width="2.57421875" style="121" customWidth="1"/>
    <col min="2" max="2" width="3.140625" style="121" customWidth="1"/>
    <col min="3" max="3" width="12.57421875" style="121" customWidth="1"/>
    <col min="4" max="4" width="7.28125" style="121" customWidth="1"/>
    <col min="5" max="5" width="7.57421875" style="121" customWidth="1"/>
    <col min="6" max="6" width="10.140625" style="121" customWidth="1"/>
    <col min="7" max="7" width="7.57421875" style="121" customWidth="1"/>
    <col min="8" max="8" width="10.140625" style="121" customWidth="1"/>
    <col min="9" max="9" width="7.57421875" style="121" customWidth="1"/>
    <col min="10" max="10" width="10.140625" style="121" customWidth="1"/>
    <col min="11" max="11" width="7.57421875" style="121" customWidth="1"/>
    <col min="12" max="12" width="10.140625" style="121" customWidth="1"/>
    <col min="13" max="13" width="7.57421875" style="121" customWidth="1"/>
    <col min="14" max="14" width="10.140625" style="121" customWidth="1"/>
    <col min="15" max="15" width="7.57421875" style="121" customWidth="1"/>
    <col min="16" max="16" width="10.140625" style="121" customWidth="1"/>
    <col min="17" max="17" width="8.140625" style="121" customWidth="1"/>
    <col min="18" max="18" width="11.140625" style="121" customWidth="1"/>
    <col min="19" max="19" width="8.140625" style="121" customWidth="1"/>
    <col min="20" max="20" width="11.140625" style="121" customWidth="1"/>
    <col min="21" max="21" width="8.140625" style="121" customWidth="1"/>
    <col min="22" max="22" width="11.140625" style="121" customWidth="1"/>
    <col min="23" max="23" width="7.57421875" style="121" customWidth="1"/>
    <col min="24" max="24" width="10.421875" style="121" bestFit="1" customWidth="1"/>
    <col min="25" max="25" width="8.57421875" style="121" customWidth="1"/>
    <col min="26" max="26" width="11.57421875" style="121" customWidth="1"/>
    <col min="27" max="16384" width="9.00390625" style="121" customWidth="1"/>
  </cols>
  <sheetData>
    <row r="1" spans="1:26" ht="29.25" thickBot="1">
      <c r="A1" s="159" t="s">
        <v>64</v>
      </c>
      <c r="B1" s="160"/>
      <c r="C1" s="160"/>
      <c r="D1" s="160"/>
      <c r="E1" s="161" t="s">
        <v>0</v>
      </c>
      <c r="F1" s="162"/>
      <c r="G1" s="162"/>
      <c r="H1" s="162"/>
      <c r="J1" s="163" t="s">
        <v>1</v>
      </c>
      <c r="K1" s="160"/>
      <c r="L1" s="1" t="s">
        <v>2</v>
      </c>
      <c r="M1" s="1" t="s">
        <v>3</v>
      </c>
      <c r="N1" s="1" t="s">
        <v>4</v>
      </c>
      <c r="O1" s="163" t="s">
        <v>5</v>
      </c>
      <c r="P1" s="160"/>
      <c r="Q1" s="160"/>
      <c r="R1" s="1"/>
      <c r="S1" s="1"/>
      <c r="T1" s="1"/>
      <c r="V1" s="1"/>
      <c r="W1" s="1"/>
      <c r="X1" s="120" t="s">
        <v>6</v>
      </c>
      <c r="Y1" s="1"/>
      <c r="Z1" s="1"/>
    </row>
    <row r="2" spans="1:26" ht="15">
      <c r="A2" s="4"/>
      <c r="B2" s="5"/>
      <c r="C2" s="5"/>
      <c r="D2" s="6"/>
      <c r="E2" s="164" t="s">
        <v>7</v>
      </c>
      <c r="F2" s="165"/>
      <c r="G2" s="158" t="s">
        <v>8</v>
      </c>
      <c r="H2" s="158"/>
      <c r="I2" s="156" t="s">
        <v>9</v>
      </c>
      <c r="J2" s="157"/>
      <c r="K2" s="158" t="s">
        <v>10</v>
      </c>
      <c r="L2" s="158"/>
      <c r="M2" s="156" t="s">
        <v>11</v>
      </c>
      <c r="N2" s="157"/>
      <c r="O2" s="158" t="s">
        <v>12</v>
      </c>
      <c r="P2" s="158"/>
      <c r="Q2" s="156" t="s">
        <v>13</v>
      </c>
      <c r="R2" s="157"/>
      <c r="S2" s="158" t="s">
        <v>14</v>
      </c>
      <c r="T2" s="158"/>
      <c r="U2" s="156" t="s">
        <v>15</v>
      </c>
      <c r="V2" s="157"/>
      <c r="W2" s="158" t="s">
        <v>16</v>
      </c>
      <c r="X2" s="158"/>
      <c r="Y2" s="150" t="s">
        <v>17</v>
      </c>
      <c r="Z2" s="151"/>
    </row>
    <row r="3" spans="1:26" ht="18.75">
      <c r="A3" s="7"/>
      <c r="C3" s="154"/>
      <c r="D3" s="155"/>
      <c r="E3" s="147" t="s">
        <v>53</v>
      </c>
      <c r="F3" s="148"/>
      <c r="G3" s="149" t="s">
        <v>54</v>
      </c>
      <c r="H3" s="149"/>
      <c r="I3" s="147" t="s">
        <v>55</v>
      </c>
      <c r="J3" s="148"/>
      <c r="K3" s="149" t="s">
        <v>56</v>
      </c>
      <c r="L3" s="149"/>
      <c r="M3" s="147" t="s">
        <v>57</v>
      </c>
      <c r="N3" s="148"/>
      <c r="O3" s="149">
        <v>26</v>
      </c>
      <c r="P3" s="149"/>
      <c r="Q3" s="147" t="s">
        <v>58</v>
      </c>
      <c r="R3" s="148"/>
      <c r="S3" s="149" t="s">
        <v>59</v>
      </c>
      <c r="T3" s="149"/>
      <c r="U3" s="147" t="s">
        <v>60</v>
      </c>
      <c r="V3" s="148"/>
      <c r="W3" s="149">
        <v>40</v>
      </c>
      <c r="X3" s="149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22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9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 aca="true" t="shared" si="0" ref="Y5:Z19">+W5+U5+S5+Q5+O5+M5+K5+I5+G5+E5</f>
        <v>37234</v>
      </c>
      <c r="Z5" s="21">
        <f t="shared" si="0"/>
        <v>19390541</v>
      </c>
    </row>
    <row r="6" spans="1:26" ht="18.95" customHeight="1">
      <c r="A6" s="7"/>
      <c r="B6" s="22"/>
      <c r="C6" s="115"/>
      <c r="D6" s="118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80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116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81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122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9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115"/>
      <c r="D9" s="118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80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116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81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115"/>
      <c r="D12" s="11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116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22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9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115"/>
      <c r="D15" s="11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80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116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122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9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115"/>
      <c r="D18" s="118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116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82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122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115"/>
      <c r="D21" s="118" t="s">
        <v>22</v>
      </c>
      <c r="E21" s="27">
        <f aca="true" t="shared" si="3" ref="E21:Z22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116"/>
      <c r="D22" s="43" t="s">
        <v>24</v>
      </c>
      <c r="E22" s="23">
        <f t="shared" si="3"/>
        <v>2457</v>
      </c>
      <c r="F22" s="24">
        <f t="shared" si="3"/>
        <v>439378</v>
      </c>
      <c r="G22" s="33">
        <f t="shared" si="3"/>
        <v>1592</v>
      </c>
      <c r="H22" s="34">
        <f t="shared" si="3"/>
        <v>705658</v>
      </c>
      <c r="I22" s="23">
        <f t="shared" si="3"/>
        <v>2444</v>
      </c>
      <c r="J22" s="24">
        <f t="shared" si="3"/>
        <v>2507292</v>
      </c>
      <c r="K22" s="33">
        <f t="shared" si="3"/>
        <v>4056</v>
      </c>
      <c r="L22" s="34">
        <f t="shared" si="3"/>
        <v>7245808</v>
      </c>
      <c r="M22" s="23">
        <f t="shared" si="3"/>
        <v>17080.3</v>
      </c>
      <c r="N22" s="24">
        <f t="shared" si="3"/>
        <v>3329323</v>
      </c>
      <c r="O22" s="33">
        <f t="shared" si="3"/>
        <v>4886</v>
      </c>
      <c r="P22" s="34">
        <f t="shared" si="3"/>
        <v>1348397</v>
      </c>
      <c r="Q22" s="23">
        <f t="shared" si="3"/>
        <v>61320</v>
      </c>
      <c r="R22" s="24">
        <f t="shared" si="3"/>
        <v>10564309</v>
      </c>
      <c r="S22" s="33">
        <f t="shared" si="3"/>
        <v>29175</v>
      </c>
      <c r="T22" s="34">
        <f t="shared" si="3"/>
        <v>2565323</v>
      </c>
      <c r="U22" s="23">
        <f t="shared" si="3"/>
        <v>4458</v>
      </c>
      <c r="V22" s="24">
        <f t="shared" si="3"/>
        <v>1500837</v>
      </c>
      <c r="W22" s="23">
        <f t="shared" si="3"/>
        <v>8541</v>
      </c>
      <c r="X22" s="34">
        <f t="shared" si="3"/>
        <v>1982634</v>
      </c>
      <c r="Y22" s="23">
        <f t="shared" si="3"/>
        <v>136009.3</v>
      </c>
      <c r="Z22" s="24">
        <f t="shared" si="3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3">
        <f>(E20+E21)/(E22+E41)*100</f>
        <v>34.577034416211</v>
      </c>
      <c r="F23" s="144"/>
      <c r="G23" s="143">
        <f>(G20+G21)/(G22+G41)*100</f>
        <v>79.38877043354655</v>
      </c>
      <c r="H23" s="144"/>
      <c r="I23" s="143">
        <f>(I20+I21)/(I22+I41)*100</f>
        <v>106.86027898467871</v>
      </c>
      <c r="J23" s="144"/>
      <c r="K23" s="143">
        <f>(K20+K21)/(K22+K41)*100</f>
        <v>54.30239346176299</v>
      </c>
      <c r="L23" s="144"/>
      <c r="M23" s="143">
        <f>(M20+M21)/(M22+M41)*100</f>
        <v>57.64006383445023</v>
      </c>
      <c r="N23" s="144"/>
      <c r="O23" s="143">
        <f>(O20+O21)/(O22+O41)*100</f>
        <v>75.61052631578947</v>
      </c>
      <c r="P23" s="144"/>
      <c r="Q23" s="143">
        <f>(Q20+Q21)/(Q22+Q41)*100</f>
        <v>47.68284358474583</v>
      </c>
      <c r="R23" s="144"/>
      <c r="S23" s="143">
        <f>(S20+S21)/(S22+S41)*100</f>
        <v>143.9522283912307</v>
      </c>
      <c r="T23" s="144"/>
      <c r="U23" s="143">
        <f>(U20+U21)/(U22+U41)*100</f>
        <v>61.53846153846154</v>
      </c>
      <c r="V23" s="144"/>
      <c r="W23" s="143">
        <f>(W20+W21)/(W22+W41)*100</f>
        <v>82.62997672058736</v>
      </c>
      <c r="X23" s="144"/>
      <c r="Y23" s="143">
        <f>(Y20+Y21)/(Y22+Y41)*100</f>
        <v>74.85003410856375</v>
      </c>
      <c r="Z23" s="144"/>
    </row>
    <row r="24" spans="1:26" ht="18.95" customHeight="1">
      <c r="A24" s="7"/>
      <c r="B24" s="22"/>
      <c r="C24" s="45" t="s">
        <v>39</v>
      </c>
      <c r="D24" s="43" t="s">
        <v>40</v>
      </c>
      <c r="E24" s="145">
        <f>F22/E22*1000</f>
        <v>178827.0248270248</v>
      </c>
      <c r="F24" s="146"/>
      <c r="G24" s="139">
        <f>H22/G22*1000</f>
        <v>443252.51256281405</v>
      </c>
      <c r="H24" s="140"/>
      <c r="I24" s="141">
        <f>J22/I22*1000</f>
        <v>1025896.8903436989</v>
      </c>
      <c r="J24" s="142"/>
      <c r="K24" s="139">
        <f>L22/K22*1000</f>
        <v>1786441.814595661</v>
      </c>
      <c r="L24" s="140"/>
      <c r="M24" s="141">
        <f>N22/M22*1000</f>
        <v>194921.81050684123</v>
      </c>
      <c r="N24" s="142"/>
      <c r="O24" s="139">
        <f>P22/O22*1000</f>
        <v>275971.55137126485</v>
      </c>
      <c r="P24" s="140"/>
      <c r="Q24" s="141">
        <f>R22/Q22*1000</f>
        <v>172281.6210045662</v>
      </c>
      <c r="R24" s="142"/>
      <c r="S24" s="139">
        <f>T22/S22*1000</f>
        <v>87928.80891173951</v>
      </c>
      <c r="T24" s="140"/>
      <c r="U24" s="141">
        <f>V22/U22*1000</f>
        <v>336661.5074024226</v>
      </c>
      <c r="V24" s="142"/>
      <c r="W24" s="139">
        <f>X22/W22*1000</f>
        <v>232131.3663505444</v>
      </c>
      <c r="X24" s="140"/>
      <c r="Y24" s="141">
        <f>Z22/Y22*1000</f>
        <v>236667.3381893738</v>
      </c>
      <c r="Z24" s="14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136" t="s">
        <v>42</v>
      </c>
      <c r="C27" s="4" t="s">
        <v>43</v>
      </c>
      <c r="D27" s="54" t="s">
        <v>21</v>
      </c>
      <c r="E27" s="13">
        <f>+'(令和3年5月) '!E20</f>
        <v>1204</v>
      </c>
      <c r="F27" s="14">
        <f>+'(令和3年5月) '!F20</f>
        <v>92074</v>
      </c>
      <c r="G27" s="19">
        <f>+'(令和3年5月) '!G20</f>
        <v>789</v>
      </c>
      <c r="H27" s="18">
        <f>+'(令和3年5月) '!H20</f>
        <v>247717</v>
      </c>
      <c r="I27" s="13">
        <f>+'(令和3年5月) '!I20</f>
        <v>2618</v>
      </c>
      <c r="J27" s="14">
        <f>+'(令和3年5月) '!J20</f>
        <v>1269080</v>
      </c>
      <c r="K27" s="19">
        <f>+'(令和3年5月) '!K20</f>
        <v>942</v>
      </c>
      <c r="L27" s="18">
        <f>+'(令和3年5月) '!L20</f>
        <v>2117450</v>
      </c>
      <c r="M27" s="13">
        <f>+'(令和3年5月) '!M20</f>
        <v>7415</v>
      </c>
      <c r="N27" s="14">
        <f>+'(令和3年5月) '!N20</f>
        <v>1559699</v>
      </c>
      <c r="O27" s="19">
        <f>+'(令和3年5月) '!O20</f>
        <v>5132</v>
      </c>
      <c r="P27" s="18">
        <f>+'(令和3年5月) '!P20</f>
        <v>1775138</v>
      </c>
      <c r="Q27" s="13">
        <f>+'(令和3年5月) '!Q20</f>
        <v>29729</v>
      </c>
      <c r="R27" s="14">
        <f>+'(令和3年5月) '!R20</f>
        <v>5894967</v>
      </c>
      <c r="S27" s="19">
        <f>+'(令和3年5月) '!S20</f>
        <v>48013</v>
      </c>
      <c r="T27" s="18">
        <f>+'(令和3年5月) '!T20</f>
        <v>11077067</v>
      </c>
      <c r="U27" s="13">
        <f>+'(令和3年5月) '!U20</f>
        <v>3761</v>
      </c>
      <c r="V27" s="14">
        <f>+'(令和3年5月) '!V20</f>
        <v>857535</v>
      </c>
      <c r="W27" s="19">
        <f>+'(令和3年5月) '!W20</f>
        <v>9826</v>
      </c>
      <c r="X27" s="18">
        <f>+'(令和3年5月) '!X20</f>
        <v>2027866</v>
      </c>
      <c r="Y27" s="55">
        <f>+W27+U27+S27+Q27+O27+M27+K27+I27+G27+E27</f>
        <v>109429</v>
      </c>
      <c r="Z27" s="56">
        <f aca="true" t="shared" si="4" ref="Z27:Z29">+X27+V27+T27+R27+P27+N27+L27+J27+H27+F27</f>
        <v>26918593</v>
      </c>
    </row>
    <row r="28" spans="1:26" ht="18.95" customHeight="1">
      <c r="A28" s="22"/>
      <c r="B28" s="137"/>
      <c r="C28" s="7"/>
      <c r="D28" s="57" t="s">
        <v>22</v>
      </c>
      <c r="E28" s="27">
        <f>+'(令和3年5月) '!E21</f>
        <v>1334</v>
      </c>
      <c r="F28" s="21">
        <f>+'(令和3年5月) '!F21</f>
        <v>143499</v>
      </c>
      <c r="G28" s="25">
        <f>+'(令和3年5月) '!G21</f>
        <v>1018</v>
      </c>
      <c r="H28" s="26">
        <f>+'(令和3年5月) '!H21</f>
        <v>231230</v>
      </c>
      <c r="I28" s="27">
        <f>+'(令和3年5月) '!I21</f>
        <v>2531</v>
      </c>
      <c r="J28" s="21">
        <f>+'(令和3年5月) '!J21</f>
        <v>1312824</v>
      </c>
      <c r="K28" s="25">
        <f>+'(令和3年5月) '!K21</f>
        <v>775</v>
      </c>
      <c r="L28" s="26">
        <f>+'(令和3年5月) '!L21</f>
        <v>1668752</v>
      </c>
      <c r="M28" s="27">
        <f>+'(令和3年5月) '!M21</f>
        <v>6891</v>
      </c>
      <c r="N28" s="21">
        <f>+'(令和3年5月) '!N21</f>
        <v>1479316</v>
      </c>
      <c r="O28" s="25">
        <f>+'(令和3年5月) '!O21</f>
        <v>4842</v>
      </c>
      <c r="P28" s="26">
        <f>+'(令和3年5月) '!P21</f>
        <v>1658452</v>
      </c>
      <c r="Q28" s="27">
        <f>+'(令和3年5月) '!Q21</f>
        <v>29836</v>
      </c>
      <c r="R28" s="21">
        <f>+'(令和3年5月) '!R21</f>
        <v>6170649</v>
      </c>
      <c r="S28" s="25">
        <f>+'(令和3年5月) '!S21</f>
        <v>46204</v>
      </c>
      <c r="T28" s="26">
        <f>+'(令和3年5月) '!T21</f>
        <v>10685446</v>
      </c>
      <c r="U28" s="27">
        <f>+'(令和3年5月) '!U21</f>
        <v>3867</v>
      </c>
      <c r="V28" s="21">
        <f>+'(令和3年5月) '!V21</f>
        <v>887394</v>
      </c>
      <c r="W28" s="25">
        <f>+'(令和3年5月) '!W21</f>
        <v>9342</v>
      </c>
      <c r="X28" s="26">
        <f>+'(令和3年5月) '!X21</f>
        <v>1913336</v>
      </c>
      <c r="Y28" s="58">
        <f aca="true" t="shared" si="5" ref="Y28:Y29">+W28+U28+S28+Q28+O28+M28+K28+I28+G28+E28</f>
        <v>106640</v>
      </c>
      <c r="Z28" s="59">
        <f t="shared" si="4"/>
        <v>26150898</v>
      </c>
    </row>
    <row r="29" spans="1:26" ht="18.95" customHeight="1">
      <c r="A29" s="22"/>
      <c r="B29" s="137"/>
      <c r="C29" s="7"/>
      <c r="D29" s="57" t="s">
        <v>24</v>
      </c>
      <c r="E29" s="27">
        <f>+'(令和3年5月) '!E22</f>
        <v>2951</v>
      </c>
      <c r="F29" s="21">
        <f>+'(令和3年5月) '!F22</f>
        <v>629220</v>
      </c>
      <c r="G29" s="25">
        <f>+'(令和3年5月) '!G22</f>
        <v>894</v>
      </c>
      <c r="H29" s="26">
        <f>+'(令和3年5月) '!H22</f>
        <v>401207</v>
      </c>
      <c r="I29" s="27">
        <f>+'(令和3年5月) '!I22</f>
        <v>2214</v>
      </c>
      <c r="J29" s="21">
        <f>+'(令和3年5月) '!J22</f>
        <v>1577597</v>
      </c>
      <c r="K29" s="25">
        <f>+'(令和3年5月) '!K22</f>
        <v>1079</v>
      </c>
      <c r="L29" s="26">
        <f>+'(令和3年5月) '!L22</f>
        <v>1941814</v>
      </c>
      <c r="M29" s="27">
        <f>+'(令和3年5月) '!M22</f>
        <v>11835.1</v>
      </c>
      <c r="N29" s="21">
        <f>+'(令和3年5月) '!N22</f>
        <v>2538137</v>
      </c>
      <c r="O29" s="25">
        <f>+'(令和3年5月) '!O22</f>
        <v>4048</v>
      </c>
      <c r="P29" s="26">
        <f>+'(令和3年5月) '!P22</f>
        <v>1170614</v>
      </c>
      <c r="Q29" s="27">
        <f>+'(令和3年5月) '!Q22</f>
        <v>57538</v>
      </c>
      <c r="R29" s="21">
        <f>+'(令和3年5月) '!R22</f>
        <v>9928691</v>
      </c>
      <c r="S29" s="25">
        <f>+'(令和3年5月) '!S22</f>
        <v>28776</v>
      </c>
      <c r="T29" s="26">
        <f>+'(令和3年5月) '!T22</f>
        <v>2474977</v>
      </c>
      <c r="U29" s="27">
        <f>+'(令和3年5月) '!U22</f>
        <v>4973</v>
      </c>
      <c r="V29" s="21">
        <f>+'(令和3年5月) '!V22</f>
        <v>1406041</v>
      </c>
      <c r="W29" s="25">
        <f>+'(令和3年5月) '!W22</f>
        <v>9697</v>
      </c>
      <c r="X29" s="26">
        <f>+'(令和3年5月) '!X22</f>
        <v>2177344</v>
      </c>
      <c r="Y29" s="58">
        <f t="shared" si="5"/>
        <v>124005.1</v>
      </c>
      <c r="Z29" s="59">
        <f t="shared" si="4"/>
        <v>24245642</v>
      </c>
    </row>
    <row r="30" spans="1:26" ht="18.95" customHeight="1" thickBot="1">
      <c r="A30" s="22" t="s">
        <v>29</v>
      </c>
      <c r="B30" s="137"/>
      <c r="C30" s="7"/>
      <c r="D30" s="60" t="s">
        <v>44</v>
      </c>
      <c r="E30" s="134">
        <v>42.1</v>
      </c>
      <c r="F30" s="135"/>
      <c r="G30" s="134">
        <v>89.6</v>
      </c>
      <c r="H30" s="135"/>
      <c r="I30" s="134">
        <v>118.6</v>
      </c>
      <c r="J30" s="135"/>
      <c r="K30" s="134">
        <v>86.2</v>
      </c>
      <c r="L30" s="135"/>
      <c r="M30" s="134">
        <v>61.8</v>
      </c>
      <c r="N30" s="135"/>
      <c r="O30" s="134">
        <v>127.8</v>
      </c>
      <c r="P30" s="135"/>
      <c r="Q30" s="134">
        <v>51.7</v>
      </c>
      <c r="R30" s="135"/>
      <c r="S30" s="134">
        <v>169</v>
      </c>
      <c r="T30" s="135"/>
      <c r="U30" s="134">
        <v>75.9</v>
      </c>
      <c r="V30" s="135"/>
      <c r="W30" s="134">
        <v>101.4</v>
      </c>
      <c r="X30" s="135"/>
      <c r="Y30" s="134">
        <v>88.1</v>
      </c>
      <c r="Z30" s="135"/>
    </row>
    <row r="31" spans="1:26" ht="18.95" customHeight="1">
      <c r="A31" s="22"/>
      <c r="B31" s="137"/>
      <c r="C31" s="4" t="s">
        <v>45</v>
      </c>
      <c r="D31" s="122" t="s">
        <v>21</v>
      </c>
      <c r="E31" s="94">
        <f>E20-E27</f>
        <v>-376</v>
      </c>
      <c r="F31" s="95">
        <f aca="true" t="shared" si="6" ref="F31:Z33">F20-F27</f>
        <v>-27164</v>
      </c>
      <c r="G31" s="96">
        <f t="shared" si="6"/>
        <v>377</v>
      </c>
      <c r="H31" s="97">
        <f t="shared" si="6"/>
        <v>175298</v>
      </c>
      <c r="I31" s="94">
        <f t="shared" si="6"/>
        <v>-247</v>
      </c>
      <c r="J31" s="95">
        <f t="shared" si="6"/>
        <v>4705250</v>
      </c>
      <c r="K31" s="96">
        <f t="shared" si="6"/>
        <v>1157</v>
      </c>
      <c r="L31" s="97">
        <f t="shared" si="6"/>
        <v>2503298</v>
      </c>
      <c r="M31" s="94">
        <f t="shared" si="6"/>
        <v>2812</v>
      </c>
      <c r="N31" s="95">
        <f t="shared" si="6"/>
        <v>401193</v>
      </c>
      <c r="O31" s="96">
        <f t="shared" si="6"/>
        <v>-1415</v>
      </c>
      <c r="P31" s="97">
        <f t="shared" si="6"/>
        <v>-476419</v>
      </c>
      <c r="Q31" s="94">
        <f t="shared" si="6"/>
        <v>-116</v>
      </c>
      <c r="R31" s="95">
        <f t="shared" si="6"/>
        <v>-416641</v>
      </c>
      <c r="S31" s="96">
        <f t="shared" si="6"/>
        <v>-5737</v>
      </c>
      <c r="T31" s="97">
        <f t="shared" si="6"/>
        <v>-1322218</v>
      </c>
      <c r="U31" s="94">
        <f t="shared" si="6"/>
        <v>-983</v>
      </c>
      <c r="V31" s="95">
        <f t="shared" si="6"/>
        <v>-201294</v>
      </c>
      <c r="W31" s="96">
        <f t="shared" si="6"/>
        <v>-2649</v>
      </c>
      <c r="X31" s="97">
        <f t="shared" si="6"/>
        <v>-625576</v>
      </c>
      <c r="Y31" s="94">
        <f t="shared" si="6"/>
        <v>-7177</v>
      </c>
      <c r="Z31" s="95">
        <f t="shared" si="6"/>
        <v>4715727</v>
      </c>
    </row>
    <row r="32" spans="1:26" ht="18.95" customHeight="1">
      <c r="A32" s="22" t="s">
        <v>46</v>
      </c>
      <c r="B32" s="137"/>
      <c r="C32" s="7"/>
      <c r="D32" s="118" t="s">
        <v>22</v>
      </c>
      <c r="E32" s="98">
        <f aca="true" t="shared" si="7" ref="E32:T33">E21-E28</f>
        <v>-12</v>
      </c>
      <c r="F32" s="99">
        <f t="shared" si="7"/>
        <v>44530</v>
      </c>
      <c r="G32" s="100">
        <f t="shared" si="7"/>
        <v>50</v>
      </c>
      <c r="H32" s="101">
        <f t="shared" si="7"/>
        <v>161270</v>
      </c>
      <c r="I32" s="98">
        <f t="shared" si="7"/>
        <v>-229</v>
      </c>
      <c r="J32" s="99">
        <f t="shared" si="7"/>
        <v>4350142</v>
      </c>
      <c r="K32" s="100">
        <f t="shared" si="7"/>
        <v>1777</v>
      </c>
      <c r="L32" s="101">
        <f t="shared" si="7"/>
        <v>2362544</v>
      </c>
      <c r="M32" s="98">
        <f t="shared" si="7"/>
        <v>1555.2479999999996</v>
      </c>
      <c r="N32" s="99">
        <f t="shared" si="7"/>
        <v>329107</v>
      </c>
      <c r="O32" s="100">
        <f t="shared" si="7"/>
        <v>-1376</v>
      </c>
      <c r="P32" s="101">
        <f t="shared" si="7"/>
        <v>-397022</v>
      </c>
      <c r="Q32" s="98">
        <f t="shared" si="7"/>
        <v>-1470</v>
      </c>
      <c r="R32" s="99">
        <f t="shared" si="7"/>
        <v>-797493</v>
      </c>
      <c r="S32" s="100">
        <f t="shared" si="7"/>
        <v>-2660</v>
      </c>
      <c r="T32" s="101">
        <f t="shared" si="7"/>
        <v>-639188</v>
      </c>
      <c r="U32" s="98">
        <f t="shared" si="6"/>
        <v>-973</v>
      </c>
      <c r="V32" s="99">
        <f t="shared" si="6"/>
        <v>-346838</v>
      </c>
      <c r="W32" s="100">
        <f t="shared" si="6"/>
        <v>-2676</v>
      </c>
      <c r="X32" s="101">
        <f t="shared" si="6"/>
        <v>-548529</v>
      </c>
      <c r="Y32" s="98">
        <f t="shared" si="6"/>
        <v>-6013.752000000008</v>
      </c>
      <c r="Z32" s="99">
        <f t="shared" si="6"/>
        <v>4518523</v>
      </c>
    </row>
    <row r="33" spans="1:26" ht="18.95" customHeight="1">
      <c r="A33" s="22"/>
      <c r="B33" s="137"/>
      <c r="C33" s="7"/>
      <c r="D33" s="118" t="s">
        <v>24</v>
      </c>
      <c r="E33" s="98">
        <f t="shared" si="7"/>
        <v>-494</v>
      </c>
      <c r="F33" s="99">
        <f t="shared" si="6"/>
        <v>-189842</v>
      </c>
      <c r="G33" s="100">
        <f t="shared" si="6"/>
        <v>698</v>
      </c>
      <c r="H33" s="101">
        <f t="shared" si="6"/>
        <v>304451</v>
      </c>
      <c r="I33" s="98">
        <f t="shared" si="6"/>
        <v>230</v>
      </c>
      <c r="J33" s="99">
        <f t="shared" si="6"/>
        <v>929695</v>
      </c>
      <c r="K33" s="100">
        <f t="shared" si="6"/>
        <v>2977</v>
      </c>
      <c r="L33" s="101">
        <f t="shared" si="6"/>
        <v>5303994</v>
      </c>
      <c r="M33" s="98">
        <f t="shared" si="6"/>
        <v>5245.199999999999</v>
      </c>
      <c r="N33" s="99">
        <f t="shared" si="6"/>
        <v>791186</v>
      </c>
      <c r="O33" s="100">
        <f t="shared" si="6"/>
        <v>838</v>
      </c>
      <c r="P33" s="101">
        <f t="shared" si="6"/>
        <v>177783</v>
      </c>
      <c r="Q33" s="98">
        <f t="shared" si="6"/>
        <v>3782</v>
      </c>
      <c r="R33" s="99">
        <f t="shared" si="6"/>
        <v>635618</v>
      </c>
      <c r="S33" s="100">
        <f t="shared" si="6"/>
        <v>399</v>
      </c>
      <c r="T33" s="101">
        <f t="shared" si="6"/>
        <v>90346</v>
      </c>
      <c r="U33" s="98">
        <f t="shared" si="6"/>
        <v>-515</v>
      </c>
      <c r="V33" s="99">
        <f t="shared" si="6"/>
        <v>94796</v>
      </c>
      <c r="W33" s="100">
        <f t="shared" si="6"/>
        <v>-1156</v>
      </c>
      <c r="X33" s="101">
        <f t="shared" si="6"/>
        <v>-194710</v>
      </c>
      <c r="Y33" s="98">
        <f t="shared" si="6"/>
        <v>12004.199999999983</v>
      </c>
      <c r="Z33" s="99">
        <f t="shared" si="6"/>
        <v>7943317</v>
      </c>
    </row>
    <row r="34" spans="1:26" ht="18.95" customHeight="1" thickBot="1">
      <c r="A34" s="22" t="s">
        <v>47</v>
      </c>
      <c r="B34" s="137"/>
      <c r="C34" s="61"/>
      <c r="D34" s="28" t="s">
        <v>44</v>
      </c>
      <c r="E34" s="128">
        <f>+E23-E30</f>
        <v>-7.522965583789002</v>
      </c>
      <c r="F34" s="127"/>
      <c r="G34" s="132">
        <f aca="true" t="shared" si="8" ref="G34">+G23-G30</f>
        <v>-10.21122956645344</v>
      </c>
      <c r="H34" s="133"/>
      <c r="I34" s="128">
        <f aca="true" t="shared" si="9" ref="I34">+I23-I30</f>
        <v>-11.73972101532128</v>
      </c>
      <c r="J34" s="127"/>
      <c r="K34" s="132">
        <f aca="true" t="shared" si="10" ref="K34">+K23-K30</f>
        <v>-31.897606538237014</v>
      </c>
      <c r="L34" s="133"/>
      <c r="M34" s="128">
        <f aca="true" t="shared" si="11" ref="M34">+M23-M30</f>
        <v>-4.159936165549766</v>
      </c>
      <c r="N34" s="127"/>
      <c r="O34" s="132">
        <f aca="true" t="shared" si="12" ref="O34">+O23-O30</f>
        <v>-52.189473684210526</v>
      </c>
      <c r="P34" s="133"/>
      <c r="Q34" s="128">
        <f aca="true" t="shared" si="13" ref="Q34">+Q23-Q30</f>
        <v>-4.0171564152541706</v>
      </c>
      <c r="R34" s="127"/>
      <c r="S34" s="132">
        <f aca="true" t="shared" si="14" ref="S34">+S23-S30</f>
        <v>-25.047771608769295</v>
      </c>
      <c r="T34" s="133"/>
      <c r="U34" s="128">
        <f aca="true" t="shared" si="15" ref="U34">+U23-U30</f>
        <v>-14.361538461538466</v>
      </c>
      <c r="V34" s="127"/>
      <c r="W34" s="132">
        <f aca="true" t="shared" si="16" ref="W34">+W23-W30</f>
        <v>-18.77002327941264</v>
      </c>
      <c r="X34" s="133"/>
      <c r="Y34" s="128">
        <f aca="true" t="shared" si="17" ref="Y34">+Y23-Y30</f>
        <v>-13.249965891436247</v>
      </c>
      <c r="Z34" s="127"/>
    </row>
    <row r="35" spans="1:26" ht="18.95" customHeight="1">
      <c r="A35" s="22"/>
      <c r="B35" s="137"/>
      <c r="C35" s="7" t="s">
        <v>48</v>
      </c>
      <c r="D35" s="62" t="s">
        <v>21</v>
      </c>
      <c r="E35" s="63">
        <f aca="true" t="shared" si="18" ref="E35:Z37">E20/E27*100</f>
        <v>68.77076411960132</v>
      </c>
      <c r="F35" s="64">
        <f t="shared" si="18"/>
        <v>70.49764320003476</v>
      </c>
      <c r="G35" s="65">
        <f t="shared" si="18"/>
        <v>147.78200253485426</v>
      </c>
      <c r="H35" s="66">
        <f t="shared" si="18"/>
        <v>170.7654299059007</v>
      </c>
      <c r="I35" s="63">
        <f t="shared" si="18"/>
        <v>90.56531703590527</v>
      </c>
      <c r="J35" s="64">
        <f t="shared" si="18"/>
        <v>470.76070854477257</v>
      </c>
      <c r="K35" s="65">
        <f t="shared" si="18"/>
        <v>222.82377919320595</v>
      </c>
      <c r="L35" s="66">
        <f t="shared" si="18"/>
        <v>218.22229568584856</v>
      </c>
      <c r="M35" s="63">
        <f t="shared" si="18"/>
        <v>137.92312879298717</v>
      </c>
      <c r="N35" s="64">
        <f t="shared" si="18"/>
        <v>125.72246311628076</v>
      </c>
      <c r="O35" s="65">
        <f t="shared" si="18"/>
        <v>72.42790335151987</v>
      </c>
      <c r="P35" s="66">
        <f t="shared" si="18"/>
        <v>73.16157955043495</v>
      </c>
      <c r="Q35" s="63">
        <f t="shared" si="18"/>
        <v>99.60980860439301</v>
      </c>
      <c r="R35" s="64">
        <f t="shared" si="18"/>
        <v>92.93225899313771</v>
      </c>
      <c r="S35" s="65">
        <f t="shared" si="18"/>
        <v>88.05115281277988</v>
      </c>
      <c r="T35" s="66">
        <f t="shared" si="18"/>
        <v>88.06346481428703</v>
      </c>
      <c r="U35" s="63">
        <f t="shared" si="18"/>
        <v>73.86333421962244</v>
      </c>
      <c r="V35" s="64">
        <f t="shared" si="18"/>
        <v>76.526439154087</v>
      </c>
      <c r="W35" s="65">
        <f t="shared" si="18"/>
        <v>73.0409118664767</v>
      </c>
      <c r="X35" s="66">
        <f t="shared" si="18"/>
        <v>69.15101885430299</v>
      </c>
      <c r="Y35" s="63">
        <f t="shared" si="18"/>
        <v>93.44140949839623</v>
      </c>
      <c r="Z35" s="64">
        <f t="shared" si="18"/>
        <v>117.51847505551274</v>
      </c>
    </row>
    <row r="36" spans="1:26" ht="18.95" customHeight="1">
      <c r="A36" s="22" t="s">
        <v>49</v>
      </c>
      <c r="B36" s="137"/>
      <c r="C36" s="7" t="s">
        <v>62</v>
      </c>
      <c r="D36" s="60" t="s">
        <v>22</v>
      </c>
      <c r="E36" s="67">
        <f t="shared" si="18"/>
        <v>99.10044977511244</v>
      </c>
      <c r="F36" s="68">
        <f t="shared" si="18"/>
        <v>131.03157513292777</v>
      </c>
      <c r="G36" s="69">
        <f t="shared" si="18"/>
        <v>104.91159135559923</v>
      </c>
      <c r="H36" s="70">
        <f t="shared" si="18"/>
        <v>169.74441032737965</v>
      </c>
      <c r="I36" s="67">
        <f t="shared" si="18"/>
        <v>90.95219280916633</v>
      </c>
      <c r="J36" s="68">
        <f t="shared" si="18"/>
        <v>431.3575924876449</v>
      </c>
      <c r="K36" s="69">
        <f t="shared" si="18"/>
        <v>329.2903225806452</v>
      </c>
      <c r="L36" s="70">
        <f t="shared" si="18"/>
        <v>241.57550073348227</v>
      </c>
      <c r="M36" s="67">
        <f t="shared" si="18"/>
        <v>122.56926425772747</v>
      </c>
      <c r="N36" s="68">
        <f t="shared" si="18"/>
        <v>122.24724129259738</v>
      </c>
      <c r="O36" s="69">
        <f t="shared" si="18"/>
        <v>71.58199091284592</v>
      </c>
      <c r="P36" s="70">
        <f t="shared" si="18"/>
        <v>76.06068791861325</v>
      </c>
      <c r="Q36" s="67">
        <f t="shared" si="18"/>
        <v>95.07306609465076</v>
      </c>
      <c r="R36" s="68">
        <f t="shared" si="18"/>
        <v>87.07602717315473</v>
      </c>
      <c r="S36" s="69">
        <f t="shared" si="18"/>
        <v>94.24292269067614</v>
      </c>
      <c r="T36" s="70">
        <f t="shared" si="18"/>
        <v>94.01814393147464</v>
      </c>
      <c r="U36" s="67">
        <f t="shared" si="18"/>
        <v>74.83837600206878</v>
      </c>
      <c r="V36" s="68">
        <f t="shared" si="18"/>
        <v>60.91499379080769</v>
      </c>
      <c r="W36" s="69">
        <f t="shared" si="18"/>
        <v>71.35517019910084</v>
      </c>
      <c r="X36" s="70">
        <f t="shared" si="18"/>
        <v>71.33127689020642</v>
      </c>
      <c r="Y36" s="67">
        <f t="shared" si="18"/>
        <v>94.36069767441859</v>
      </c>
      <c r="Z36" s="68">
        <f t="shared" si="18"/>
        <v>117.27865329901863</v>
      </c>
    </row>
    <row r="37" spans="1:26" ht="18.95" customHeight="1" thickBot="1">
      <c r="A37" s="22"/>
      <c r="B37" s="138"/>
      <c r="C37" s="61"/>
      <c r="D37" s="47" t="s">
        <v>24</v>
      </c>
      <c r="E37" s="71">
        <f t="shared" si="18"/>
        <v>83.25991189427313</v>
      </c>
      <c r="F37" s="72">
        <f t="shared" si="18"/>
        <v>69.82899462826992</v>
      </c>
      <c r="G37" s="73">
        <f t="shared" si="18"/>
        <v>178.07606263982103</v>
      </c>
      <c r="H37" s="74">
        <f t="shared" si="18"/>
        <v>175.88377072184682</v>
      </c>
      <c r="I37" s="71">
        <f t="shared" si="18"/>
        <v>110.3884372177055</v>
      </c>
      <c r="J37" s="72">
        <f t="shared" si="18"/>
        <v>158.93108316002122</v>
      </c>
      <c r="K37" s="73">
        <f t="shared" si="18"/>
        <v>375.90361445783134</v>
      </c>
      <c r="L37" s="74">
        <f t="shared" si="18"/>
        <v>373.14634666348064</v>
      </c>
      <c r="M37" s="71">
        <f t="shared" si="18"/>
        <v>144.31901716081822</v>
      </c>
      <c r="N37" s="72">
        <f t="shared" si="18"/>
        <v>131.1719186158982</v>
      </c>
      <c r="O37" s="73">
        <f t="shared" si="18"/>
        <v>120.701581027668</v>
      </c>
      <c r="P37" s="74">
        <f t="shared" si="18"/>
        <v>115.18715819219658</v>
      </c>
      <c r="Q37" s="71">
        <f t="shared" si="18"/>
        <v>106.57304737738538</v>
      </c>
      <c r="R37" s="72">
        <f t="shared" si="18"/>
        <v>106.40183081536125</v>
      </c>
      <c r="S37" s="73">
        <f t="shared" si="18"/>
        <v>101.38657214345288</v>
      </c>
      <c r="T37" s="74">
        <f t="shared" si="18"/>
        <v>103.6503773570421</v>
      </c>
      <c r="U37" s="71">
        <f t="shared" si="18"/>
        <v>89.6440780213151</v>
      </c>
      <c r="V37" s="72">
        <f t="shared" si="18"/>
        <v>106.74205090747711</v>
      </c>
      <c r="W37" s="73">
        <f t="shared" si="18"/>
        <v>88.07878725378984</v>
      </c>
      <c r="X37" s="74">
        <f t="shared" si="18"/>
        <v>91.05745348461245</v>
      </c>
      <c r="Y37" s="71">
        <f t="shared" si="18"/>
        <v>109.68040830578741</v>
      </c>
      <c r="Z37" s="72">
        <f t="shared" si="18"/>
        <v>132.76183406485998</v>
      </c>
    </row>
    <row r="38" ht="5.25" customHeight="1" thickBot="1">
      <c r="A38" s="22"/>
    </row>
    <row r="39" spans="1:26" ht="18.95" customHeight="1">
      <c r="A39" s="22" t="s">
        <v>50</v>
      </c>
      <c r="B39" s="129" t="s">
        <v>51</v>
      </c>
      <c r="C39" s="12" t="s">
        <v>43</v>
      </c>
      <c r="D39" s="123" t="s">
        <v>21</v>
      </c>
      <c r="E39" s="13">
        <f>+'(令和4年4月) '!E20</f>
        <v>1814</v>
      </c>
      <c r="F39" s="14">
        <f>+'(令和4年4月) '!F20</f>
        <v>233548</v>
      </c>
      <c r="G39" s="13">
        <f>+'(令和4年4月) '!G20</f>
        <v>1284</v>
      </c>
      <c r="H39" s="14">
        <f>+'(令和4年4月) '!H20</f>
        <v>398229</v>
      </c>
      <c r="I39" s="13">
        <f>+'(令和4年4月) '!I20</f>
        <v>3119</v>
      </c>
      <c r="J39" s="14">
        <f>+'(令和4年4月) '!J20</f>
        <v>5936980</v>
      </c>
      <c r="K39" s="13">
        <f>+'(令和4年4月) '!K20</f>
        <v>2155</v>
      </c>
      <c r="L39" s="14">
        <f>+'(令和4年4月) '!L20</f>
        <v>4586997</v>
      </c>
      <c r="M39" s="13">
        <f>+'(令和4年4月) '!M20</f>
        <v>10676</v>
      </c>
      <c r="N39" s="14">
        <f>+'(令和4年4月) '!N20</f>
        <v>1899821</v>
      </c>
      <c r="O39" s="13">
        <f>+'(令和4年4月) '!O20</f>
        <v>5506</v>
      </c>
      <c r="P39" s="14">
        <f>+'(令和4年4月) '!P20</f>
        <v>1818615</v>
      </c>
      <c r="Q39" s="13">
        <f>+'(令和4年4月) '!Q20</f>
        <v>29338</v>
      </c>
      <c r="R39" s="14">
        <f>+'(令和4年4月) '!R20</f>
        <v>5910182</v>
      </c>
      <c r="S39" s="25">
        <f>+'(令和4年4月) '!S20</f>
        <v>54312</v>
      </c>
      <c r="T39" s="26">
        <f>+'(令和4年4月) '!T20</f>
        <v>11855445</v>
      </c>
      <c r="U39" s="13">
        <f>+'(令和4年4月) '!U20</f>
        <v>4152</v>
      </c>
      <c r="V39" s="14">
        <f>+'(令和4年4月) '!V20</f>
        <v>1260320</v>
      </c>
      <c r="W39" s="13">
        <f>+'(令和4年4月) '!W20</f>
        <v>7971</v>
      </c>
      <c r="X39" s="14">
        <f>+'(令和4年4月) '!X20</f>
        <v>1599012</v>
      </c>
      <c r="Y39" s="55">
        <f>+'(令和4年4月) '!Y20</f>
        <v>120327</v>
      </c>
      <c r="Z39" s="56">
        <f>+'(令和4年4月) '!Z20</f>
        <v>35499149</v>
      </c>
    </row>
    <row r="40" spans="1:26" ht="18.95" customHeight="1">
      <c r="A40" s="22"/>
      <c r="B40" s="130"/>
      <c r="C40" s="22"/>
      <c r="D40" s="119" t="s">
        <v>22</v>
      </c>
      <c r="E40" s="27">
        <f>+'(令和4年4月) '!E21</f>
        <v>1206</v>
      </c>
      <c r="F40" s="21">
        <f>+'(令和4年4月) '!F21</f>
        <v>104749</v>
      </c>
      <c r="G40" s="27">
        <f>+'(令和4年4月) '!G21</f>
        <v>1241</v>
      </c>
      <c r="H40" s="21">
        <f>+'(令和4年4月) '!H21</f>
        <v>382710</v>
      </c>
      <c r="I40" s="27">
        <f>+'(令和4年4月) '!I21</f>
        <v>3142</v>
      </c>
      <c r="J40" s="21">
        <f>+'(令和4年4月) '!J21</f>
        <v>5671842</v>
      </c>
      <c r="K40" s="27">
        <f>+'(令和4年4月) '!K21</f>
        <v>1326</v>
      </c>
      <c r="L40" s="21">
        <f>+'(令和4年4月) '!L21</f>
        <v>2930202</v>
      </c>
      <c r="M40" s="27">
        <f>+'(令和4年4月) '!M21</f>
        <v>8964</v>
      </c>
      <c r="N40" s="21">
        <f>+'(令和4年4月) '!N21</f>
        <v>1765247</v>
      </c>
      <c r="O40" s="27">
        <f>+'(令和4年4月) '!O21</f>
        <v>5338</v>
      </c>
      <c r="P40" s="21">
        <f>+'(令和4年4月) '!P21</f>
        <v>1757485</v>
      </c>
      <c r="Q40" s="27">
        <f>+'(令和4年4月) '!Q21</f>
        <v>28716</v>
      </c>
      <c r="R40" s="21">
        <f>+'(令和4年4月) '!R21</f>
        <v>6178385</v>
      </c>
      <c r="S40" s="25">
        <f>+'(令和4年4月) '!S21</f>
        <v>52518</v>
      </c>
      <c r="T40" s="26">
        <f>+'(令和4年4月) '!T21</f>
        <v>11650366</v>
      </c>
      <c r="U40" s="27">
        <f>+'(令和4年4月) '!U21</f>
        <v>3544</v>
      </c>
      <c r="V40" s="21">
        <f>+'(令和4年4月) '!V21</f>
        <v>824895</v>
      </c>
      <c r="W40" s="27">
        <f>+'(令和4年4月) '!W21</f>
        <v>7622</v>
      </c>
      <c r="X40" s="21">
        <f>+'(令和4年4月) '!X21</f>
        <v>1552537</v>
      </c>
      <c r="Y40" s="58">
        <f>+'(令和4年4月) '!Y21</f>
        <v>113617</v>
      </c>
      <c r="Z40" s="59">
        <f>+'(令和4年4月) '!Z21</f>
        <v>32818418</v>
      </c>
    </row>
    <row r="41" spans="1:26" ht="18.95" customHeight="1">
      <c r="A41" s="22" t="s">
        <v>52</v>
      </c>
      <c r="B41" s="130"/>
      <c r="C41" s="22"/>
      <c r="D41" s="119" t="s">
        <v>24</v>
      </c>
      <c r="E41" s="27">
        <f>+'(令和4年4月) '!E22</f>
        <v>3761</v>
      </c>
      <c r="F41" s="21">
        <f>+'(令和4年4月) '!F22</f>
        <v>752407</v>
      </c>
      <c r="G41" s="27">
        <f>+'(令和4年4月) '!G22</f>
        <v>1222</v>
      </c>
      <c r="H41" s="21">
        <f>+'(令和4年4月) '!H22</f>
        <v>528743</v>
      </c>
      <c r="I41" s="27">
        <f>+'(令和4年4月) '!I22</f>
        <v>1929</v>
      </c>
      <c r="J41" s="21">
        <f>+'(令和4年4月) '!J22</f>
        <v>2078527</v>
      </c>
      <c r="K41" s="27">
        <f>+'(令和4年4月) '!K22</f>
        <v>4509</v>
      </c>
      <c r="L41" s="21">
        <f>+'(令和4年4月) '!L22</f>
        <v>6651106</v>
      </c>
      <c r="M41" s="27">
        <f>+'(令和4年4月) '!M22</f>
        <v>15316</v>
      </c>
      <c r="N41" s="21">
        <f>+'(令和4年4月) '!N22</f>
        <v>3175052</v>
      </c>
      <c r="O41" s="27">
        <f>+'(令和4年4月) '!O22</f>
        <v>4614</v>
      </c>
      <c r="P41" s="21">
        <f>+'(令和4年4月) '!P22</f>
        <v>1310036</v>
      </c>
      <c r="Q41" s="27">
        <f>+'(令和4年4月) '!Q22</f>
        <v>60273</v>
      </c>
      <c r="R41" s="21">
        <f>+'(令和4年4月) '!R22</f>
        <v>10232726</v>
      </c>
      <c r="S41" s="25">
        <f>+'(令和4年4月) '!S22</f>
        <v>30442</v>
      </c>
      <c r="T41" s="26">
        <f>+'(令和4年4月) '!T22</f>
        <v>2856694</v>
      </c>
      <c r="U41" s="27">
        <f>+'(令和4年4月) '!U22</f>
        <v>4759</v>
      </c>
      <c r="V41" s="21">
        <f>+'(令和4年4月) '!V22</f>
        <v>1399336</v>
      </c>
      <c r="W41" s="27">
        <f>+'(令和4年4月) '!W22</f>
        <v>8212</v>
      </c>
      <c r="X41" s="21">
        <f>+'(令和4年4月) '!X22</f>
        <v>1941106</v>
      </c>
      <c r="Y41" s="58">
        <f>+'(令和4年4月) '!Y22</f>
        <v>135037</v>
      </c>
      <c r="Z41" s="59">
        <f>+'(令和4年4月) '!Z22</f>
        <v>30925733</v>
      </c>
    </row>
    <row r="42" spans="1:26" ht="18.95" customHeight="1" thickBot="1">
      <c r="A42" s="22"/>
      <c r="B42" s="130"/>
      <c r="C42" s="22"/>
      <c r="D42" s="117" t="s">
        <v>44</v>
      </c>
      <c r="E42" s="126">
        <v>55.80152671755725</v>
      </c>
      <c r="F42" s="127"/>
      <c r="G42" s="126">
        <v>75.58086560364464</v>
      </c>
      <c r="H42" s="127"/>
      <c r="I42" s="126">
        <v>165.72748267898382</v>
      </c>
      <c r="J42" s="127"/>
      <c r="K42" s="126">
        <v>31.68411037107517</v>
      </c>
      <c r="L42" s="127"/>
      <c r="M42" s="126">
        <v>60.59192604325588</v>
      </c>
      <c r="N42" s="127"/>
      <c r="O42" s="126">
        <v>107.46417860713096</v>
      </c>
      <c r="P42" s="127"/>
      <c r="Q42" s="126">
        <v>47.749583256158544</v>
      </c>
      <c r="R42" s="127"/>
      <c r="S42" s="126">
        <v>132.12116112747162</v>
      </c>
      <c r="T42" s="127"/>
      <c r="U42" s="126">
        <v>92.40538806927518</v>
      </c>
      <c r="V42" s="127"/>
      <c r="W42" s="126">
        <v>95.74571829097337</v>
      </c>
      <c r="X42" s="127"/>
      <c r="Y42" s="126">
        <v>77.1098815619431</v>
      </c>
      <c r="Z42" s="127"/>
    </row>
    <row r="43" spans="1:26" ht="18.95" customHeight="1">
      <c r="A43" s="22"/>
      <c r="B43" s="130"/>
      <c r="C43" s="12" t="s">
        <v>45</v>
      </c>
      <c r="D43" s="123" t="s">
        <v>21</v>
      </c>
      <c r="E43" s="94">
        <f aca="true" t="shared" si="19" ref="E43:Z46">E20-E39</f>
        <v>-986</v>
      </c>
      <c r="F43" s="97">
        <f t="shared" si="19"/>
        <v>-168638</v>
      </c>
      <c r="G43" s="94">
        <f t="shared" si="19"/>
        <v>-118</v>
      </c>
      <c r="H43" s="95">
        <f t="shared" si="19"/>
        <v>24786</v>
      </c>
      <c r="I43" s="96">
        <f t="shared" si="19"/>
        <v>-748</v>
      </c>
      <c r="J43" s="97">
        <f t="shared" si="19"/>
        <v>37350</v>
      </c>
      <c r="K43" s="94">
        <f t="shared" si="19"/>
        <v>-56</v>
      </c>
      <c r="L43" s="95">
        <f t="shared" si="19"/>
        <v>33751</v>
      </c>
      <c r="M43" s="96">
        <f t="shared" si="19"/>
        <v>-449</v>
      </c>
      <c r="N43" s="97">
        <f t="shared" si="19"/>
        <v>61071</v>
      </c>
      <c r="O43" s="94">
        <f t="shared" si="19"/>
        <v>-1789</v>
      </c>
      <c r="P43" s="95">
        <f t="shared" si="19"/>
        <v>-519896</v>
      </c>
      <c r="Q43" s="96">
        <f t="shared" si="19"/>
        <v>275</v>
      </c>
      <c r="R43" s="97">
        <f t="shared" si="19"/>
        <v>-431856</v>
      </c>
      <c r="S43" s="94">
        <f t="shared" si="19"/>
        <v>-12036</v>
      </c>
      <c r="T43" s="95">
        <f t="shared" si="19"/>
        <v>-2100596</v>
      </c>
      <c r="U43" s="96">
        <f t="shared" si="19"/>
        <v>-1374</v>
      </c>
      <c r="V43" s="97">
        <f t="shared" si="19"/>
        <v>-604079</v>
      </c>
      <c r="W43" s="94">
        <f t="shared" si="19"/>
        <v>-794</v>
      </c>
      <c r="X43" s="95">
        <f t="shared" si="19"/>
        <v>-196722</v>
      </c>
      <c r="Y43" s="94">
        <f t="shared" si="19"/>
        <v>-18075</v>
      </c>
      <c r="Z43" s="95">
        <f t="shared" si="19"/>
        <v>-3864829</v>
      </c>
    </row>
    <row r="44" spans="1:26" ht="18.95" customHeight="1">
      <c r="A44" s="22"/>
      <c r="B44" s="130"/>
      <c r="C44" s="22"/>
      <c r="D44" s="119" t="s">
        <v>22</v>
      </c>
      <c r="E44" s="98">
        <f t="shared" si="19"/>
        <v>116</v>
      </c>
      <c r="F44" s="101">
        <f t="shared" si="19"/>
        <v>83280</v>
      </c>
      <c r="G44" s="98">
        <f t="shared" si="19"/>
        <v>-173</v>
      </c>
      <c r="H44" s="99">
        <f t="shared" si="19"/>
        <v>9790</v>
      </c>
      <c r="I44" s="100">
        <f t="shared" si="19"/>
        <v>-840</v>
      </c>
      <c r="J44" s="101">
        <f t="shared" si="19"/>
        <v>-8876</v>
      </c>
      <c r="K44" s="98">
        <f t="shared" si="19"/>
        <v>1226</v>
      </c>
      <c r="L44" s="99">
        <f t="shared" si="19"/>
        <v>1101094</v>
      </c>
      <c r="M44" s="100">
        <f t="shared" si="19"/>
        <v>-517.7520000000004</v>
      </c>
      <c r="N44" s="101">
        <f t="shared" si="19"/>
        <v>43176</v>
      </c>
      <c r="O44" s="98">
        <f t="shared" si="19"/>
        <v>-1872</v>
      </c>
      <c r="P44" s="99">
        <f t="shared" si="19"/>
        <v>-496055</v>
      </c>
      <c r="Q44" s="100">
        <f t="shared" si="19"/>
        <v>-350</v>
      </c>
      <c r="R44" s="101">
        <f t="shared" si="19"/>
        <v>-805229</v>
      </c>
      <c r="S44" s="98">
        <f t="shared" si="19"/>
        <v>-8974</v>
      </c>
      <c r="T44" s="99">
        <f t="shared" si="19"/>
        <v>-1604108</v>
      </c>
      <c r="U44" s="100">
        <f t="shared" si="19"/>
        <v>-650</v>
      </c>
      <c r="V44" s="101">
        <f t="shared" si="19"/>
        <v>-284339</v>
      </c>
      <c r="W44" s="98">
        <f t="shared" si="19"/>
        <v>-956</v>
      </c>
      <c r="X44" s="99">
        <f t="shared" si="19"/>
        <v>-187730</v>
      </c>
      <c r="Y44" s="98">
        <f t="shared" si="19"/>
        <v>-12990.752000000008</v>
      </c>
      <c r="Z44" s="99">
        <f t="shared" si="19"/>
        <v>-2148997</v>
      </c>
    </row>
    <row r="45" spans="1:26" ht="18.95" customHeight="1">
      <c r="A45" s="22"/>
      <c r="B45" s="130"/>
      <c r="C45" s="22"/>
      <c r="D45" s="119" t="s">
        <v>24</v>
      </c>
      <c r="E45" s="98">
        <f t="shared" si="19"/>
        <v>-1304</v>
      </c>
      <c r="F45" s="101">
        <f t="shared" si="19"/>
        <v>-313029</v>
      </c>
      <c r="G45" s="98">
        <f t="shared" si="19"/>
        <v>370</v>
      </c>
      <c r="H45" s="99">
        <f t="shared" si="19"/>
        <v>176915</v>
      </c>
      <c r="I45" s="100">
        <f t="shared" si="19"/>
        <v>515</v>
      </c>
      <c r="J45" s="101">
        <f t="shared" si="19"/>
        <v>428765</v>
      </c>
      <c r="K45" s="98">
        <f t="shared" si="19"/>
        <v>-453</v>
      </c>
      <c r="L45" s="99">
        <f t="shared" si="19"/>
        <v>594702</v>
      </c>
      <c r="M45" s="100">
        <f t="shared" si="19"/>
        <v>1764.2999999999993</v>
      </c>
      <c r="N45" s="101">
        <f t="shared" si="19"/>
        <v>154271</v>
      </c>
      <c r="O45" s="98">
        <f t="shared" si="19"/>
        <v>272</v>
      </c>
      <c r="P45" s="99">
        <f t="shared" si="19"/>
        <v>38361</v>
      </c>
      <c r="Q45" s="100">
        <f t="shared" si="19"/>
        <v>1047</v>
      </c>
      <c r="R45" s="101">
        <f t="shared" si="19"/>
        <v>331583</v>
      </c>
      <c r="S45" s="98">
        <f t="shared" si="19"/>
        <v>-1267</v>
      </c>
      <c r="T45" s="99">
        <f t="shared" si="19"/>
        <v>-291371</v>
      </c>
      <c r="U45" s="100">
        <f t="shared" si="19"/>
        <v>-301</v>
      </c>
      <c r="V45" s="101">
        <f t="shared" si="19"/>
        <v>101501</v>
      </c>
      <c r="W45" s="98">
        <f t="shared" si="19"/>
        <v>329</v>
      </c>
      <c r="X45" s="99">
        <f t="shared" si="19"/>
        <v>41528</v>
      </c>
      <c r="Y45" s="98">
        <f t="shared" si="19"/>
        <v>972.2999999999884</v>
      </c>
      <c r="Z45" s="99">
        <f t="shared" si="19"/>
        <v>1263226</v>
      </c>
    </row>
    <row r="46" spans="1:38" ht="18.95" customHeight="1" thickBot="1">
      <c r="A46" s="22"/>
      <c r="B46" s="130"/>
      <c r="C46" s="46"/>
      <c r="D46" s="117" t="s">
        <v>44</v>
      </c>
      <c r="E46" s="126">
        <f>E23-E42</f>
        <v>-21.224492301346253</v>
      </c>
      <c r="F46" s="127"/>
      <c r="G46" s="126">
        <f>G23-G42</f>
        <v>3.807904829901915</v>
      </c>
      <c r="H46" s="127"/>
      <c r="I46" s="126">
        <f>I23-I42</f>
        <v>-58.867203694305104</v>
      </c>
      <c r="J46" s="127"/>
      <c r="K46" s="126">
        <f>K23-K42</f>
        <v>22.618283090687818</v>
      </c>
      <c r="L46" s="127"/>
      <c r="M46" s="126">
        <f>M23-M42</f>
        <v>-2.9518622088056503</v>
      </c>
      <c r="N46" s="127"/>
      <c r="O46" s="126">
        <f t="shared" si="19"/>
        <v>-31.85365229134149</v>
      </c>
      <c r="P46" s="127"/>
      <c r="Q46" s="126">
        <f t="shared" si="19"/>
        <v>-0.0667396714127122</v>
      </c>
      <c r="R46" s="127"/>
      <c r="S46" s="126">
        <f t="shared" si="19"/>
        <v>11.831067263759081</v>
      </c>
      <c r="T46" s="127"/>
      <c r="U46" s="126">
        <f t="shared" si="19"/>
        <v>-30.866926530813636</v>
      </c>
      <c r="V46" s="127"/>
      <c r="W46" s="126">
        <f t="shared" si="19"/>
        <v>-13.115741570386007</v>
      </c>
      <c r="X46" s="127"/>
      <c r="Y46" s="126">
        <f t="shared" si="19"/>
        <v>-2.2598474533793507</v>
      </c>
      <c r="Z46" s="127"/>
      <c r="AA46" s="124"/>
      <c r="AB46" s="125"/>
      <c r="AC46" s="124"/>
      <c r="AD46" s="125"/>
      <c r="AE46" s="124"/>
      <c r="AF46" s="125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130"/>
      <c r="C47" s="22" t="s">
        <v>48</v>
      </c>
      <c r="D47" s="54" t="s">
        <v>21</v>
      </c>
      <c r="E47" s="75">
        <f aca="true" t="shared" si="20" ref="E47:Z49">E20/E39*100</f>
        <v>45.64498346196251</v>
      </c>
      <c r="F47" s="76">
        <f t="shared" si="20"/>
        <v>27.793001866853924</v>
      </c>
      <c r="G47" s="75">
        <f t="shared" si="20"/>
        <v>90.80996884735202</v>
      </c>
      <c r="H47" s="77">
        <f t="shared" si="20"/>
        <v>106.2240570124225</v>
      </c>
      <c r="I47" s="78">
        <f t="shared" si="20"/>
        <v>76.01795447258736</v>
      </c>
      <c r="J47" s="76">
        <f t="shared" si="20"/>
        <v>100.62910772817155</v>
      </c>
      <c r="K47" s="75">
        <f t="shared" si="20"/>
        <v>97.4013921113689</v>
      </c>
      <c r="L47" s="77">
        <f t="shared" si="20"/>
        <v>100.73579729831958</v>
      </c>
      <c r="M47" s="78">
        <f t="shared" si="20"/>
        <v>95.79430498313975</v>
      </c>
      <c r="N47" s="76">
        <f t="shared" si="20"/>
        <v>103.21456600384984</v>
      </c>
      <c r="O47" s="75">
        <f t="shared" si="20"/>
        <v>67.50817290228841</v>
      </c>
      <c r="P47" s="77">
        <f t="shared" si="20"/>
        <v>71.4125309644977</v>
      </c>
      <c r="Q47" s="78">
        <f t="shared" si="20"/>
        <v>100.937350875997</v>
      </c>
      <c r="R47" s="76">
        <f t="shared" si="20"/>
        <v>92.69301689863357</v>
      </c>
      <c r="S47" s="75">
        <f t="shared" si="20"/>
        <v>77.83915156871409</v>
      </c>
      <c r="T47" s="77">
        <f t="shared" si="20"/>
        <v>82.28159297268049</v>
      </c>
      <c r="U47" s="78">
        <f t="shared" si="20"/>
        <v>66.90751445086705</v>
      </c>
      <c r="V47" s="76">
        <f t="shared" si="20"/>
        <v>52.06939507426686</v>
      </c>
      <c r="W47" s="75">
        <f t="shared" si="20"/>
        <v>90.03889097980178</v>
      </c>
      <c r="X47" s="77">
        <f t="shared" si="20"/>
        <v>87.69727806920774</v>
      </c>
      <c r="Y47" s="75">
        <f t="shared" si="20"/>
        <v>84.97843376798225</v>
      </c>
      <c r="Z47" s="77">
        <f t="shared" si="20"/>
        <v>89.11289676268014</v>
      </c>
    </row>
    <row r="48" spans="1:26" ht="18.95" customHeight="1">
      <c r="A48" s="22"/>
      <c r="B48" s="130"/>
      <c r="C48" s="22"/>
      <c r="D48" s="57" t="s">
        <v>22</v>
      </c>
      <c r="E48" s="67">
        <f t="shared" si="20"/>
        <v>109.61857379767828</v>
      </c>
      <c r="F48" s="70">
        <f t="shared" si="20"/>
        <v>179.50433894356988</v>
      </c>
      <c r="G48" s="67">
        <f t="shared" si="20"/>
        <v>86.05962933118452</v>
      </c>
      <c r="H48" s="68">
        <f t="shared" si="20"/>
        <v>102.55807269211674</v>
      </c>
      <c r="I48" s="69">
        <f t="shared" si="20"/>
        <v>73.26543602800764</v>
      </c>
      <c r="J48" s="70">
        <f t="shared" si="20"/>
        <v>99.84350762944383</v>
      </c>
      <c r="K48" s="67">
        <f t="shared" si="20"/>
        <v>192.45852187028657</v>
      </c>
      <c r="L48" s="68">
        <f t="shared" si="20"/>
        <v>137.57740933901485</v>
      </c>
      <c r="M48" s="69">
        <f t="shared" si="20"/>
        <v>94.22409638554217</v>
      </c>
      <c r="N48" s="70">
        <f t="shared" si="20"/>
        <v>102.4458900085937</v>
      </c>
      <c r="O48" s="67">
        <f t="shared" si="20"/>
        <v>64.93068565005619</v>
      </c>
      <c r="P48" s="68">
        <f t="shared" si="20"/>
        <v>71.77472353960347</v>
      </c>
      <c r="Q48" s="69">
        <f t="shared" si="20"/>
        <v>98.78116729349492</v>
      </c>
      <c r="R48" s="70">
        <f t="shared" si="20"/>
        <v>86.96699865741614</v>
      </c>
      <c r="S48" s="67">
        <f t="shared" si="20"/>
        <v>82.91252522944515</v>
      </c>
      <c r="T48" s="68">
        <f t="shared" si="20"/>
        <v>86.23126518085354</v>
      </c>
      <c r="U48" s="69">
        <f t="shared" si="20"/>
        <v>81.65914221218962</v>
      </c>
      <c r="V48" s="70">
        <f t="shared" si="20"/>
        <v>65.53027961134448</v>
      </c>
      <c r="W48" s="67">
        <f t="shared" si="20"/>
        <v>87.45736027289426</v>
      </c>
      <c r="X48" s="68">
        <f t="shared" si="20"/>
        <v>87.90817867786726</v>
      </c>
      <c r="Y48" s="67">
        <f t="shared" si="20"/>
        <v>88.56618991876215</v>
      </c>
      <c r="Z48" s="68">
        <f t="shared" si="20"/>
        <v>93.45185682015507</v>
      </c>
    </row>
    <row r="49" spans="1:26" ht="18.95" customHeight="1" thickBot="1">
      <c r="A49" s="46"/>
      <c r="B49" s="131"/>
      <c r="C49" s="46"/>
      <c r="D49" s="47" t="s">
        <v>24</v>
      </c>
      <c r="E49" s="71">
        <f t="shared" si="20"/>
        <v>65.32837011433129</v>
      </c>
      <c r="F49" s="74">
        <f t="shared" si="20"/>
        <v>58.39632007676696</v>
      </c>
      <c r="G49" s="71">
        <f t="shared" si="20"/>
        <v>130.27823240589197</v>
      </c>
      <c r="H49" s="72">
        <f t="shared" si="20"/>
        <v>133.45954461808478</v>
      </c>
      <c r="I49" s="73">
        <f t="shared" si="20"/>
        <v>126.69777086573355</v>
      </c>
      <c r="J49" s="74">
        <f t="shared" si="20"/>
        <v>120.62831033708005</v>
      </c>
      <c r="K49" s="71">
        <f t="shared" si="20"/>
        <v>89.95342648037258</v>
      </c>
      <c r="L49" s="72">
        <f t="shared" si="20"/>
        <v>108.94140012202482</v>
      </c>
      <c r="M49" s="73">
        <f t="shared" si="20"/>
        <v>111.51932619482893</v>
      </c>
      <c r="N49" s="74">
        <f t="shared" si="20"/>
        <v>104.85884955584979</v>
      </c>
      <c r="O49" s="71">
        <f t="shared" si="20"/>
        <v>105.8951018638925</v>
      </c>
      <c r="P49" s="72">
        <f t="shared" si="20"/>
        <v>102.92824013996562</v>
      </c>
      <c r="Q49" s="73">
        <f t="shared" si="20"/>
        <v>101.73709621223432</v>
      </c>
      <c r="R49" s="74">
        <f t="shared" si="20"/>
        <v>103.24041706970361</v>
      </c>
      <c r="S49" s="71">
        <f t="shared" si="20"/>
        <v>95.83798699165627</v>
      </c>
      <c r="T49" s="72">
        <f t="shared" si="20"/>
        <v>89.8004126448265</v>
      </c>
      <c r="U49" s="73">
        <f t="shared" si="20"/>
        <v>93.67514183652028</v>
      </c>
      <c r="V49" s="74">
        <f t="shared" si="20"/>
        <v>107.25351166553278</v>
      </c>
      <c r="W49" s="71">
        <f t="shared" si="20"/>
        <v>104.0063321967852</v>
      </c>
      <c r="X49" s="72">
        <f t="shared" si="20"/>
        <v>102.13939887878354</v>
      </c>
      <c r="Y49" s="71">
        <f t="shared" si="20"/>
        <v>100.72002488206935</v>
      </c>
      <c r="Z49" s="72">
        <f t="shared" si="20"/>
        <v>104.08470835598303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Y5" sqref="Y5"/>
    </sheetView>
  </sheetViews>
  <sheetFormatPr defaultColWidth="9.140625" defaultRowHeight="15"/>
  <cols>
    <col min="1" max="1" width="2.57421875" style="105" customWidth="1"/>
    <col min="2" max="2" width="3.140625" style="105" customWidth="1"/>
    <col min="3" max="3" width="12.57421875" style="105" customWidth="1"/>
    <col min="4" max="4" width="7.28125" style="105" customWidth="1"/>
    <col min="5" max="5" width="7.57421875" style="105" customWidth="1"/>
    <col min="6" max="6" width="10.140625" style="105" customWidth="1"/>
    <col min="7" max="7" width="7.57421875" style="105" customWidth="1"/>
    <col min="8" max="8" width="10.140625" style="105" customWidth="1"/>
    <col min="9" max="9" width="7.57421875" style="105" customWidth="1"/>
    <col min="10" max="10" width="10.140625" style="105" customWidth="1"/>
    <col min="11" max="11" width="7.57421875" style="105" customWidth="1"/>
    <col min="12" max="12" width="10.140625" style="105" customWidth="1"/>
    <col min="13" max="13" width="7.57421875" style="105" customWidth="1"/>
    <col min="14" max="14" width="10.140625" style="105" customWidth="1"/>
    <col min="15" max="15" width="7.57421875" style="105" customWidth="1"/>
    <col min="16" max="16" width="10.140625" style="105" customWidth="1"/>
    <col min="17" max="17" width="8.140625" style="105" customWidth="1"/>
    <col min="18" max="18" width="11.140625" style="105" customWidth="1"/>
    <col min="19" max="19" width="8.140625" style="105" customWidth="1"/>
    <col min="20" max="20" width="11.140625" style="105" customWidth="1"/>
    <col min="21" max="21" width="8.140625" style="105" customWidth="1"/>
    <col min="22" max="22" width="11.140625" style="105" customWidth="1"/>
    <col min="23" max="23" width="7.57421875" style="105" customWidth="1"/>
    <col min="24" max="24" width="10.421875" style="105" bestFit="1" customWidth="1"/>
    <col min="25" max="25" width="8.57421875" style="105" customWidth="1"/>
    <col min="26" max="26" width="11.57421875" style="105" customWidth="1"/>
    <col min="27" max="16384" width="9.00390625" style="105" customWidth="1"/>
  </cols>
  <sheetData>
    <row r="1" spans="1:26" ht="29.25" thickBot="1">
      <c r="A1" s="159" t="s">
        <v>63</v>
      </c>
      <c r="B1" s="160"/>
      <c r="C1" s="160"/>
      <c r="D1" s="160"/>
      <c r="E1" s="161" t="s">
        <v>0</v>
      </c>
      <c r="F1" s="162"/>
      <c r="G1" s="162"/>
      <c r="H1" s="162"/>
      <c r="J1" s="163" t="s">
        <v>1</v>
      </c>
      <c r="K1" s="160"/>
      <c r="L1" s="1" t="s">
        <v>2</v>
      </c>
      <c r="M1" s="1" t="s">
        <v>3</v>
      </c>
      <c r="N1" s="1" t="s">
        <v>4</v>
      </c>
      <c r="O1" s="163" t="s">
        <v>5</v>
      </c>
      <c r="P1" s="160"/>
      <c r="Q1" s="160"/>
      <c r="R1" s="1"/>
      <c r="S1" s="1"/>
      <c r="T1" s="1"/>
      <c r="V1" s="1"/>
      <c r="W1" s="1"/>
      <c r="X1" s="104" t="s">
        <v>6</v>
      </c>
      <c r="Y1" s="1"/>
      <c r="Z1" s="1"/>
    </row>
    <row r="2" spans="1:26" ht="15">
      <c r="A2" s="4"/>
      <c r="B2" s="5"/>
      <c r="C2" s="5"/>
      <c r="D2" s="6"/>
      <c r="E2" s="164" t="s">
        <v>7</v>
      </c>
      <c r="F2" s="165"/>
      <c r="G2" s="158" t="s">
        <v>8</v>
      </c>
      <c r="H2" s="158"/>
      <c r="I2" s="156" t="s">
        <v>9</v>
      </c>
      <c r="J2" s="157"/>
      <c r="K2" s="158" t="s">
        <v>10</v>
      </c>
      <c r="L2" s="158"/>
      <c r="M2" s="156" t="s">
        <v>11</v>
      </c>
      <c r="N2" s="157"/>
      <c r="O2" s="158" t="s">
        <v>12</v>
      </c>
      <c r="P2" s="158"/>
      <c r="Q2" s="156" t="s">
        <v>13</v>
      </c>
      <c r="R2" s="157"/>
      <c r="S2" s="158" t="s">
        <v>14</v>
      </c>
      <c r="T2" s="158"/>
      <c r="U2" s="156" t="s">
        <v>15</v>
      </c>
      <c r="V2" s="157"/>
      <c r="W2" s="158" t="s">
        <v>16</v>
      </c>
      <c r="X2" s="158"/>
      <c r="Y2" s="150" t="s">
        <v>17</v>
      </c>
      <c r="Z2" s="151"/>
    </row>
    <row r="3" spans="1:26" ht="18.75">
      <c r="A3" s="7"/>
      <c r="C3" s="154"/>
      <c r="D3" s="155"/>
      <c r="E3" s="147" t="s">
        <v>53</v>
      </c>
      <c r="F3" s="148"/>
      <c r="G3" s="149" t="s">
        <v>54</v>
      </c>
      <c r="H3" s="149"/>
      <c r="I3" s="147" t="s">
        <v>55</v>
      </c>
      <c r="J3" s="148"/>
      <c r="K3" s="149" t="s">
        <v>56</v>
      </c>
      <c r="L3" s="149"/>
      <c r="M3" s="147" t="s">
        <v>57</v>
      </c>
      <c r="N3" s="148"/>
      <c r="O3" s="149">
        <v>26</v>
      </c>
      <c r="P3" s="149"/>
      <c r="Q3" s="147" t="s">
        <v>58</v>
      </c>
      <c r="R3" s="148"/>
      <c r="S3" s="149" t="s">
        <v>59</v>
      </c>
      <c r="T3" s="149"/>
      <c r="U3" s="147" t="s">
        <v>60</v>
      </c>
      <c r="V3" s="148"/>
      <c r="W3" s="149">
        <v>40</v>
      </c>
      <c r="X3" s="149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3" t="s">
        <v>21</v>
      </c>
      <c r="E5" s="13">
        <v>1615</v>
      </c>
      <c r="F5" s="14">
        <v>197246</v>
      </c>
      <c r="G5" s="15">
        <v>54</v>
      </c>
      <c r="H5" s="16">
        <v>10200</v>
      </c>
      <c r="I5" s="13">
        <v>1553</v>
      </c>
      <c r="J5" s="14">
        <v>5722336</v>
      </c>
      <c r="K5" s="17">
        <v>2017</v>
      </c>
      <c r="L5" s="18">
        <v>4478512</v>
      </c>
      <c r="M5" s="13">
        <v>661</v>
      </c>
      <c r="N5" s="79">
        <v>210357</v>
      </c>
      <c r="O5" s="19">
        <v>1101</v>
      </c>
      <c r="P5" s="18">
        <v>88888</v>
      </c>
      <c r="Q5" s="13">
        <v>13155</v>
      </c>
      <c r="R5" s="14">
        <v>2073613</v>
      </c>
      <c r="S5" s="19">
        <v>17907</v>
      </c>
      <c r="T5" s="18">
        <v>7352206</v>
      </c>
      <c r="U5" s="13">
        <v>3231</v>
      </c>
      <c r="V5" s="14">
        <v>1178340</v>
      </c>
      <c r="W5" s="13">
        <v>438</v>
      </c>
      <c r="X5" s="18">
        <v>64579</v>
      </c>
      <c r="Y5" s="20">
        <f aca="true" t="shared" si="0" ref="Y5:Z19">+W5+U5+S5+Q5+O5+M5+K5+I5+G5+E5</f>
        <v>41732</v>
      </c>
      <c r="Z5" s="21">
        <f t="shared" si="0"/>
        <v>21376277</v>
      </c>
    </row>
    <row r="6" spans="1:26" ht="18.95" customHeight="1">
      <c r="A6" s="7"/>
      <c r="B6" s="22"/>
      <c r="C6" s="109"/>
      <c r="D6" s="106" t="s">
        <v>22</v>
      </c>
      <c r="E6" s="23">
        <v>945</v>
      </c>
      <c r="F6" s="24">
        <v>54843</v>
      </c>
      <c r="G6" s="25">
        <v>54</v>
      </c>
      <c r="H6" s="26">
        <v>10200</v>
      </c>
      <c r="I6" s="27">
        <v>1570</v>
      </c>
      <c r="J6" s="21">
        <v>5458648</v>
      </c>
      <c r="K6" s="25">
        <v>1244</v>
      </c>
      <c r="L6" s="26">
        <v>2866936</v>
      </c>
      <c r="M6" s="27">
        <v>579</v>
      </c>
      <c r="N6" s="80">
        <v>200053</v>
      </c>
      <c r="O6" s="25">
        <v>1182</v>
      </c>
      <c r="P6" s="26">
        <v>119079</v>
      </c>
      <c r="Q6" s="27">
        <v>13362</v>
      </c>
      <c r="R6" s="21">
        <v>2038666</v>
      </c>
      <c r="S6" s="25">
        <v>17709</v>
      </c>
      <c r="T6" s="26">
        <v>7262615</v>
      </c>
      <c r="U6" s="27">
        <v>2513</v>
      </c>
      <c r="V6" s="21">
        <v>734135</v>
      </c>
      <c r="W6" s="27">
        <v>240</v>
      </c>
      <c r="X6" s="26">
        <v>28535</v>
      </c>
      <c r="Y6" s="20">
        <f t="shared" si="0"/>
        <v>39398</v>
      </c>
      <c r="Z6" s="21">
        <f t="shared" si="0"/>
        <v>18773710</v>
      </c>
    </row>
    <row r="7" spans="1:26" ht="18.95" customHeight="1" thickBot="1">
      <c r="A7" s="7" t="s">
        <v>23</v>
      </c>
      <c r="B7" s="22"/>
      <c r="C7" s="110"/>
      <c r="D7" s="28" t="s">
        <v>24</v>
      </c>
      <c r="E7" s="23">
        <v>3047</v>
      </c>
      <c r="F7" s="36">
        <v>593956</v>
      </c>
      <c r="G7" s="29">
        <v>156</v>
      </c>
      <c r="H7" s="30">
        <v>75238</v>
      </c>
      <c r="I7" s="31">
        <v>1265</v>
      </c>
      <c r="J7" s="32">
        <v>1825933</v>
      </c>
      <c r="K7" s="81">
        <v>3187</v>
      </c>
      <c r="L7" s="30">
        <v>6467669</v>
      </c>
      <c r="M7" s="23">
        <v>1141</v>
      </c>
      <c r="N7" s="24">
        <v>249634</v>
      </c>
      <c r="O7" s="33">
        <v>2642</v>
      </c>
      <c r="P7" s="34">
        <v>519354</v>
      </c>
      <c r="Q7" s="23">
        <v>31778</v>
      </c>
      <c r="R7" s="24">
        <v>4961768</v>
      </c>
      <c r="S7" s="33">
        <v>25084</v>
      </c>
      <c r="T7" s="34">
        <v>2094327</v>
      </c>
      <c r="U7" s="23">
        <v>2557</v>
      </c>
      <c r="V7" s="24">
        <v>1226190</v>
      </c>
      <c r="W7" s="23">
        <v>1451</v>
      </c>
      <c r="X7" s="34">
        <v>297013</v>
      </c>
      <c r="Y7" s="31">
        <f t="shared" si="0"/>
        <v>72308</v>
      </c>
      <c r="Z7" s="24">
        <f t="shared" si="0"/>
        <v>18311082</v>
      </c>
    </row>
    <row r="8" spans="1:26" ht="18.95" customHeight="1">
      <c r="A8" s="7"/>
      <c r="B8" s="22" t="s">
        <v>25</v>
      </c>
      <c r="C8" s="2" t="s">
        <v>26</v>
      </c>
      <c r="D8" s="103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92</v>
      </c>
      <c r="J8" s="14">
        <v>28266</v>
      </c>
      <c r="K8" s="17">
        <v>0</v>
      </c>
      <c r="L8" s="18">
        <v>0</v>
      </c>
      <c r="M8" s="13">
        <v>7124</v>
      </c>
      <c r="N8" s="79">
        <v>1217817</v>
      </c>
      <c r="O8" s="19">
        <v>0</v>
      </c>
      <c r="P8" s="18">
        <v>0</v>
      </c>
      <c r="Q8" s="13">
        <v>8918</v>
      </c>
      <c r="R8" s="14">
        <v>1983474</v>
      </c>
      <c r="S8" s="19">
        <v>36177</v>
      </c>
      <c r="T8" s="18">
        <v>4449522</v>
      </c>
      <c r="U8" s="13">
        <v>915</v>
      </c>
      <c r="V8" s="14">
        <v>79690</v>
      </c>
      <c r="W8" s="13">
        <v>18</v>
      </c>
      <c r="X8" s="18">
        <v>900</v>
      </c>
      <c r="Y8" s="13">
        <f t="shared" si="0"/>
        <v>53410</v>
      </c>
      <c r="Z8" s="14">
        <f t="shared" si="0"/>
        <v>7786963</v>
      </c>
    </row>
    <row r="9" spans="1:26" ht="18.95" customHeight="1">
      <c r="A9" s="7" t="s">
        <v>27</v>
      </c>
      <c r="B9" s="22"/>
      <c r="C9" s="109"/>
      <c r="D9" s="106" t="s">
        <v>22</v>
      </c>
      <c r="E9" s="23">
        <v>164</v>
      </c>
      <c r="F9" s="24">
        <v>26560</v>
      </c>
      <c r="G9" s="25">
        <v>0</v>
      </c>
      <c r="H9" s="26">
        <v>0</v>
      </c>
      <c r="I9" s="27">
        <v>84</v>
      </c>
      <c r="J9" s="21">
        <v>27654</v>
      </c>
      <c r="K9" s="25">
        <v>0</v>
      </c>
      <c r="L9" s="26">
        <v>1</v>
      </c>
      <c r="M9" s="27">
        <v>6195</v>
      </c>
      <c r="N9" s="80">
        <v>1046622</v>
      </c>
      <c r="O9" s="25">
        <v>0</v>
      </c>
      <c r="P9" s="26">
        <v>0</v>
      </c>
      <c r="Q9" s="27">
        <v>8500</v>
      </c>
      <c r="R9" s="21">
        <v>1947292</v>
      </c>
      <c r="S9" s="25">
        <v>34552</v>
      </c>
      <c r="T9" s="26">
        <v>4326966</v>
      </c>
      <c r="U9" s="27">
        <v>1021</v>
      </c>
      <c r="V9" s="21">
        <v>88900</v>
      </c>
      <c r="W9" s="27">
        <v>18</v>
      </c>
      <c r="X9" s="26">
        <v>900</v>
      </c>
      <c r="Y9" s="20">
        <f t="shared" si="0"/>
        <v>50534</v>
      </c>
      <c r="Z9" s="21">
        <f t="shared" si="0"/>
        <v>7464895</v>
      </c>
    </row>
    <row r="10" spans="1:26" ht="18.95" customHeight="1" thickBot="1">
      <c r="A10" s="7"/>
      <c r="B10" s="22"/>
      <c r="C10" s="110"/>
      <c r="D10" s="28" t="s">
        <v>24</v>
      </c>
      <c r="E10" s="35">
        <v>157</v>
      </c>
      <c r="F10" s="36">
        <v>24974</v>
      </c>
      <c r="G10" s="29">
        <v>0</v>
      </c>
      <c r="H10" s="30">
        <v>0</v>
      </c>
      <c r="I10" s="37">
        <v>166</v>
      </c>
      <c r="J10" s="38">
        <v>47694</v>
      </c>
      <c r="K10" s="81">
        <v>1108</v>
      </c>
      <c r="L10" s="30">
        <v>14067</v>
      </c>
      <c r="M10" s="35">
        <v>9563</v>
      </c>
      <c r="N10" s="36">
        <v>1968124</v>
      </c>
      <c r="O10" s="29">
        <v>0</v>
      </c>
      <c r="P10" s="30">
        <v>0</v>
      </c>
      <c r="Q10" s="35">
        <v>12879</v>
      </c>
      <c r="R10" s="36">
        <v>1532215</v>
      </c>
      <c r="S10" s="29">
        <v>5249</v>
      </c>
      <c r="T10" s="30">
        <v>734352</v>
      </c>
      <c r="U10" s="35">
        <v>2090</v>
      </c>
      <c r="V10" s="36">
        <v>153070</v>
      </c>
      <c r="W10" s="35">
        <v>15</v>
      </c>
      <c r="X10" s="30">
        <v>100</v>
      </c>
      <c r="Y10" s="37">
        <f t="shared" si="0"/>
        <v>31227</v>
      </c>
      <c r="Z10" s="36">
        <f t="shared" si="0"/>
        <v>4474596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</v>
      </c>
      <c r="J11" s="14">
        <v>166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3138</v>
      </c>
      <c r="R11" s="14">
        <v>789511</v>
      </c>
      <c r="S11" s="19">
        <v>0</v>
      </c>
      <c r="T11" s="18">
        <v>0</v>
      </c>
      <c r="U11" s="13">
        <v>6</v>
      </c>
      <c r="V11" s="14">
        <v>2290</v>
      </c>
      <c r="W11" s="13">
        <v>0</v>
      </c>
      <c r="X11" s="18">
        <v>0</v>
      </c>
      <c r="Y11" s="13">
        <f>+W11+U11+S11+Q11+O11+M11+K11+I11+G11+E11</f>
        <v>3236</v>
      </c>
      <c r="Z11" s="14">
        <f t="shared" si="0"/>
        <v>881967</v>
      </c>
    </row>
    <row r="12" spans="1:26" ht="18.95" customHeight="1">
      <c r="A12" s="7"/>
      <c r="B12" s="7"/>
      <c r="C12" s="109"/>
      <c r="D12" s="107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80</v>
      </c>
      <c r="J12" s="21">
        <v>13609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3878</v>
      </c>
      <c r="R12" s="21">
        <v>1030830</v>
      </c>
      <c r="S12" s="25">
        <v>0</v>
      </c>
      <c r="T12" s="26">
        <v>0</v>
      </c>
      <c r="U12" s="27">
        <v>5</v>
      </c>
      <c r="V12" s="21">
        <v>760</v>
      </c>
      <c r="W12" s="27">
        <v>31</v>
      </c>
      <c r="X12" s="26">
        <v>23200</v>
      </c>
      <c r="Y12" s="20">
        <f aca="true" t="shared" si="1" ref="Y12:Y19">+W12+U12+S12+Q12+O12+M12+K12+I12+G12+E12</f>
        <v>4084</v>
      </c>
      <c r="Z12" s="21">
        <f t="shared" si="0"/>
        <v>1158399</v>
      </c>
    </row>
    <row r="13" spans="1:26" ht="18.95" customHeight="1" thickBot="1">
      <c r="A13" s="7"/>
      <c r="B13" s="7"/>
      <c r="C13" s="110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45</v>
      </c>
      <c r="J13" s="38">
        <v>29382</v>
      </c>
      <c r="K13" s="81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6601</v>
      </c>
      <c r="R13" s="36">
        <v>1801740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6906</v>
      </c>
      <c r="Z13" s="36">
        <f t="shared" si="0"/>
        <v>2050678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3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1763</v>
      </c>
      <c r="N14" s="79">
        <v>137180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1763</v>
      </c>
      <c r="Z14" s="14">
        <f t="shared" si="0"/>
        <v>137180</v>
      </c>
    </row>
    <row r="15" spans="1:26" ht="18.95" customHeight="1">
      <c r="A15" s="7"/>
      <c r="B15" s="22"/>
      <c r="C15" s="109"/>
      <c r="D15" s="106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1241</v>
      </c>
      <c r="N15" s="80">
        <v>128293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1241</v>
      </c>
      <c r="Z15" s="24">
        <f t="shared" si="0"/>
        <v>128293</v>
      </c>
    </row>
    <row r="16" spans="1:26" ht="18.95" customHeight="1" thickBot="1">
      <c r="A16" s="7" t="s">
        <v>34</v>
      </c>
      <c r="B16" s="22"/>
      <c r="C16" s="110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2370</v>
      </c>
      <c r="N16" s="36">
        <v>328720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2370</v>
      </c>
      <c r="Z16" s="36">
        <f t="shared" si="0"/>
        <v>328720</v>
      </c>
    </row>
    <row r="17" spans="1:26" ht="18.95" customHeight="1">
      <c r="A17" s="7"/>
      <c r="B17" s="22"/>
      <c r="C17" s="2" t="s">
        <v>35</v>
      </c>
      <c r="D17" s="103" t="s">
        <v>21</v>
      </c>
      <c r="E17" s="13">
        <v>33</v>
      </c>
      <c r="F17" s="14">
        <v>9008</v>
      </c>
      <c r="G17" s="19">
        <v>1155</v>
      </c>
      <c r="H17" s="18">
        <v>313029</v>
      </c>
      <c r="I17" s="13">
        <v>1472</v>
      </c>
      <c r="J17" s="14">
        <v>186212</v>
      </c>
      <c r="K17" s="19">
        <v>138</v>
      </c>
      <c r="L17" s="18">
        <v>108485</v>
      </c>
      <c r="M17" s="13">
        <v>1113</v>
      </c>
      <c r="N17" s="79">
        <v>319467</v>
      </c>
      <c r="O17" s="19">
        <v>4405</v>
      </c>
      <c r="P17" s="18">
        <v>1729727</v>
      </c>
      <c r="Q17" s="13">
        <v>4127</v>
      </c>
      <c r="R17" s="14">
        <v>1063584</v>
      </c>
      <c r="S17" s="19">
        <v>228</v>
      </c>
      <c r="T17" s="18">
        <v>53717</v>
      </c>
      <c r="U17" s="13">
        <v>0</v>
      </c>
      <c r="V17" s="14">
        <v>0</v>
      </c>
      <c r="W17" s="13">
        <v>7515</v>
      </c>
      <c r="X17" s="18">
        <v>1533533</v>
      </c>
      <c r="Y17" s="41">
        <f t="shared" si="1"/>
        <v>20186</v>
      </c>
      <c r="Z17" s="42">
        <f t="shared" si="0"/>
        <v>5316762</v>
      </c>
    </row>
    <row r="18" spans="1:26" ht="18.95" customHeight="1">
      <c r="A18" s="7" t="s">
        <v>36</v>
      </c>
      <c r="B18" s="22"/>
      <c r="C18" s="109"/>
      <c r="D18" s="106" t="s">
        <v>22</v>
      </c>
      <c r="E18" s="27">
        <v>97</v>
      </c>
      <c r="F18" s="21">
        <v>23346</v>
      </c>
      <c r="G18" s="25">
        <v>1112</v>
      </c>
      <c r="H18" s="26">
        <v>297510</v>
      </c>
      <c r="I18" s="27">
        <v>1408</v>
      </c>
      <c r="J18" s="21">
        <v>171931</v>
      </c>
      <c r="K18" s="25">
        <v>82</v>
      </c>
      <c r="L18" s="26">
        <v>63265</v>
      </c>
      <c r="M18" s="27">
        <v>934</v>
      </c>
      <c r="N18" s="21">
        <v>375279</v>
      </c>
      <c r="O18" s="25">
        <v>4156</v>
      </c>
      <c r="P18" s="26">
        <v>1638406</v>
      </c>
      <c r="Q18" s="27">
        <v>2976</v>
      </c>
      <c r="R18" s="21">
        <v>1161597</v>
      </c>
      <c r="S18" s="25">
        <v>257</v>
      </c>
      <c r="T18" s="26">
        <v>60785</v>
      </c>
      <c r="U18" s="27">
        <v>5</v>
      </c>
      <c r="V18" s="21">
        <v>1100</v>
      </c>
      <c r="W18" s="27">
        <v>7333</v>
      </c>
      <c r="X18" s="26">
        <v>1499902</v>
      </c>
      <c r="Y18" s="23">
        <f t="shared" si="1"/>
        <v>18360</v>
      </c>
      <c r="Z18" s="24">
        <f t="shared" si="0"/>
        <v>5293121</v>
      </c>
    </row>
    <row r="19" spans="1:26" ht="18.95" customHeight="1" thickBot="1">
      <c r="A19" s="7"/>
      <c r="B19" s="22"/>
      <c r="C19" s="110"/>
      <c r="D19" s="43" t="s">
        <v>24</v>
      </c>
      <c r="E19" s="23">
        <v>557</v>
      </c>
      <c r="F19" s="24">
        <v>133477</v>
      </c>
      <c r="G19" s="33">
        <v>871</v>
      </c>
      <c r="H19" s="34">
        <v>258505</v>
      </c>
      <c r="I19" s="23">
        <v>453</v>
      </c>
      <c r="J19" s="24">
        <v>175518</v>
      </c>
      <c r="K19" s="82">
        <v>214</v>
      </c>
      <c r="L19" s="34">
        <v>169370</v>
      </c>
      <c r="M19" s="23">
        <v>2223</v>
      </c>
      <c r="N19" s="24">
        <v>609574</v>
      </c>
      <c r="O19" s="33">
        <v>1972</v>
      </c>
      <c r="P19" s="34">
        <v>790682</v>
      </c>
      <c r="Q19" s="23">
        <v>9015</v>
      </c>
      <c r="R19" s="24">
        <v>1937003</v>
      </c>
      <c r="S19" s="33">
        <v>109</v>
      </c>
      <c r="T19" s="34">
        <v>28015</v>
      </c>
      <c r="U19" s="23">
        <v>66</v>
      </c>
      <c r="V19" s="24">
        <v>14520</v>
      </c>
      <c r="W19" s="23">
        <v>6746</v>
      </c>
      <c r="X19" s="34">
        <v>1643993</v>
      </c>
      <c r="Y19" s="35">
        <f t="shared" si="1"/>
        <v>22226</v>
      </c>
      <c r="Z19" s="36">
        <f t="shared" si="0"/>
        <v>5760657</v>
      </c>
    </row>
    <row r="20" spans="1:28" ht="18.95" customHeight="1">
      <c r="A20" s="7"/>
      <c r="B20" s="22"/>
      <c r="C20" s="2" t="s">
        <v>17</v>
      </c>
      <c r="D20" s="103" t="s">
        <v>21</v>
      </c>
      <c r="E20" s="13">
        <f>+E17+E14+E11+E8+E5</f>
        <v>1814</v>
      </c>
      <c r="F20" s="14">
        <f aca="true" t="shared" si="2" ref="F20:Z20">+F17+F14+F11+F8+F5</f>
        <v>233548</v>
      </c>
      <c r="G20" s="19">
        <f t="shared" si="2"/>
        <v>1284</v>
      </c>
      <c r="H20" s="18">
        <f t="shared" si="2"/>
        <v>398229</v>
      </c>
      <c r="I20" s="13">
        <f t="shared" si="2"/>
        <v>3119</v>
      </c>
      <c r="J20" s="14">
        <f t="shared" si="2"/>
        <v>5936980</v>
      </c>
      <c r="K20" s="19">
        <f t="shared" si="2"/>
        <v>2155</v>
      </c>
      <c r="L20" s="18">
        <f t="shared" si="2"/>
        <v>4586997</v>
      </c>
      <c r="M20" s="13">
        <f t="shared" si="2"/>
        <v>10676</v>
      </c>
      <c r="N20" s="14">
        <f t="shared" si="2"/>
        <v>1899821</v>
      </c>
      <c r="O20" s="19">
        <f t="shared" si="2"/>
        <v>5506</v>
      </c>
      <c r="P20" s="18">
        <f t="shared" si="2"/>
        <v>1818615</v>
      </c>
      <c r="Q20" s="13">
        <f t="shared" si="2"/>
        <v>29338</v>
      </c>
      <c r="R20" s="14">
        <f t="shared" si="2"/>
        <v>5910182</v>
      </c>
      <c r="S20" s="19">
        <f t="shared" si="2"/>
        <v>54312</v>
      </c>
      <c r="T20" s="18">
        <f t="shared" si="2"/>
        <v>11855445</v>
      </c>
      <c r="U20" s="13">
        <f t="shared" si="2"/>
        <v>4152</v>
      </c>
      <c r="V20" s="14">
        <f t="shared" si="2"/>
        <v>1260320</v>
      </c>
      <c r="W20" s="13">
        <f t="shared" si="2"/>
        <v>7971</v>
      </c>
      <c r="X20" s="18">
        <f t="shared" si="2"/>
        <v>1599012</v>
      </c>
      <c r="Y20" s="31">
        <f t="shared" si="2"/>
        <v>120327</v>
      </c>
      <c r="Z20" s="32">
        <f t="shared" si="2"/>
        <v>35499149</v>
      </c>
      <c r="AA20" s="3"/>
      <c r="AB20" s="3"/>
    </row>
    <row r="21" spans="1:28" ht="18.95" customHeight="1">
      <c r="A21" s="7" t="s">
        <v>37</v>
      </c>
      <c r="B21" s="22"/>
      <c r="C21" s="109"/>
      <c r="D21" s="106" t="s">
        <v>22</v>
      </c>
      <c r="E21" s="27">
        <f aca="true" t="shared" si="3" ref="E21:Z21">+E18+E15+E12+E9+E6</f>
        <v>1206</v>
      </c>
      <c r="F21" s="21">
        <f t="shared" si="3"/>
        <v>104749</v>
      </c>
      <c r="G21" s="25">
        <f t="shared" si="3"/>
        <v>1241</v>
      </c>
      <c r="H21" s="26">
        <f t="shared" si="3"/>
        <v>382710</v>
      </c>
      <c r="I21" s="27">
        <f t="shared" si="3"/>
        <v>3142</v>
      </c>
      <c r="J21" s="21">
        <f t="shared" si="3"/>
        <v>5671842</v>
      </c>
      <c r="K21" s="25">
        <f t="shared" si="3"/>
        <v>1326</v>
      </c>
      <c r="L21" s="26">
        <f t="shared" si="3"/>
        <v>2930202</v>
      </c>
      <c r="M21" s="27">
        <f t="shared" si="3"/>
        <v>8964</v>
      </c>
      <c r="N21" s="21">
        <f t="shared" si="3"/>
        <v>1765247</v>
      </c>
      <c r="O21" s="25">
        <f t="shared" si="3"/>
        <v>5338</v>
      </c>
      <c r="P21" s="26">
        <f t="shared" si="3"/>
        <v>1757485</v>
      </c>
      <c r="Q21" s="27">
        <f t="shared" si="3"/>
        <v>28716</v>
      </c>
      <c r="R21" s="21">
        <f t="shared" si="3"/>
        <v>6178385</v>
      </c>
      <c r="S21" s="25">
        <f t="shared" si="3"/>
        <v>52518</v>
      </c>
      <c r="T21" s="26">
        <f t="shared" si="3"/>
        <v>11650366</v>
      </c>
      <c r="U21" s="27">
        <f t="shared" si="3"/>
        <v>3544</v>
      </c>
      <c r="V21" s="21">
        <f t="shared" si="3"/>
        <v>824895</v>
      </c>
      <c r="W21" s="27">
        <f t="shared" si="3"/>
        <v>7622</v>
      </c>
      <c r="X21" s="26">
        <f t="shared" si="3"/>
        <v>1552537</v>
      </c>
      <c r="Y21" s="23">
        <f t="shared" si="3"/>
        <v>113617</v>
      </c>
      <c r="Z21" s="24">
        <f t="shared" si="3"/>
        <v>32818418</v>
      </c>
      <c r="AA21" s="3"/>
      <c r="AB21" s="3"/>
    </row>
    <row r="22" spans="1:28" ht="18.95" customHeight="1" thickBot="1">
      <c r="A22" s="7"/>
      <c r="B22" s="22"/>
      <c r="C22" s="110"/>
      <c r="D22" s="43" t="s">
        <v>24</v>
      </c>
      <c r="E22" s="23">
        <f aca="true" t="shared" si="4" ref="E22:Z22">+E19+E16+E13+E10+E7</f>
        <v>3761</v>
      </c>
      <c r="F22" s="24">
        <f t="shared" si="4"/>
        <v>752407</v>
      </c>
      <c r="G22" s="33">
        <f t="shared" si="4"/>
        <v>1222</v>
      </c>
      <c r="H22" s="34">
        <f t="shared" si="4"/>
        <v>528743</v>
      </c>
      <c r="I22" s="23">
        <f t="shared" si="4"/>
        <v>1929</v>
      </c>
      <c r="J22" s="24">
        <f t="shared" si="4"/>
        <v>2078527</v>
      </c>
      <c r="K22" s="33">
        <f t="shared" si="4"/>
        <v>4509</v>
      </c>
      <c r="L22" s="34">
        <f t="shared" si="4"/>
        <v>6651106</v>
      </c>
      <c r="M22" s="23">
        <f t="shared" si="4"/>
        <v>15316</v>
      </c>
      <c r="N22" s="24">
        <f t="shared" si="4"/>
        <v>3175052</v>
      </c>
      <c r="O22" s="33">
        <f t="shared" si="4"/>
        <v>4614</v>
      </c>
      <c r="P22" s="34">
        <f t="shared" si="4"/>
        <v>1310036</v>
      </c>
      <c r="Q22" s="23">
        <f t="shared" si="4"/>
        <v>60273</v>
      </c>
      <c r="R22" s="24">
        <f t="shared" si="4"/>
        <v>10232726</v>
      </c>
      <c r="S22" s="33">
        <f t="shared" si="4"/>
        <v>30442</v>
      </c>
      <c r="T22" s="34">
        <f t="shared" si="4"/>
        <v>2856694</v>
      </c>
      <c r="U22" s="23">
        <f t="shared" si="4"/>
        <v>4759</v>
      </c>
      <c r="V22" s="24">
        <f t="shared" si="4"/>
        <v>1399336</v>
      </c>
      <c r="W22" s="23">
        <f t="shared" si="4"/>
        <v>8212</v>
      </c>
      <c r="X22" s="34">
        <f t="shared" si="4"/>
        <v>1941106</v>
      </c>
      <c r="Y22" s="23">
        <f t="shared" si="4"/>
        <v>135037</v>
      </c>
      <c r="Z22" s="24">
        <f t="shared" si="4"/>
        <v>30925733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3" t="e">
        <f>(E20+E21)/(E22+E41)*100</f>
        <v>#REF!</v>
      </c>
      <c r="F23" s="144"/>
      <c r="G23" s="143" t="e">
        <f>(G20+G21)/(G22+G41)*100</f>
        <v>#REF!</v>
      </c>
      <c r="H23" s="144"/>
      <c r="I23" s="143" t="e">
        <f>(I20+I21)/(I22+I41)*100</f>
        <v>#REF!</v>
      </c>
      <c r="J23" s="144"/>
      <c r="K23" s="143" t="e">
        <f>(K20+K21)/(K22+K41)*100</f>
        <v>#REF!</v>
      </c>
      <c r="L23" s="144"/>
      <c r="M23" s="143" t="e">
        <f>(M20+M21)/(M22+M41)*100</f>
        <v>#REF!</v>
      </c>
      <c r="N23" s="144"/>
      <c r="O23" s="143" t="e">
        <f>(O20+O21)/(O22+O41)*100</f>
        <v>#REF!</v>
      </c>
      <c r="P23" s="144"/>
      <c r="Q23" s="143" t="e">
        <f>(Q20+Q21)/(Q22+Q41)*100</f>
        <v>#REF!</v>
      </c>
      <c r="R23" s="144"/>
      <c r="S23" s="143" t="e">
        <f>(S20+S21)/(S22+S41)*100</f>
        <v>#REF!</v>
      </c>
      <c r="T23" s="144"/>
      <c r="U23" s="143" t="e">
        <f>(U20+U21)/(U22+U41)*100</f>
        <v>#REF!</v>
      </c>
      <c r="V23" s="144"/>
      <c r="W23" s="143" t="e">
        <f>(W20+W21)/(W22+W41)*100</f>
        <v>#REF!</v>
      </c>
      <c r="X23" s="144"/>
      <c r="Y23" s="143" t="e">
        <f>(Y20+Y21)/(Y22+Y41)*100</f>
        <v>#REF!</v>
      </c>
      <c r="Z23" s="144"/>
    </row>
    <row r="24" spans="1:26" ht="18.95" customHeight="1">
      <c r="A24" s="7"/>
      <c r="B24" s="22"/>
      <c r="C24" s="45" t="s">
        <v>39</v>
      </c>
      <c r="D24" s="43" t="s">
        <v>40</v>
      </c>
      <c r="E24" s="145">
        <f>F22/E22*1000</f>
        <v>200055.03855357616</v>
      </c>
      <c r="F24" s="146"/>
      <c r="G24" s="139">
        <f>H22/G22*1000</f>
        <v>432686.57937806874</v>
      </c>
      <c r="H24" s="140"/>
      <c r="I24" s="141">
        <f>J22/I22*1000</f>
        <v>1077515.2928978745</v>
      </c>
      <c r="J24" s="142"/>
      <c r="K24" s="139">
        <f>L22/K22*1000</f>
        <v>1475073.4087380795</v>
      </c>
      <c r="L24" s="140"/>
      <c r="M24" s="141">
        <f>N22/M22*1000</f>
        <v>207302.95116218334</v>
      </c>
      <c r="N24" s="142"/>
      <c r="O24" s="139">
        <f>P22/O22*1000</f>
        <v>283926.3112267013</v>
      </c>
      <c r="P24" s="140"/>
      <c r="Q24" s="141">
        <f>R22/Q22*1000</f>
        <v>169772.96633650223</v>
      </c>
      <c r="R24" s="142"/>
      <c r="S24" s="139">
        <f>T22/S22*1000</f>
        <v>93840.54924117995</v>
      </c>
      <c r="T24" s="140"/>
      <c r="U24" s="141">
        <f>V22/U22*1000</f>
        <v>294039.92435385584</v>
      </c>
      <c r="V24" s="142"/>
      <c r="W24" s="139">
        <f>X22/W22*1000</f>
        <v>236374.33024841695</v>
      </c>
      <c r="X24" s="140"/>
      <c r="Y24" s="141">
        <f>Z22/Y22*1000</f>
        <v>229016.7361537949</v>
      </c>
      <c r="Z24" s="14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2.7851625850692776</v>
      </c>
      <c r="F25" s="49"/>
      <c r="G25" s="50">
        <f>G22/Y22*100</f>
        <v>0.9049371653694913</v>
      </c>
      <c r="H25" s="51"/>
      <c r="I25" s="48">
        <f>I22/Y22*100</f>
        <v>1.4284973747935752</v>
      </c>
      <c r="J25" s="49"/>
      <c r="K25" s="50">
        <f>K22/Y22*100</f>
        <v>3.339084843413287</v>
      </c>
      <c r="L25" s="51"/>
      <c r="M25" s="48">
        <f>M22/Y22*100</f>
        <v>11.342076616038566</v>
      </c>
      <c r="N25" s="49"/>
      <c r="O25" s="50">
        <f>O22/Y22*100</f>
        <v>3.416841310159438</v>
      </c>
      <c r="P25" s="51"/>
      <c r="Q25" s="48">
        <f>Q22/Y22*100</f>
        <v>44.634433525626314</v>
      </c>
      <c r="R25" s="49"/>
      <c r="S25" s="50">
        <f>S22/Y22*100</f>
        <v>22.54345105415553</v>
      </c>
      <c r="T25" s="51"/>
      <c r="U25" s="48">
        <f>U22/Y22*100</f>
        <v>3.52421928804698</v>
      </c>
      <c r="V25" s="49"/>
      <c r="W25" s="50">
        <f>W22/Y22*100</f>
        <v>6.081296237327547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12"/>
      <c r="E26" s="52"/>
      <c r="F26" s="112"/>
      <c r="G26" s="52"/>
      <c r="H26" s="112"/>
      <c r="I26" s="52"/>
      <c r="J26" s="112"/>
      <c r="K26" s="52"/>
      <c r="L26" s="112"/>
      <c r="M26" s="52"/>
      <c r="N26" s="112"/>
      <c r="O26" s="52"/>
      <c r="P26" s="112"/>
      <c r="Q26" s="52"/>
      <c r="R26" s="112"/>
      <c r="S26" s="52"/>
      <c r="T26" s="112"/>
      <c r="U26" s="52"/>
      <c r="V26" s="112"/>
      <c r="W26" s="52"/>
      <c r="X26" s="112"/>
      <c r="Y26" s="52"/>
      <c r="Z26" s="53"/>
    </row>
    <row r="27" spans="1:26" ht="18.95" customHeight="1">
      <c r="A27" s="22"/>
      <c r="B27" s="136" t="s">
        <v>42</v>
      </c>
      <c r="C27" s="4" t="s">
        <v>43</v>
      </c>
      <c r="D27" s="54" t="s">
        <v>21</v>
      </c>
      <c r="E27" s="13" t="e">
        <f>+#REF!</f>
        <v>#REF!</v>
      </c>
      <c r="F27" s="14" t="e">
        <f>+#REF!</f>
        <v>#REF!</v>
      </c>
      <c r="G27" s="19" t="e">
        <f>+#REF!</f>
        <v>#REF!</v>
      </c>
      <c r="H27" s="18" t="e">
        <f>+#REF!</f>
        <v>#REF!</v>
      </c>
      <c r="I27" s="13" t="e">
        <f>+#REF!</f>
        <v>#REF!</v>
      </c>
      <c r="J27" s="14" t="e">
        <f>+#REF!</f>
        <v>#REF!</v>
      </c>
      <c r="K27" s="19" t="e">
        <f>+#REF!</f>
        <v>#REF!</v>
      </c>
      <c r="L27" s="18" t="e">
        <f>+#REF!</f>
        <v>#REF!</v>
      </c>
      <c r="M27" s="13" t="e">
        <f>+#REF!</f>
        <v>#REF!</v>
      </c>
      <c r="N27" s="14" t="e">
        <f>+#REF!</f>
        <v>#REF!</v>
      </c>
      <c r="O27" s="19" t="e">
        <f>+#REF!</f>
        <v>#REF!</v>
      </c>
      <c r="P27" s="18" t="e">
        <f>+#REF!</f>
        <v>#REF!</v>
      </c>
      <c r="Q27" s="13" t="e">
        <f>+#REF!</f>
        <v>#REF!</v>
      </c>
      <c r="R27" s="14" t="e">
        <f>+#REF!</f>
        <v>#REF!</v>
      </c>
      <c r="S27" s="19" t="e">
        <f>+#REF!</f>
        <v>#REF!</v>
      </c>
      <c r="T27" s="18" t="e">
        <f>+#REF!</f>
        <v>#REF!</v>
      </c>
      <c r="U27" s="13" t="e">
        <f>+#REF!</f>
        <v>#REF!</v>
      </c>
      <c r="V27" s="14" t="e">
        <f>+#REF!</f>
        <v>#REF!</v>
      </c>
      <c r="W27" s="19" t="e">
        <f>+#REF!</f>
        <v>#REF!</v>
      </c>
      <c r="X27" s="18" t="e">
        <f>+#REF!</f>
        <v>#REF!</v>
      </c>
      <c r="Y27" s="55" t="e">
        <f>+W27+U27+S27+Q27+O27+M27+K27+I27+G27+E27</f>
        <v>#REF!</v>
      </c>
      <c r="Z27" s="56" t="e">
        <f aca="true" t="shared" si="5" ref="Z27:Z29">+X27+V27+T27+R27+P27+N27+L27+J27+H27+F27</f>
        <v>#REF!</v>
      </c>
    </row>
    <row r="28" spans="1:26" ht="18.95" customHeight="1">
      <c r="A28" s="22"/>
      <c r="B28" s="137"/>
      <c r="C28" s="7"/>
      <c r="D28" s="57" t="s">
        <v>22</v>
      </c>
      <c r="E28" s="27" t="e">
        <f>+#REF!</f>
        <v>#REF!</v>
      </c>
      <c r="F28" s="21" t="e">
        <f>+#REF!</f>
        <v>#REF!</v>
      </c>
      <c r="G28" s="25" t="e">
        <f>+#REF!</f>
        <v>#REF!</v>
      </c>
      <c r="H28" s="26" t="e">
        <f>+#REF!</f>
        <v>#REF!</v>
      </c>
      <c r="I28" s="27" t="e">
        <f>+#REF!</f>
        <v>#REF!</v>
      </c>
      <c r="J28" s="21" t="e">
        <f>+#REF!</f>
        <v>#REF!</v>
      </c>
      <c r="K28" s="25" t="e">
        <f>+#REF!</f>
        <v>#REF!</v>
      </c>
      <c r="L28" s="26" t="e">
        <f>+#REF!</f>
        <v>#REF!</v>
      </c>
      <c r="M28" s="27" t="e">
        <f>+#REF!</f>
        <v>#REF!</v>
      </c>
      <c r="N28" s="21" t="e">
        <f>+#REF!</f>
        <v>#REF!</v>
      </c>
      <c r="O28" s="25" t="e">
        <f>+#REF!</f>
        <v>#REF!</v>
      </c>
      <c r="P28" s="26" t="e">
        <f>+#REF!</f>
        <v>#REF!</v>
      </c>
      <c r="Q28" s="27" t="e">
        <f>+#REF!</f>
        <v>#REF!</v>
      </c>
      <c r="R28" s="21" t="e">
        <f>+#REF!</f>
        <v>#REF!</v>
      </c>
      <c r="S28" s="25" t="e">
        <f>+#REF!</f>
        <v>#REF!</v>
      </c>
      <c r="T28" s="26" t="e">
        <f>+#REF!</f>
        <v>#REF!</v>
      </c>
      <c r="U28" s="27" t="e">
        <f>+#REF!</f>
        <v>#REF!</v>
      </c>
      <c r="V28" s="21" t="e">
        <f>+#REF!</f>
        <v>#REF!</v>
      </c>
      <c r="W28" s="25" t="e">
        <f>+#REF!</f>
        <v>#REF!</v>
      </c>
      <c r="X28" s="26" t="e">
        <f>+#REF!</f>
        <v>#REF!</v>
      </c>
      <c r="Y28" s="58" t="e">
        <f aca="true" t="shared" si="6" ref="Y28:Y29">+W28+U28+S28+Q28+O28+M28+K28+I28+G28+E28</f>
        <v>#REF!</v>
      </c>
      <c r="Z28" s="59" t="e">
        <f t="shared" si="5"/>
        <v>#REF!</v>
      </c>
    </row>
    <row r="29" spans="1:26" ht="18.95" customHeight="1">
      <c r="A29" s="22"/>
      <c r="B29" s="137"/>
      <c r="C29" s="7"/>
      <c r="D29" s="57" t="s">
        <v>24</v>
      </c>
      <c r="E29" s="27" t="e">
        <f>+#REF!</f>
        <v>#REF!</v>
      </c>
      <c r="F29" s="21" t="e">
        <f>+#REF!</f>
        <v>#REF!</v>
      </c>
      <c r="G29" s="25" t="e">
        <f>+#REF!</f>
        <v>#REF!</v>
      </c>
      <c r="H29" s="26" t="e">
        <f>+#REF!</f>
        <v>#REF!</v>
      </c>
      <c r="I29" s="27" t="e">
        <f>+#REF!</f>
        <v>#REF!</v>
      </c>
      <c r="J29" s="21" t="e">
        <f>+#REF!</f>
        <v>#REF!</v>
      </c>
      <c r="K29" s="25" t="e">
        <f>+#REF!</f>
        <v>#REF!</v>
      </c>
      <c r="L29" s="26" t="e">
        <f>+#REF!</f>
        <v>#REF!</v>
      </c>
      <c r="M29" s="27" t="e">
        <f>+#REF!</f>
        <v>#REF!</v>
      </c>
      <c r="N29" s="21" t="e">
        <f>+#REF!</f>
        <v>#REF!</v>
      </c>
      <c r="O29" s="25" t="e">
        <f>+#REF!</f>
        <v>#REF!</v>
      </c>
      <c r="P29" s="26" t="e">
        <f>+#REF!</f>
        <v>#REF!</v>
      </c>
      <c r="Q29" s="27" t="e">
        <f>+#REF!</f>
        <v>#REF!</v>
      </c>
      <c r="R29" s="21" t="e">
        <f>+#REF!</f>
        <v>#REF!</v>
      </c>
      <c r="S29" s="25" t="e">
        <f>+#REF!</f>
        <v>#REF!</v>
      </c>
      <c r="T29" s="26" t="e">
        <f>+#REF!</f>
        <v>#REF!</v>
      </c>
      <c r="U29" s="27" t="e">
        <f>+#REF!</f>
        <v>#REF!</v>
      </c>
      <c r="V29" s="21" t="e">
        <f>+#REF!</f>
        <v>#REF!</v>
      </c>
      <c r="W29" s="25" t="e">
        <f>+#REF!</f>
        <v>#REF!</v>
      </c>
      <c r="X29" s="26" t="e">
        <f>+#REF!</f>
        <v>#REF!</v>
      </c>
      <c r="Y29" s="58" t="e">
        <f t="shared" si="6"/>
        <v>#REF!</v>
      </c>
      <c r="Z29" s="59" t="e">
        <f t="shared" si="5"/>
        <v>#REF!</v>
      </c>
    </row>
    <row r="30" spans="1:26" ht="18.95" customHeight="1" thickBot="1">
      <c r="A30" s="22" t="s">
        <v>29</v>
      </c>
      <c r="B30" s="137"/>
      <c r="C30" s="7"/>
      <c r="D30" s="60" t="s">
        <v>44</v>
      </c>
      <c r="E30" s="134">
        <v>41.552441090405054</v>
      </c>
      <c r="F30" s="135"/>
      <c r="G30" s="134">
        <v>70.37727061015372</v>
      </c>
      <c r="H30" s="135"/>
      <c r="I30" s="134">
        <v>202.89162112932604</v>
      </c>
      <c r="J30" s="135"/>
      <c r="K30" s="134">
        <v>122.28571428571429</v>
      </c>
      <c r="L30" s="135"/>
      <c r="M30" s="134">
        <v>49.879858766446986</v>
      </c>
      <c r="N30" s="135"/>
      <c r="O30" s="134">
        <v>136.483144604972</v>
      </c>
      <c r="P30" s="135"/>
      <c r="Q30" s="134">
        <v>52.161421266276555</v>
      </c>
      <c r="R30" s="135"/>
      <c r="S30" s="134">
        <v>167.27831036548832</v>
      </c>
      <c r="T30" s="135"/>
      <c r="U30" s="134">
        <v>82.45196003074558</v>
      </c>
      <c r="V30" s="135"/>
      <c r="W30" s="134">
        <v>88.954075498918</v>
      </c>
      <c r="X30" s="135"/>
      <c r="Y30" s="134">
        <v>86.82713544609378</v>
      </c>
      <c r="Z30" s="135"/>
    </row>
    <row r="31" spans="1:26" ht="18.95" customHeight="1">
      <c r="A31" s="22"/>
      <c r="B31" s="137"/>
      <c r="C31" s="4" t="s">
        <v>45</v>
      </c>
      <c r="D31" s="103" t="s">
        <v>21</v>
      </c>
      <c r="E31" s="94" t="e">
        <f>E20-E27</f>
        <v>#REF!</v>
      </c>
      <c r="F31" s="95" t="e">
        <f aca="true" t="shared" si="7" ref="F31:Z33">F20-F27</f>
        <v>#REF!</v>
      </c>
      <c r="G31" s="96" t="e">
        <f t="shared" si="7"/>
        <v>#REF!</v>
      </c>
      <c r="H31" s="97" t="e">
        <f t="shared" si="7"/>
        <v>#REF!</v>
      </c>
      <c r="I31" s="94" t="e">
        <f t="shared" si="7"/>
        <v>#REF!</v>
      </c>
      <c r="J31" s="95" t="e">
        <f t="shared" si="7"/>
        <v>#REF!</v>
      </c>
      <c r="K31" s="96" t="e">
        <f t="shared" si="7"/>
        <v>#REF!</v>
      </c>
      <c r="L31" s="97" t="e">
        <f t="shared" si="7"/>
        <v>#REF!</v>
      </c>
      <c r="M31" s="94" t="e">
        <f t="shared" si="7"/>
        <v>#REF!</v>
      </c>
      <c r="N31" s="95" t="e">
        <f t="shared" si="7"/>
        <v>#REF!</v>
      </c>
      <c r="O31" s="96" t="e">
        <f t="shared" si="7"/>
        <v>#REF!</v>
      </c>
      <c r="P31" s="97" t="e">
        <f t="shared" si="7"/>
        <v>#REF!</v>
      </c>
      <c r="Q31" s="94" t="e">
        <f t="shared" si="7"/>
        <v>#REF!</v>
      </c>
      <c r="R31" s="95" t="e">
        <f t="shared" si="7"/>
        <v>#REF!</v>
      </c>
      <c r="S31" s="96" t="e">
        <f t="shared" si="7"/>
        <v>#REF!</v>
      </c>
      <c r="T31" s="97" t="e">
        <f t="shared" si="7"/>
        <v>#REF!</v>
      </c>
      <c r="U31" s="94" t="e">
        <f t="shared" si="7"/>
        <v>#REF!</v>
      </c>
      <c r="V31" s="95" t="e">
        <f t="shared" si="7"/>
        <v>#REF!</v>
      </c>
      <c r="W31" s="96" t="e">
        <f t="shared" si="7"/>
        <v>#REF!</v>
      </c>
      <c r="X31" s="97" t="e">
        <f t="shared" si="7"/>
        <v>#REF!</v>
      </c>
      <c r="Y31" s="94" t="e">
        <f t="shared" si="7"/>
        <v>#REF!</v>
      </c>
      <c r="Z31" s="95" t="e">
        <f t="shared" si="7"/>
        <v>#REF!</v>
      </c>
    </row>
    <row r="32" spans="1:26" ht="18.95" customHeight="1">
      <c r="A32" s="22" t="s">
        <v>46</v>
      </c>
      <c r="B32" s="137"/>
      <c r="C32" s="7"/>
      <c r="D32" s="106" t="s">
        <v>22</v>
      </c>
      <c r="E32" s="98" t="e">
        <f aca="true" t="shared" si="8" ref="E32:T33">E21-E28</f>
        <v>#REF!</v>
      </c>
      <c r="F32" s="99" t="e">
        <f t="shared" si="8"/>
        <v>#REF!</v>
      </c>
      <c r="G32" s="100" t="e">
        <f t="shared" si="8"/>
        <v>#REF!</v>
      </c>
      <c r="H32" s="101" t="e">
        <f t="shared" si="8"/>
        <v>#REF!</v>
      </c>
      <c r="I32" s="98" t="e">
        <f t="shared" si="8"/>
        <v>#REF!</v>
      </c>
      <c r="J32" s="99" t="e">
        <f t="shared" si="8"/>
        <v>#REF!</v>
      </c>
      <c r="K32" s="100" t="e">
        <f t="shared" si="8"/>
        <v>#REF!</v>
      </c>
      <c r="L32" s="101" t="e">
        <f t="shared" si="8"/>
        <v>#REF!</v>
      </c>
      <c r="M32" s="98" t="e">
        <f t="shared" si="8"/>
        <v>#REF!</v>
      </c>
      <c r="N32" s="99" t="e">
        <f t="shared" si="8"/>
        <v>#REF!</v>
      </c>
      <c r="O32" s="100" t="e">
        <f t="shared" si="8"/>
        <v>#REF!</v>
      </c>
      <c r="P32" s="101" t="e">
        <f t="shared" si="8"/>
        <v>#REF!</v>
      </c>
      <c r="Q32" s="98" t="e">
        <f t="shared" si="8"/>
        <v>#REF!</v>
      </c>
      <c r="R32" s="99" t="e">
        <f t="shared" si="8"/>
        <v>#REF!</v>
      </c>
      <c r="S32" s="100" t="e">
        <f t="shared" si="8"/>
        <v>#REF!</v>
      </c>
      <c r="T32" s="101" t="e">
        <f t="shared" si="8"/>
        <v>#REF!</v>
      </c>
      <c r="U32" s="98" t="e">
        <f t="shared" si="7"/>
        <v>#REF!</v>
      </c>
      <c r="V32" s="99" t="e">
        <f t="shared" si="7"/>
        <v>#REF!</v>
      </c>
      <c r="W32" s="100" t="e">
        <f t="shared" si="7"/>
        <v>#REF!</v>
      </c>
      <c r="X32" s="101" t="e">
        <f t="shared" si="7"/>
        <v>#REF!</v>
      </c>
      <c r="Y32" s="98" t="e">
        <f t="shared" si="7"/>
        <v>#REF!</v>
      </c>
      <c r="Z32" s="99" t="e">
        <f t="shared" si="7"/>
        <v>#REF!</v>
      </c>
    </row>
    <row r="33" spans="1:26" ht="18.95" customHeight="1">
      <c r="A33" s="22"/>
      <c r="B33" s="137"/>
      <c r="C33" s="7"/>
      <c r="D33" s="106" t="s">
        <v>24</v>
      </c>
      <c r="E33" s="98" t="e">
        <f t="shared" si="8"/>
        <v>#REF!</v>
      </c>
      <c r="F33" s="99" t="e">
        <f t="shared" si="7"/>
        <v>#REF!</v>
      </c>
      <c r="G33" s="100" t="e">
        <f t="shared" si="7"/>
        <v>#REF!</v>
      </c>
      <c r="H33" s="101" t="e">
        <f t="shared" si="7"/>
        <v>#REF!</v>
      </c>
      <c r="I33" s="98" t="e">
        <f t="shared" si="7"/>
        <v>#REF!</v>
      </c>
      <c r="J33" s="99" t="e">
        <f t="shared" si="7"/>
        <v>#REF!</v>
      </c>
      <c r="K33" s="100" t="e">
        <f t="shared" si="7"/>
        <v>#REF!</v>
      </c>
      <c r="L33" s="101" t="e">
        <f t="shared" si="7"/>
        <v>#REF!</v>
      </c>
      <c r="M33" s="98" t="e">
        <f t="shared" si="7"/>
        <v>#REF!</v>
      </c>
      <c r="N33" s="99" t="e">
        <f t="shared" si="7"/>
        <v>#REF!</v>
      </c>
      <c r="O33" s="100" t="e">
        <f t="shared" si="7"/>
        <v>#REF!</v>
      </c>
      <c r="P33" s="101" t="e">
        <f t="shared" si="7"/>
        <v>#REF!</v>
      </c>
      <c r="Q33" s="98" t="e">
        <f t="shared" si="7"/>
        <v>#REF!</v>
      </c>
      <c r="R33" s="99" t="e">
        <f t="shared" si="7"/>
        <v>#REF!</v>
      </c>
      <c r="S33" s="100" t="e">
        <f t="shared" si="7"/>
        <v>#REF!</v>
      </c>
      <c r="T33" s="101" t="e">
        <f t="shared" si="7"/>
        <v>#REF!</v>
      </c>
      <c r="U33" s="98" t="e">
        <f t="shared" si="7"/>
        <v>#REF!</v>
      </c>
      <c r="V33" s="99" t="e">
        <f t="shared" si="7"/>
        <v>#REF!</v>
      </c>
      <c r="W33" s="100" t="e">
        <f t="shared" si="7"/>
        <v>#REF!</v>
      </c>
      <c r="X33" s="101" t="e">
        <f t="shared" si="7"/>
        <v>#REF!</v>
      </c>
      <c r="Y33" s="98" t="e">
        <f t="shared" si="7"/>
        <v>#REF!</v>
      </c>
      <c r="Z33" s="99" t="e">
        <f t="shared" si="7"/>
        <v>#REF!</v>
      </c>
    </row>
    <row r="34" spans="1:26" ht="18.95" customHeight="1" thickBot="1">
      <c r="A34" s="22" t="s">
        <v>47</v>
      </c>
      <c r="B34" s="137"/>
      <c r="C34" s="61"/>
      <c r="D34" s="28" t="s">
        <v>44</v>
      </c>
      <c r="E34" s="128" t="e">
        <f>+E23-E30</f>
        <v>#REF!</v>
      </c>
      <c r="F34" s="127"/>
      <c r="G34" s="132" t="e">
        <f aca="true" t="shared" si="9" ref="G34">+G23-G30</f>
        <v>#REF!</v>
      </c>
      <c r="H34" s="133"/>
      <c r="I34" s="128" t="e">
        <f aca="true" t="shared" si="10" ref="I34">+I23-I30</f>
        <v>#REF!</v>
      </c>
      <c r="J34" s="127"/>
      <c r="K34" s="132" t="e">
        <f aca="true" t="shared" si="11" ref="K34">+K23-K30</f>
        <v>#REF!</v>
      </c>
      <c r="L34" s="133"/>
      <c r="M34" s="128" t="e">
        <f aca="true" t="shared" si="12" ref="M34">+M23-M30</f>
        <v>#REF!</v>
      </c>
      <c r="N34" s="127"/>
      <c r="O34" s="132" t="e">
        <f aca="true" t="shared" si="13" ref="O34">+O23-O30</f>
        <v>#REF!</v>
      </c>
      <c r="P34" s="133"/>
      <c r="Q34" s="128" t="e">
        <f aca="true" t="shared" si="14" ref="Q34">+Q23-Q30</f>
        <v>#REF!</v>
      </c>
      <c r="R34" s="127"/>
      <c r="S34" s="132" t="e">
        <f aca="true" t="shared" si="15" ref="S34">+S23-S30</f>
        <v>#REF!</v>
      </c>
      <c r="T34" s="133"/>
      <c r="U34" s="128" t="e">
        <f aca="true" t="shared" si="16" ref="U34">+U23-U30</f>
        <v>#REF!</v>
      </c>
      <c r="V34" s="127"/>
      <c r="W34" s="132" t="e">
        <f aca="true" t="shared" si="17" ref="W34">+W23-W30</f>
        <v>#REF!</v>
      </c>
      <c r="X34" s="133"/>
      <c r="Y34" s="128" t="e">
        <f aca="true" t="shared" si="18" ref="Y34">+Y23-Y30</f>
        <v>#REF!</v>
      </c>
      <c r="Z34" s="127"/>
    </row>
    <row r="35" spans="1:26" ht="18.95" customHeight="1">
      <c r="A35" s="22"/>
      <c r="B35" s="137"/>
      <c r="C35" s="7" t="s">
        <v>48</v>
      </c>
      <c r="D35" s="62" t="s">
        <v>21</v>
      </c>
      <c r="E35" s="63" t="e">
        <f aca="true" t="shared" si="19" ref="E35:Z37">E20/E27*100</f>
        <v>#REF!</v>
      </c>
      <c r="F35" s="64" t="e">
        <f t="shared" si="19"/>
        <v>#REF!</v>
      </c>
      <c r="G35" s="65" t="e">
        <f t="shared" si="19"/>
        <v>#REF!</v>
      </c>
      <c r="H35" s="66" t="e">
        <f t="shared" si="19"/>
        <v>#REF!</v>
      </c>
      <c r="I35" s="63" t="e">
        <f t="shared" si="19"/>
        <v>#REF!</v>
      </c>
      <c r="J35" s="64" t="e">
        <f t="shared" si="19"/>
        <v>#REF!</v>
      </c>
      <c r="K35" s="65" t="e">
        <f t="shared" si="19"/>
        <v>#REF!</v>
      </c>
      <c r="L35" s="66" t="e">
        <f t="shared" si="19"/>
        <v>#REF!</v>
      </c>
      <c r="M35" s="63" t="e">
        <f t="shared" si="19"/>
        <v>#REF!</v>
      </c>
      <c r="N35" s="64" t="e">
        <f t="shared" si="19"/>
        <v>#REF!</v>
      </c>
      <c r="O35" s="65" t="e">
        <f t="shared" si="19"/>
        <v>#REF!</v>
      </c>
      <c r="P35" s="66" t="e">
        <f t="shared" si="19"/>
        <v>#REF!</v>
      </c>
      <c r="Q35" s="63" t="e">
        <f t="shared" si="19"/>
        <v>#REF!</v>
      </c>
      <c r="R35" s="64" t="e">
        <f t="shared" si="19"/>
        <v>#REF!</v>
      </c>
      <c r="S35" s="65" t="e">
        <f t="shared" si="19"/>
        <v>#REF!</v>
      </c>
      <c r="T35" s="66" t="e">
        <f t="shared" si="19"/>
        <v>#REF!</v>
      </c>
      <c r="U35" s="63" t="e">
        <f t="shared" si="19"/>
        <v>#REF!</v>
      </c>
      <c r="V35" s="64" t="e">
        <f t="shared" si="19"/>
        <v>#REF!</v>
      </c>
      <c r="W35" s="65" t="e">
        <f t="shared" si="19"/>
        <v>#REF!</v>
      </c>
      <c r="X35" s="66" t="e">
        <f t="shared" si="19"/>
        <v>#REF!</v>
      </c>
      <c r="Y35" s="63" t="e">
        <f t="shared" si="19"/>
        <v>#REF!</v>
      </c>
      <c r="Z35" s="64" t="e">
        <f t="shared" si="19"/>
        <v>#REF!</v>
      </c>
    </row>
    <row r="36" spans="1:26" ht="18.95" customHeight="1">
      <c r="A36" s="22" t="s">
        <v>49</v>
      </c>
      <c r="B36" s="137"/>
      <c r="C36" s="7" t="s">
        <v>62</v>
      </c>
      <c r="D36" s="60" t="s">
        <v>22</v>
      </c>
      <c r="E36" s="67" t="e">
        <f t="shared" si="19"/>
        <v>#REF!</v>
      </c>
      <c r="F36" s="68" t="e">
        <f t="shared" si="19"/>
        <v>#REF!</v>
      </c>
      <c r="G36" s="69" t="e">
        <f t="shared" si="19"/>
        <v>#REF!</v>
      </c>
      <c r="H36" s="70" t="e">
        <f t="shared" si="19"/>
        <v>#REF!</v>
      </c>
      <c r="I36" s="67" t="e">
        <f t="shared" si="19"/>
        <v>#REF!</v>
      </c>
      <c r="J36" s="68" t="e">
        <f t="shared" si="19"/>
        <v>#REF!</v>
      </c>
      <c r="K36" s="69" t="e">
        <f t="shared" si="19"/>
        <v>#REF!</v>
      </c>
      <c r="L36" s="70" t="e">
        <f t="shared" si="19"/>
        <v>#REF!</v>
      </c>
      <c r="M36" s="67" t="e">
        <f t="shared" si="19"/>
        <v>#REF!</v>
      </c>
      <c r="N36" s="68" t="e">
        <f t="shared" si="19"/>
        <v>#REF!</v>
      </c>
      <c r="O36" s="69" t="e">
        <f t="shared" si="19"/>
        <v>#REF!</v>
      </c>
      <c r="P36" s="70" t="e">
        <f t="shared" si="19"/>
        <v>#REF!</v>
      </c>
      <c r="Q36" s="67" t="e">
        <f t="shared" si="19"/>
        <v>#REF!</v>
      </c>
      <c r="R36" s="68" t="e">
        <f t="shared" si="19"/>
        <v>#REF!</v>
      </c>
      <c r="S36" s="69" t="e">
        <f t="shared" si="19"/>
        <v>#REF!</v>
      </c>
      <c r="T36" s="70" t="e">
        <f t="shared" si="19"/>
        <v>#REF!</v>
      </c>
      <c r="U36" s="67" t="e">
        <f t="shared" si="19"/>
        <v>#REF!</v>
      </c>
      <c r="V36" s="68" t="e">
        <f t="shared" si="19"/>
        <v>#REF!</v>
      </c>
      <c r="W36" s="69" t="e">
        <f t="shared" si="19"/>
        <v>#REF!</v>
      </c>
      <c r="X36" s="70" t="e">
        <f t="shared" si="19"/>
        <v>#REF!</v>
      </c>
      <c r="Y36" s="67" t="e">
        <f t="shared" si="19"/>
        <v>#REF!</v>
      </c>
      <c r="Z36" s="68" t="e">
        <f t="shared" si="19"/>
        <v>#REF!</v>
      </c>
    </row>
    <row r="37" spans="1:26" ht="18.95" customHeight="1" thickBot="1">
      <c r="A37" s="22"/>
      <c r="B37" s="138"/>
      <c r="C37" s="61"/>
      <c r="D37" s="47" t="s">
        <v>24</v>
      </c>
      <c r="E37" s="71" t="e">
        <f t="shared" si="19"/>
        <v>#REF!</v>
      </c>
      <c r="F37" s="72" t="e">
        <f t="shared" si="19"/>
        <v>#REF!</v>
      </c>
      <c r="G37" s="73" t="e">
        <f t="shared" si="19"/>
        <v>#REF!</v>
      </c>
      <c r="H37" s="74" t="e">
        <f t="shared" si="19"/>
        <v>#REF!</v>
      </c>
      <c r="I37" s="71" t="e">
        <f t="shared" si="19"/>
        <v>#REF!</v>
      </c>
      <c r="J37" s="72" t="e">
        <f t="shared" si="19"/>
        <v>#REF!</v>
      </c>
      <c r="K37" s="73" t="e">
        <f t="shared" si="19"/>
        <v>#REF!</v>
      </c>
      <c r="L37" s="74" t="e">
        <f t="shared" si="19"/>
        <v>#REF!</v>
      </c>
      <c r="M37" s="71" t="e">
        <f t="shared" si="19"/>
        <v>#REF!</v>
      </c>
      <c r="N37" s="72" t="e">
        <f t="shared" si="19"/>
        <v>#REF!</v>
      </c>
      <c r="O37" s="73" t="e">
        <f t="shared" si="19"/>
        <v>#REF!</v>
      </c>
      <c r="P37" s="74" t="e">
        <f t="shared" si="19"/>
        <v>#REF!</v>
      </c>
      <c r="Q37" s="71" t="e">
        <f t="shared" si="19"/>
        <v>#REF!</v>
      </c>
      <c r="R37" s="72" t="e">
        <f t="shared" si="19"/>
        <v>#REF!</v>
      </c>
      <c r="S37" s="73" t="e">
        <f t="shared" si="19"/>
        <v>#REF!</v>
      </c>
      <c r="T37" s="74" t="e">
        <f t="shared" si="19"/>
        <v>#REF!</v>
      </c>
      <c r="U37" s="71" t="e">
        <f t="shared" si="19"/>
        <v>#REF!</v>
      </c>
      <c r="V37" s="72" t="e">
        <f t="shared" si="19"/>
        <v>#REF!</v>
      </c>
      <c r="W37" s="73" t="e">
        <f t="shared" si="19"/>
        <v>#REF!</v>
      </c>
      <c r="X37" s="74" t="e">
        <f t="shared" si="19"/>
        <v>#REF!</v>
      </c>
      <c r="Y37" s="71" t="e">
        <f t="shared" si="19"/>
        <v>#REF!</v>
      </c>
      <c r="Z37" s="72" t="e">
        <f t="shared" si="19"/>
        <v>#REF!</v>
      </c>
    </row>
    <row r="38" ht="5.25" customHeight="1" thickBot="1">
      <c r="A38" s="22"/>
    </row>
    <row r="39" spans="1:26" ht="18.95" customHeight="1">
      <c r="A39" s="22" t="s">
        <v>50</v>
      </c>
      <c r="B39" s="129" t="s">
        <v>51</v>
      </c>
      <c r="C39" s="12" t="s">
        <v>43</v>
      </c>
      <c r="D39" s="102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30"/>
      <c r="C40" s="22"/>
      <c r="D40" s="107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30"/>
      <c r="C41" s="22"/>
      <c r="D41" s="107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130"/>
      <c r="C42" s="22"/>
      <c r="D42" s="108" t="s">
        <v>44</v>
      </c>
      <c r="E42" s="126">
        <v>55.80152671755725</v>
      </c>
      <c r="F42" s="127"/>
      <c r="G42" s="126">
        <v>75.58086560364464</v>
      </c>
      <c r="H42" s="127"/>
      <c r="I42" s="126">
        <v>165.72748267898382</v>
      </c>
      <c r="J42" s="127"/>
      <c r="K42" s="126">
        <v>31.68411037107517</v>
      </c>
      <c r="L42" s="127"/>
      <c r="M42" s="126">
        <v>60.59192604325588</v>
      </c>
      <c r="N42" s="127"/>
      <c r="O42" s="126">
        <v>107.46417860713096</v>
      </c>
      <c r="P42" s="127"/>
      <c r="Q42" s="126">
        <v>47.749583256158544</v>
      </c>
      <c r="R42" s="127"/>
      <c r="S42" s="126">
        <v>132.12116112747162</v>
      </c>
      <c r="T42" s="127"/>
      <c r="U42" s="126">
        <v>92.40538806927518</v>
      </c>
      <c r="V42" s="127"/>
      <c r="W42" s="126">
        <v>95.74571829097337</v>
      </c>
      <c r="X42" s="127"/>
      <c r="Y42" s="126">
        <v>77.1098815619431</v>
      </c>
      <c r="Z42" s="127"/>
    </row>
    <row r="43" spans="1:26" ht="18.95" customHeight="1">
      <c r="A43" s="22"/>
      <c r="B43" s="130"/>
      <c r="C43" s="12" t="s">
        <v>45</v>
      </c>
      <c r="D43" s="102" t="s">
        <v>21</v>
      </c>
      <c r="E43" s="94" t="e">
        <f aca="true" t="shared" si="20" ref="E43:Z46">E20-E39</f>
        <v>#REF!</v>
      </c>
      <c r="F43" s="97" t="e">
        <f t="shared" si="20"/>
        <v>#REF!</v>
      </c>
      <c r="G43" s="94" t="e">
        <f t="shared" si="20"/>
        <v>#REF!</v>
      </c>
      <c r="H43" s="95" t="e">
        <f t="shared" si="20"/>
        <v>#REF!</v>
      </c>
      <c r="I43" s="96" t="e">
        <f t="shared" si="20"/>
        <v>#REF!</v>
      </c>
      <c r="J43" s="97" t="e">
        <f t="shared" si="20"/>
        <v>#REF!</v>
      </c>
      <c r="K43" s="94" t="e">
        <f t="shared" si="20"/>
        <v>#REF!</v>
      </c>
      <c r="L43" s="95" t="e">
        <f t="shared" si="20"/>
        <v>#REF!</v>
      </c>
      <c r="M43" s="96" t="e">
        <f t="shared" si="20"/>
        <v>#REF!</v>
      </c>
      <c r="N43" s="97" t="e">
        <f t="shared" si="20"/>
        <v>#REF!</v>
      </c>
      <c r="O43" s="94" t="e">
        <f t="shared" si="20"/>
        <v>#REF!</v>
      </c>
      <c r="P43" s="95" t="e">
        <f t="shared" si="20"/>
        <v>#REF!</v>
      </c>
      <c r="Q43" s="96" t="e">
        <f t="shared" si="20"/>
        <v>#REF!</v>
      </c>
      <c r="R43" s="97" t="e">
        <f t="shared" si="20"/>
        <v>#REF!</v>
      </c>
      <c r="S43" s="94" t="e">
        <f t="shared" si="20"/>
        <v>#REF!</v>
      </c>
      <c r="T43" s="95" t="e">
        <f t="shared" si="20"/>
        <v>#REF!</v>
      </c>
      <c r="U43" s="96" t="e">
        <f t="shared" si="20"/>
        <v>#REF!</v>
      </c>
      <c r="V43" s="97" t="e">
        <f t="shared" si="20"/>
        <v>#REF!</v>
      </c>
      <c r="W43" s="94" t="e">
        <f t="shared" si="20"/>
        <v>#REF!</v>
      </c>
      <c r="X43" s="95" t="e">
        <f t="shared" si="20"/>
        <v>#REF!</v>
      </c>
      <c r="Y43" s="94" t="e">
        <f t="shared" si="20"/>
        <v>#REF!</v>
      </c>
      <c r="Z43" s="95" t="e">
        <f t="shared" si="20"/>
        <v>#REF!</v>
      </c>
    </row>
    <row r="44" spans="1:26" ht="18.95" customHeight="1">
      <c r="A44" s="22"/>
      <c r="B44" s="130"/>
      <c r="C44" s="22"/>
      <c r="D44" s="107" t="s">
        <v>22</v>
      </c>
      <c r="E44" s="98" t="e">
        <f t="shared" si="20"/>
        <v>#REF!</v>
      </c>
      <c r="F44" s="101" t="e">
        <f t="shared" si="20"/>
        <v>#REF!</v>
      </c>
      <c r="G44" s="98" t="e">
        <f t="shared" si="20"/>
        <v>#REF!</v>
      </c>
      <c r="H44" s="99" t="e">
        <f t="shared" si="20"/>
        <v>#REF!</v>
      </c>
      <c r="I44" s="100" t="e">
        <f t="shared" si="20"/>
        <v>#REF!</v>
      </c>
      <c r="J44" s="101" t="e">
        <f t="shared" si="20"/>
        <v>#REF!</v>
      </c>
      <c r="K44" s="98" t="e">
        <f t="shared" si="20"/>
        <v>#REF!</v>
      </c>
      <c r="L44" s="99" t="e">
        <f t="shared" si="20"/>
        <v>#REF!</v>
      </c>
      <c r="M44" s="100" t="e">
        <f t="shared" si="20"/>
        <v>#REF!</v>
      </c>
      <c r="N44" s="101" t="e">
        <f t="shared" si="20"/>
        <v>#REF!</v>
      </c>
      <c r="O44" s="98" t="e">
        <f t="shared" si="20"/>
        <v>#REF!</v>
      </c>
      <c r="P44" s="99" t="e">
        <f t="shared" si="20"/>
        <v>#REF!</v>
      </c>
      <c r="Q44" s="100" t="e">
        <f t="shared" si="20"/>
        <v>#REF!</v>
      </c>
      <c r="R44" s="101" t="e">
        <f t="shared" si="20"/>
        <v>#REF!</v>
      </c>
      <c r="S44" s="98" t="e">
        <f t="shared" si="20"/>
        <v>#REF!</v>
      </c>
      <c r="T44" s="99" t="e">
        <f t="shared" si="20"/>
        <v>#REF!</v>
      </c>
      <c r="U44" s="100" t="e">
        <f t="shared" si="20"/>
        <v>#REF!</v>
      </c>
      <c r="V44" s="101" t="e">
        <f t="shared" si="20"/>
        <v>#REF!</v>
      </c>
      <c r="W44" s="98" t="e">
        <f t="shared" si="20"/>
        <v>#REF!</v>
      </c>
      <c r="X44" s="99" t="e">
        <f t="shared" si="20"/>
        <v>#REF!</v>
      </c>
      <c r="Y44" s="98" t="e">
        <f t="shared" si="20"/>
        <v>#REF!</v>
      </c>
      <c r="Z44" s="99" t="e">
        <f t="shared" si="20"/>
        <v>#REF!</v>
      </c>
    </row>
    <row r="45" spans="1:26" ht="18.95" customHeight="1">
      <c r="A45" s="22"/>
      <c r="B45" s="130"/>
      <c r="C45" s="22"/>
      <c r="D45" s="107" t="s">
        <v>24</v>
      </c>
      <c r="E45" s="98" t="e">
        <f t="shared" si="20"/>
        <v>#REF!</v>
      </c>
      <c r="F45" s="101" t="e">
        <f t="shared" si="20"/>
        <v>#REF!</v>
      </c>
      <c r="G45" s="98" t="e">
        <f t="shared" si="20"/>
        <v>#REF!</v>
      </c>
      <c r="H45" s="99" t="e">
        <f t="shared" si="20"/>
        <v>#REF!</v>
      </c>
      <c r="I45" s="100" t="e">
        <f t="shared" si="20"/>
        <v>#REF!</v>
      </c>
      <c r="J45" s="101" t="e">
        <f t="shared" si="20"/>
        <v>#REF!</v>
      </c>
      <c r="K45" s="98" t="e">
        <f t="shared" si="20"/>
        <v>#REF!</v>
      </c>
      <c r="L45" s="99" t="e">
        <f t="shared" si="20"/>
        <v>#REF!</v>
      </c>
      <c r="M45" s="100" t="e">
        <f t="shared" si="20"/>
        <v>#REF!</v>
      </c>
      <c r="N45" s="101" t="e">
        <f t="shared" si="20"/>
        <v>#REF!</v>
      </c>
      <c r="O45" s="98" t="e">
        <f t="shared" si="20"/>
        <v>#REF!</v>
      </c>
      <c r="P45" s="99" t="e">
        <f t="shared" si="20"/>
        <v>#REF!</v>
      </c>
      <c r="Q45" s="100" t="e">
        <f t="shared" si="20"/>
        <v>#REF!</v>
      </c>
      <c r="R45" s="101" t="e">
        <f t="shared" si="20"/>
        <v>#REF!</v>
      </c>
      <c r="S45" s="98" t="e">
        <f t="shared" si="20"/>
        <v>#REF!</v>
      </c>
      <c r="T45" s="99" t="e">
        <f t="shared" si="20"/>
        <v>#REF!</v>
      </c>
      <c r="U45" s="100" t="e">
        <f t="shared" si="20"/>
        <v>#REF!</v>
      </c>
      <c r="V45" s="101" t="e">
        <f t="shared" si="20"/>
        <v>#REF!</v>
      </c>
      <c r="W45" s="98" t="e">
        <f t="shared" si="20"/>
        <v>#REF!</v>
      </c>
      <c r="X45" s="99" t="e">
        <f t="shared" si="20"/>
        <v>#REF!</v>
      </c>
      <c r="Y45" s="98" t="e">
        <f t="shared" si="20"/>
        <v>#REF!</v>
      </c>
      <c r="Z45" s="99" t="e">
        <f t="shared" si="20"/>
        <v>#REF!</v>
      </c>
    </row>
    <row r="46" spans="1:38" ht="18.95" customHeight="1" thickBot="1">
      <c r="A46" s="22"/>
      <c r="B46" s="130"/>
      <c r="C46" s="46"/>
      <c r="D46" s="108" t="s">
        <v>44</v>
      </c>
      <c r="E46" s="126" t="e">
        <f>E23-E42</f>
        <v>#REF!</v>
      </c>
      <c r="F46" s="127"/>
      <c r="G46" s="126" t="e">
        <f>G23-G42</f>
        <v>#REF!</v>
      </c>
      <c r="H46" s="127"/>
      <c r="I46" s="126" t="e">
        <f>I23-I42</f>
        <v>#REF!</v>
      </c>
      <c r="J46" s="127"/>
      <c r="K46" s="126" t="e">
        <f>K23-K42</f>
        <v>#REF!</v>
      </c>
      <c r="L46" s="127"/>
      <c r="M46" s="126" t="e">
        <f>M23-M42</f>
        <v>#REF!</v>
      </c>
      <c r="N46" s="127"/>
      <c r="O46" s="126" t="e">
        <f t="shared" si="20"/>
        <v>#REF!</v>
      </c>
      <c r="P46" s="127"/>
      <c r="Q46" s="126" t="e">
        <f t="shared" si="20"/>
        <v>#REF!</v>
      </c>
      <c r="R46" s="127"/>
      <c r="S46" s="126" t="e">
        <f t="shared" si="20"/>
        <v>#REF!</v>
      </c>
      <c r="T46" s="127"/>
      <c r="U46" s="126" t="e">
        <f t="shared" si="20"/>
        <v>#REF!</v>
      </c>
      <c r="V46" s="127"/>
      <c r="W46" s="126" t="e">
        <f t="shared" si="20"/>
        <v>#REF!</v>
      </c>
      <c r="X46" s="127"/>
      <c r="Y46" s="126" t="e">
        <f t="shared" si="20"/>
        <v>#REF!</v>
      </c>
      <c r="Z46" s="127"/>
      <c r="AA46" s="124"/>
      <c r="AB46" s="125"/>
      <c r="AC46" s="124"/>
      <c r="AD46" s="125"/>
      <c r="AE46" s="124"/>
      <c r="AF46" s="125"/>
      <c r="AG46" s="111"/>
      <c r="AH46" s="112"/>
      <c r="AI46" s="111"/>
      <c r="AJ46" s="112"/>
      <c r="AK46" s="111"/>
      <c r="AL46" s="112"/>
    </row>
    <row r="47" spans="1:26" ht="18.95" customHeight="1">
      <c r="A47" s="22"/>
      <c r="B47" s="130"/>
      <c r="C47" s="22" t="s">
        <v>48</v>
      </c>
      <c r="D47" s="54" t="s">
        <v>21</v>
      </c>
      <c r="E47" s="75" t="e">
        <f aca="true" t="shared" si="21" ref="E47:Z49">E20/E39*100</f>
        <v>#REF!</v>
      </c>
      <c r="F47" s="76" t="e">
        <f t="shared" si="21"/>
        <v>#REF!</v>
      </c>
      <c r="G47" s="75" t="e">
        <f t="shared" si="21"/>
        <v>#REF!</v>
      </c>
      <c r="H47" s="77" t="e">
        <f t="shared" si="21"/>
        <v>#REF!</v>
      </c>
      <c r="I47" s="78" t="e">
        <f t="shared" si="21"/>
        <v>#REF!</v>
      </c>
      <c r="J47" s="76" t="e">
        <f t="shared" si="21"/>
        <v>#REF!</v>
      </c>
      <c r="K47" s="75" t="e">
        <f t="shared" si="21"/>
        <v>#REF!</v>
      </c>
      <c r="L47" s="77" t="e">
        <f t="shared" si="21"/>
        <v>#REF!</v>
      </c>
      <c r="M47" s="78" t="e">
        <f t="shared" si="21"/>
        <v>#REF!</v>
      </c>
      <c r="N47" s="76" t="e">
        <f t="shared" si="21"/>
        <v>#REF!</v>
      </c>
      <c r="O47" s="75" t="e">
        <f t="shared" si="21"/>
        <v>#REF!</v>
      </c>
      <c r="P47" s="77" t="e">
        <f t="shared" si="21"/>
        <v>#REF!</v>
      </c>
      <c r="Q47" s="78" t="e">
        <f t="shared" si="21"/>
        <v>#REF!</v>
      </c>
      <c r="R47" s="76" t="e">
        <f t="shared" si="21"/>
        <v>#REF!</v>
      </c>
      <c r="S47" s="75" t="e">
        <f t="shared" si="21"/>
        <v>#REF!</v>
      </c>
      <c r="T47" s="77" t="e">
        <f t="shared" si="21"/>
        <v>#REF!</v>
      </c>
      <c r="U47" s="78" t="e">
        <f t="shared" si="21"/>
        <v>#REF!</v>
      </c>
      <c r="V47" s="76" t="e">
        <f t="shared" si="21"/>
        <v>#REF!</v>
      </c>
      <c r="W47" s="75" t="e">
        <f t="shared" si="21"/>
        <v>#REF!</v>
      </c>
      <c r="X47" s="77" t="e">
        <f t="shared" si="21"/>
        <v>#REF!</v>
      </c>
      <c r="Y47" s="75" t="e">
        <f t="shared" si="21"/>
        <v>#REF!</v>
      </c>
      <c r="Z47" s="77" t="e">
        <f t="shared" si="21"/>
        <v>#REF!</v>
      </c>
    </row>
    <row r="48" spans="1:26" ht="18.95" customHeight="1">
      <c r="A48" s="22"/>
      <c r="B48" s="130"/>
      <c r="C48" s="22"/>
      <c r="D48" s="57" t="s">
        <v>22</v>
      </c>
      <c r="E48" s="67" t="e">
        <f t="shared" si="21"/>
        <v>#REF!</v>
      </c>
      <c r="F48" s="70" t="e">
        <f t="shared" si="21"/>
        <v>#REF!</v>
      </c>
      <c r="G48" s="67" t="e">
        <f t="shared" si="21"/>
        <v>#REF!</v>
      </c>
      <c r="H48" s="68" t="e">
        <f t="shared" si="21"/>
        <v>#REF!</v>
      </c>
      <c r="I48" s="69" t="e">
        <f t="shared" si="21"/>
        <v>#REF!</v>
      </c>
      <c r="J48" s="70" t="e">
        <f t="shared" si="21"/>
        <v>#REF!</v>
      </c>
      <c r="K48" s="67" t="e">
        <f t="shared" si="21"/>
        <v>#REF!</v>
      </c>
      <c r="L48" s="68" t="e">
        <f t="shared" si="21"/>
        <v>#REF!</v>
      </c>
      <c r="M48" s="69" t="e">
        <f t="shared" si="21"/>
        <v>#REF!</v>
      </c>
      <c r="N48" s="70" t="e">
        <f t="shared" si="21"/>
        <v>#REF!</v>
      </c>
      <c r="O48" s="67" t="e">
        <f t="shared" si="21"/>
        <v>#REF!</v>
      </c>
      <c r="P48" s="68" t="e">
        <f t="shared" si="21"/>
        <v>#REF!</v>
      </c>
      <c r="Q48" s="69" t="e">
        <f t="shared" si="21"/>
        <v>#REF!</v>
      </c>
      <c r="R48" s="70" t="e">
        <f t="shared" si="21"/>
        <v>#REF!</v>
      </c>
      <c r="S48" s="67" t="e">
        <f t="shared" si="21"/>
        <v>#REF!</v>
      </c>
      <c r="T48" s="68" t="e">
        <f t="shared" si="21"/>
        <v>#REF!</v>
      </c>
      <c r="U48" s="69" t="e">
        <f t="shared" si="21"/>
        <v>#REF!</v>
      </c>
      <c r="V48" s="70" t="e">
        <f t="shared" si="21"/>
        <v>#REF!</v>
      </c>
      <c r="W48" s="67" t="e">
        <f t="shared" si="21"/>
        <v>#REF!</v>
      </c>
      <c r="X48" s="68" t="e">
        <f t="shared" si="21"/>
        <v>#REF!</v>
      </c>
      <c r="Y48" s="67" t="e">
        <f t="shared" si="21"/>
        <v>#REF!</v>
      </c>
      <c r="Z48" s="68" t="e">
        <f t="shared" si="21"/>
        <v>#REF!</v>
      </c>
    </row>
    <row r="49" spans="1:26" ht="18.95" customHeight="1" thickBot="1">
      <c r="A49" s="46"/>
      <c r="B49" s="131"/>
      <c r="C49" s="46"/>
      <c r="D49" s="47" t="s">
        <v>24</v>
      </c>
      <c r="E49" s="71" t="e">
        <f t="shared" si="21"/>
        <v>#REF!</v>
      </c>
      <c r="F49" s="74" t="e">
        <f t="shared" si="21"/>
        <v>#REF!</v>
      </c>
      <c r="G49" s="71" t="e">
        <f t="shared" si="21"/>
        <v>#REF!</v>
      </c>
      <c r="H49" s="72" t="e">
        <f t="shared" si="21"/>
        <v>#REF!</v>
      </c>
      <c r="I49" s="73" t="e">
        <f t="shared" si="21"/>
        <v>#REF!</v>
      </c>
      <c r="J49" s="74" t="e">
        <f t="shared" si="21"/>
        <v>#REF!</v>
      </c>
      <c r="K49" s="71" t="e">
        <f t="shared" si="21"/>
        <v>#REF!</v>
      </c>
      <c r="L49" s="72" t="e">
        <f t="shared" si="21"/>
        <v>#REF!</v>
      </c>
      <c r="M49" s="73" t="e">
        <f t="shared" si="21"/>
        <v>#REF!</v>
      </c>
      <c r="N49" s="74" t="e">
        <f t="shared" si="21"/>
        <v>#REF!</v>
      </c>
      <c r="O49" s="71" t="e">
        <f t="shared" si="21"/>
        <v>#REF!</v>
      </c>
      <c r="P49" s="72" t="e">
        <f t="shared" si="21"/>
        <v>#REF!</v>
      </c>
      <c r="Q49" s="73" t="e">
        <f t="shared" si="21"/>
        <v>#REF!</v>
      </c>
      <c r="R49" s="74" t="e">
        <f t="shared" si="21"/>
        <v>#REF!</v>
      </c>
      <c r="S49" s="71" t="e">
        <f t="shared" si="21"/>
        <v>#REF!</v>
      </c>
      <c r="T49" s="72" t="e">
        <f t="shared" si="21"/>
        <v>#REF!</v>
      </c>
      <c r="U49" s="73" t="e">
        <f t="shared" si="21"/>
        <v>#REF!</v>
      </c>
      <c r="V49" s="74" t="e">
        <f t="shared" si="21"/>
        <v>#REF!</v>
      </c>
      <c r="W49" s="71" t="e">
        <f t="shared" si="21"/>
        <v>#REF!</v>
      </c>
      <c r="X49" s="72" t="e">
        <f t="shared" si="21"/>
        <v>#REF!</v>
      </c>
      <c r="Y49" s="71" t="e">
        <f t="shared" si="21"/>
        <v>#REF!</v>
      </c>
      <c r="Z49" s="72" t="e">
        <f t="shared" si="21"/>
        <v>#REF!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:X19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9" t="s">
        <v>65</v>
      </c>
      <c r="B1" s="160"/>
      <c r="C1" s="160"/>
      <c r="D1" s="160"/>
      <c r="E1" s="161" t="s">
        <v>0</v>
      </c>
      <c r="F1" s="162"/>
      <c r="G1" s="162"/>
      <c r="H1" s="162"/>
      <c r="J1" s="163" t="s">
        <v>1</v>
      </c>
      <c r="K1" s="160"/>
      <c r="L1" s="1" t="s">
        <v>2</v>
      </c>
      <c r="M1" s="1" t="s">
        <v>3</v>
      </c>
      <c r="N1" s="1" t="s">
        <v>4</v>
      </c>
      <c r="O1" s="163" t="s">
        <v>5</v>
      </c>
      <c r="P1" s="160"/>
      <c r="Q1" s="160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4" t="s">
        <v>7</v>
      </c>
      <c r="F2" s="165"/>
      <c r="G2" s="158" t="s">
        <v>8</v>
      </c>
      <c r="H2" s="158"/>
      <c r="I2" s="156" t="s">
        <v>9</v>
      </c>
      <c r="J2" s="157"/>
      <c r="K2" s="158" t="s">
        <v>10</v>
      </c>
      <c r="L2" s="158"/>
      <c r="M2" s="156" t="s">
        <v>11</v>
      </c>
      <c r="N2" s="157"/>
      <c r="O2" s="158" t="s">
        <v>12</v>
      </c>
      <c r="P2" s="158"/>
      <c r="Q2" s="156" t="s">
        <v>13</v>
      </c>
      <c r="R2" s="157"/>
      <c r="S2" s="158" t="s">
        <v>14</v>
      </c>
      <c r="T2" s="158"/>
      <c r="U2" s="156" t="s">
        <v>15</v>
      </c>
      <c r="V2" s="157"/>
      <c r="W2" s="158" t="s">
        <v>16</v>
      </c>
      <c r="X2" s="158"/>
      <c r="Y2" s="150" t="s">
        <v>17</v>
      </c>
      <c r="Z2" s="151"/>
    </row>
    <row r="3" spans="1:26" ht="18.75">
      <c r="A3" s="7"/>
      <c r="C3" s="154"/>
      <c r="D3" s="155"/>
      <c r="E3" s="147" t="s">
        <v>53</v>
      </c>
      <c r="F3" s="148"/>
      <c r="G3" s="149" t="s">
        <v>54</v>
      </c>
      <c r="H3" s="149"/>
      <c r="I3" s="147" t="s">
        <v>55</v>
      </c>
      <c r="J3" s="148"/>
      <c r="K3" s="149" t="s">
        <v>56</v>
      </c>
      <c r="L3" s="149"/>
      <c r="M3" s="147" t="s">
        <v>57</v>
      </c>
      <c r="N3" s="148"/>
      <c r="O3" s="149">
        <v>26</v>
      </c>
      <c r="P3" s="149"/>
      <c r="Q3" s="147" t="s">
        <v>58</v>
      </c>
      <c r="R3" s="148"/>
      <c r="S3" s="149" t="s">
        <v>59</v>
      </c>
      <c r="T3" s="149"/>
      <c r="U3" s="147" t="s">
        <v>60</v>
      </c>
      <c r="V3" s="148"/>
      <c r="W3" s="149">
        <v>40</v>
      </c>
      <c r="X3" s="149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831</v>
      </c>
      <c r="F5" s="14">
        <v>37405</v>
      </c>
      <c r="G5" s="15">
        <v>54</v>
      </c>
      <c r="H5" s="16">
        <v>10200</v>
      </c>
      <c r="I5" s="13">
        <v>788</v>
      </c>
      <c r="J5" s="14">
        <v>874079</v>
      </c>
      <c r="K5" s="17">
        <v>628</v>
      </c>
      <c r="L5" s="18">
        <v>1402818</v>
      </c>
      <c r="M5" s="13">
        <v>372</v>
      </c>
      <c r="N5" s="79">
        <v>165157</v>
      </c>
      <c r="O5" s="19">
        <v>529</v>
      </c>
      <c r="P5" s="18">
        <v>24829</v>
      </c>
      <c r="Q5" s="13">
        <v>13919</v>
      </c>
      <c r="R5" s="14">
        <v>1987717</v>
      </c>
      <c r="S5" s="19">
        <v>14217</v>
      </c>
      <c r="T5" s="18">
        <v>5835066</v>
      </c>
      <c r="U5" s="13">
        <v>2039</v>
      </c>
      <c r="V5" s="14">
        <v>451645</v>
      </c>
      <c r="W5" s="13">
        <v>308</v>
      </c>
      <c r="X5" s="18">
        <v>31513</v>
      </c>
      <c r="Y5" s="20">
        <v>39131</v>
      </c>
      <c r="Z5" s="21">
        <v>13953158</v>
      </c>
    </row>
    <row r="6" spans="1:26" ht="18.95" customHeight="1">
      <c r="A6" s="7"/>
      <c r="B6" s="22"/>
      <c r="C6" s="87"/>
      <c r="D6" s="85" t="s">
        <v>22</v>
      </c>
      <c r="E6" s="23">
        <v>1246</v>
      </c>
      <c r="F6" s="24">
        <v>146836</v>
      </c>
      <c r="G6" s="25">
        <v>54</v>
      </c>
      <c r="H6" s="26">
        <v>10200</v>
      </c>
      <c r="I6" s="27">
        <v>892</v>
      </c>
      <c r="J6" s="21">
        <v>797228</v>
      </c>
      <c r="K6" s="25">
        <v>641</v>
      </c>
      <c r="L6" s="26">
        <v>1484240</v>
      </c>
      <c r="M6" s="27">
        <v>421</v>
      </c>
      <c r="N6" s="80">
        <v>173341</v>
      </c>
      <c r="O6" s="25">
        <v>499</v>
      </c>
      <c r="P6" s="26">
        <v>23479</v>
      </c>
      <c r="Q6" s="27">
        <v>11919</v>
      </c>
      <c r="R6" s="21">
        <v>1773684</v>
      </c>
      <c r="S6" s="25">
        <v>14583</v>
      </c>
      <c r="T6" s="26">
        <v>5914527</v>
      </c>
      <c r="U6" s="27">
        <v>2286</v>
      </c>
      <c r="V6" s="21">
        <v>451573</v>
      </c>
      <c r="W6" s="27">
        <v>377</v>
      </c>
      <c r="X6" s="26">
        <v>52012</v>
      </c>
      <c r="Y6" s="20">
        <v>38800</v>
      </c>
      <c r="Z6" s="21">
        <v>13431254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1914</v>
      </c>
      <c r="F7" s="24">
        <v>390613</v>
      </c>
      <c r="G7" s="29">
        <v>108</v>
      </c>
      <c r="H7" s="30">
        <v>65638</v>
      </c>
      <c r="I7" s="31">
        <v>1582</v>
      </c>
      <c r="J7" s="32">
        <v>1400482</v>
      </c>
      <c r="K7" s="81">
        <v>892</v>
      </c>
      <c r="L7" s="30">
        <v>1740014</v>
      </c>
      <c r="M7" s="23">
        <v>955</v>
      </c>
      <c r="N7" s="24">
        <v>237824</v>
      </c>
      <c r="O7" s="33">
        <v>2045</v>
      </c>
      <c r="P7" s="34">
        <v>388257</v>
      </c>
      <c r="Q7" s="23">
        <v>33379</v>
      </c>
      <c r="R7" s="24">
        <v>4664732</v>
      </c>
      <c r="S7" s="33">
        <v>23614</v>
      </c>
      <c r="T7" s="34">
        <v>1710519</v>
      </c>
      <c r="U7" s="23">
        <v>2436</v>
      </c>
      <c r="V7" s="24">
        <v>1225802</v>
      </c>
      <c r="W7" s="23">
        <v>1063</v>
      </c>
      <c r="X7" s="34">
        <v>232470</v>
      </c>
      <c r="Y7" s="31">
        <v>67221</v>
      </c>
      <c r="Z7" s="24">
        <v>12063042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148</v>
      </c>
      <c r="F8" s="14">
        <v>23147</v>
      </c>
      <c r="G8" s="15">
        <v>0</v>
      </c>
      <c r="H8" s="16">
        <v>0</v>
      </c>
      <c r="I8" s="13">
        <v>147</v>
      </c>
      <c r="J8" s="14">
        <v>74032</v>
      </c>
      <c r="K8" s="17">
        <v>0</v>
      </c>
      <c r="L8" s="18">
        <v>0</v>
      </c>
      <c r="M8" s="13">
        <v>4703</v>
      </c>
      <c r="N8" s="79">
        <v>772709</v>
      </c>
      <c r="O8" s="19">
        <v>0</v>
      </c>
      <c r="P8" s="18">
        <v>0</v>
      </c>
      <c r="Q8" s="13">
        <v>7146</v>
      </c>
      <c r="R8" s="14">
        <v>1103572</v>
      </c>
      <c r="S8" s="19">
        <v>21621</v>
      </c>
      <c r="T8" s="18">
        <v>2670443</v>
      </c>
      <c r="U8" s="13">
        <v>424</v>
      </c>
      <c r="V8" s="14">
        <v>36955</v>
      </c>
      <c r="W8" s="13">
        <v>291</v>
      </c>
      <c r="X8" s="18">
        <v>44390</v>
      </c>
      <c r="Y8" s="13">
        <v>44034</v>
      </c>
      <c r="Z8" s="14">
        <v>6454991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179</v>
      </c>
      <c r="F9" s="24">
        <v>26669</v>
      </c>
      <c r="G9" s="25">
        <v>0</v>
      </c>
      <c r="H9" s="26">
        <v>0</v>
      </c>
      <c r="I9" s="27">
        <v>167</v>
      </c>
      <c r="J9" s="21">
        <v>99407</v>
      </c>
      <c r="K9" s="25">
        <v>0</v>
      </c>
      <c r="L9" s="26">
        <v>0</v>
      </c>
      <c r="M9" s="27">
        <v>4623</v>
      </c>
      <c r="N9" s="80">
        <v>900424</v>
      </c>
      <c r="O9" s="25">
        <v>0</v>
      </c>
      <c r="P9" s="26">
        <v>0</v>
      </c>
      <c r="Q9" s="27">
        <v>6807</v>
      </c>
      <c r="R9" s="21">
        <v>1138976</v>
      </c>
      <c r="S9" s="25">
        <v>20330</v>
      </c>
      <c r="T9" s="26">
        <v>2531710</v>
      </c>
      <c r="U9" s="27">
        <v>376</v>
      </c>
      <c r="V9" s="21">
        <v>32775</v>
      </c>
      <c r="W9" s="27">
        <v>145</v>
      </c>
      <c r="X9" s="26">
        <v>21322</v>
      </c>
      <c r="Y9" s="20">
        <v>42686</v>
      </c>
      <c r="Z9" s="21">
        <v>6224192</v>
      </c>
    </row>
    <row r="10" spans="1:26" ht="18.95" customHeight="1" thickBot="1">
      <c r="A10" s="7"/>
      <c r="B10" s="22"/>
      <c r="C10" s="88"/>
      <c r="D10" s="28" t="s">
        <v>24</v>
      </c>
      <c r="E10" s="35">
        <v>149</v>
      </c>
      <c r="F10" s="36">
        <v>20366</v>
      </c>
      <c r="G10" s="29">
        <v>0</v>
      </c>
      <c r="H10" s="30">
        <v>0</v>
      </c>
      <c r="I10" s="37">
        <v>119</v>
      </c>
      <c r="J10" s="38">
        <v>34721</v>
      </c>
      <c r="K10" s="81">
        <v>14</v>
      </c>
      <c r="L10" s="30">
        <v>218</v>
      </c>
      <c r="M10" s="35">
        <v>6291</v>
      </c>
      <c r="N10" s="36">
        <v>1327433</v>
      </c>
      <c r="O10" s="29">
        <v>0</v>
      </c>
      <c r="P10" s="30">
        <v>0</v>
      </c>
      <c r="Q10" s="35">
        <v>12419</v>
      </c>
      <c r="R10" s="36">
        <v>1430794</v>
      </c>
      <c r="S10" s="29">
        <v>5670</v>
      </c>
      <c r="T10" s="30">
        <v>717361</v>
      </c>
      <c r="U10" s="35">
        <v>2231</v>
      </c>
      <c r="V10" s="36">
        <v>165555</v>
      </c>
      <c r="W10" s="35">
        <v>284</v>
      </c>
      <c r="X10" s="30">
        <v>42481</v>
      </c>
      <c r="Y10" s="37">
        <v>25324</v>
      </c>
      <c r="Z10" s="36">
        <v>3764964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41</v>
      </c>
      <c r="J11" s="14">
        <v>21703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1927</v>
      </c>
      <c r="R11" s="14">
        <v>504865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v>2518</v>
      </c>
      <c r="Z11" s="14">
        <v>715157</v>
      </c>
    </row>
    <row r="12" spans="1:26" ht="18.95" customHeight="1">
      <c r="A12" s="7"/>
      <c r="B12" s="7"/>
      <c r="C12" s="87"/>
      <c r="D12" s="86" t="s">
        <v>22</v>
      </c>
      <c r="E12" s="23">
        <v>2</v>
      </c>
      <c r="F12" s="24">
        <v>600</v>
      </c>
      <c r="G12" s="25">
        <v>75</v>
      </c>
      <c r="H12" s="26">
        <v>75000</v>
      </c>
      <c r="I12" s="27">
        <v>108</v>
      </c>
      <c r="J12" s="21">
        <v>53703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1733</v>
      </c>
      <c r="R12" s="21">
        <v>439306</v>
      </c>
      <c r="S12" s="25">
        <v>0</v>
      </c>
      <c r="T12" s="26">
        <v>0</v>
      </c>
      <c r="U12" s="27">
        <v>3</v>
      </c>
      <c r="V12" s="21">
        <v>680</v>
      </c>
      <c r="W12" s="27">
        <v>0</v>
      </c>
      <c r="X12" s="26">
        <v>0</v>
      </c>
      <c r="Y12" s="20">
        <v>2289</v>
      </c>
      <c r="Z12" s="21">
        <v>681001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33</v>
      </c>
      <c r="J13" s="38">
        <v>36083</v>
      </c>
      <c r="K13" s="81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6008</v>
      </c>
      <c r="R13" s="36">
        <v>1606081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v>6161.1</v>
      </c>
      <c r="Z13" s="36">
        <v>1826671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4397</v>
      </c>
      <c r="N14" s="79">
        <v>396833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1541</v>
      </c>
      <c r="Z14" s="14">
        <v>58941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0">
        <v>71535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1782</v>
      </c>
      <c r="Z15" s="24">
        <v>133656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6816</v>
      </c>
      <c r="N16" s="36">
        <v>714891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3229</v>
      </c>
      <c r="Z16" s="36">
        <v>389593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468</v>
      </c>
      <c r="H17" s="18">
        <v>120445</v>
      </c>
      <c r="I17" s="13">
        <v>1249</v>
      </c>
      <c r="J17" s="14">
        <v>139913</v>
      </c>
      <c r="K17" s="19">
        <v>116</v>
      </c>
      <c r="L17" s="18">
        <v>96885</v>
      </c>
      <c r="M17" s="13">
        <v>492</v>
      </c>
      <c r="N17" s="79">
        <v>338715</v>
      </c>
      <c r="O17" s="19">
        <v>3871</v>
      </c>
      <c r="P17" s="18">
        <v>1507676</v>
      </c>
      <c r="Q17" s="13">
        <v>4184</v>
      </c>
      <c r="R17" s="14">
        <v>1037219</v>
      </c>
      <c r="S17" s="19">
        <v>217</v>
      </c>
      <c r="T17" s="18">
        <v>48244</v>
      </c>
      <c r="U17" s="13">
        <v>20</v>
      </c>
      <c r="V17" s="14">
        <v>4400</v>
      </c>
      <c r="W17" s="13">
        <v>6630</v>
      </c>
      <c r="X17" s="18">
        <v>1299081</v>
      </c>
      <c r="Y17" s="41">
        <v>22205</v>
      </c>
      <c r="Z17" s="42">
        <v>5736346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53</v>
      </c>
      <c r="F18" s="21">
        <v>13445</v>
      </c>
      <c r="G18" s="25">
        <v>517</v>
      </c>
      <c r="H18" s="26">
        <v>135394</v>
      </c>
      <c r="I18" s="27">
        <v>1249</v>
      </c>
      <c r="J18" s="21">
        <v>143295</v>
      </c>
      <c r="K18" s="25">
        <v>71</v>
      </c>
      <c r="L18" s="26">
        <v>57165</v>
      </c>
      <c r="M18" s="27">
        <v>507</v>
      </c>
      <c r="N18" s="21">
        <v>230648</v>
      </c>
      <c r="O18" s="25">
        <v>3855</v>
      </c>
      <c r="P18" s="26">
        <v>1502767</v>
      </c>
      <c r="Q18" s="27">
        <v>4469</v>
      </c>
      <c r="R18" s="21">
        <v>1121653</v>
      </c>
      <c r="S18" s="25">
        <v>516</v>
      </c>
      <c r="T18" s="26">
        <v>114765</v>
      </c>
      <c r="U18" s="27">
        <v>20</v>
      </c>
      <c r="V18" s="21">
        <v>3150</v>
      </c>
      <c r="W18" s="27">
        <v>6376</v>
      </c>
      <c r="X18" s="26">
        <v>1292785</v>
      </c>
      <c r="Y18" s="23">
        <v>21083</v>
      </c>
      <c r="Z18" s="24">
        <v>5680795</v>
      </c>
    </row>
    <row r="19" spans="1:26" ht="18.95" customHeight="1" thickBot="1">
      <c r="A19" s="7"/>
      <c r="B19" s="22"/>
      <c r="C19" s="88"/>
      <c r="D19" s="43" t="s">
        <v>24</v>
      </c>
      <c r="E19" s="23">
        <v>387</v>
      </c>
      <c r="F19" s="24">
        <v>91243</v>
      </c>
      <c r="G19" s="33">
        <v>542</v>
      </c>
      <c r="H19" s="34">
        <v>125620</v>
      </c>
      <c r="I19" s="23">
        <v>289</v>
      </c>
      <c r="J19" s="24">
        <v>122405</v>
      </c>
      <c r="K19" s="82">
        <v>205</v>
      </c>
      <c r="L19" s="34">
        <v>159880</v>
      </c>
      <c r="M19" s="23">
        <v>1357</v>
      </c>
      <c r="N19" s="24">
        <v>536455</v>
      </c>
      <c r="O19" s="33">
        <v>2049</v>
      </c>
      <c r="P19" s="34">
        <v>788616</v>
      </c>
      <c r="Q19" s="23">
        <v>7980</v>
      </c>
      <c r="R19" s="24">
        <v>2386838</v>
      </c>
      <c r="S19" s="33">
        <v>118</v>
      </c>
      <c r="T19" s="34">
        <v>39848</v>
      </c>
      <c r="U19" s="23">
        <v>76</v>
      </c>
      <c r="V19" s="24">
        <v>16720</v>
      </c>
      <c r="W19" s="23">
        <v>8681</v>
      </c>
      <c r="X19" s="34">
        <v>1911258</v>
      </c>
      <c r="Y19" s="35">
        <v>22070</v>
      </c>
      <c r="Z19" s="36">
        <v>6201372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v>1204</v>
      </c>
      <c r="F20" s="14">
        <v>92074</v>
      </c>
      <c r="G20" s="19">
        <v>789</v>
      </c>
      <c r="H20" s="18">
        <v>247717</v>
      </c>
      <c r="I20" s="13">
        <v>2618</v>
      </c>
      <c r="J20" s="14">
        <v>1269080</v>
      </c>
      <c r="K20" s="19">
        <v>942</v>
      </c>
      <c r="L20" s="18">
        <v>2117450</v>
      </c>
      <c r="M20" s="13">
        <v>7415</v>
      </c>
      <c r="N20" s="14">
        <v>1559699</v>
      </c>
      <c r="O20" s="19">
        <v>5132</v>
      </c>
      <c r="P20" s="18">
        <v>1775138</v>
      </c>
      <c r="Q20" s="13">
        <v>29729</v>
      </c>
      <c r="R20" s="14">
        <v>5894967</v>
      </c>
      <c r="S20" s="19">
        <v>48013</v>
      </c>
      <c r="T20" s="18">
        <v>11077067</v>
      </c>
      <c r="U20" s="13">
        <v>3761</v>
      </c>
      <c r="V20" s="14">
        <v>857535</v>
      </c>
      <c r="W20" s="13">
        <v>9826</v>
      </c>
      <c r="X20" s="18">
        <v>2027866</v>
      </c>
      <c r="Y20" s="31">
        <v>109429</v>
      </c>
      <c r="Z20" s="32">
        <v>26918593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v>1334</v>
      </c>
      <c r="F21" s="21">
        <v>143499</v>
      </c>
      <c r="G21" s="25">
        <v>1018</v>
      </c>
      <c r="H21" s="26">
        <v>231230</v>
      </c>
      <c r="I21" s="27">
        <v>2531</v>
      </c>
      <c r="J21" s="21">
        <v>1312824</v>
      </c>
      <c r="K21" s="25">
        <v>775</v>
      </c>
      <c r="L21" s="26">
        <v>1668752</v>
      </c>
      <c r="M21" s="27">
        <v>6891</v>
      </c>
      <c r="N21" s="21">
        <v>1479316</v>
      </c>
      <c r="O21" s="25">
        <v>4842</v>
      </c>
      <c r="P21" s="26">
        <v>1658452</v>
      </c>
      <c r="Q21" s="27">
        <v>29836</v>
      </c>
      <c r="R21" s="21">
        <v>6170649</v>
      </c>
      <c r="S21" s="25">
        <v>46204</v>
      </c>
      <c r="T21" s="26">
        <v>10685446</v>
      </c>
      <c r="U21" s="27">
        <v>3867</v>
      </c>
      <c r="V21" s="21">
        <v>887394</v>
      </c>
      <c r="W21" s="27">
        <v>9342</v>
      </c>
      <c r="X21" s="26">
        <v>1913336</v>
      </c>
      <c r="Y21" s="23">
        <v>106640</v>
      </c>
      <c r="Z21" s="24">
        <v>26150898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v>2951</v>
      </c>
      <c r="F22" s="24">
        <v>629220</v>
      </c>
      <c r="G22" s="33">
        <v>894</v>
      </c>
      <c r="H22" s="34">
        <v>401207</v>
      </c>
      <c r="I22" s="23">
        <v>2214</v>
      </c>
      <c r="J22" s="24">
        <v>1577597</v>
      </c>
      <c r="K22" s="33">
        <v>1079</v>
      </c>
      <c r="L22" s="34">
        <v>1941814</v>
      </c>
      <c r="M22" s="23">
        <v>11835.1</v>
      </c>
      <c r="N22" s="24">
        <v>2538137</v>
      </c>
      <c r="O22" s="33">
        <v>4048</v>
      </c>
      <c r="P22" s="34">
        <v>1170614</v>
      </c>
      <c r="Q22" s="23">
        <v>57538</v>
      </c>
      <c r="R22" s="24">
        <v>9928691</v>
      </c>
      <c r="S22" s="33">
        <v>28776</v>
      </c>
      <c r="T22" s="34">
        <v>2474977</v>
      </c>
      <c r="U22" s="23">
        <v>4973</v>
      </c>
      <c r="V22" s="24">
        <v>1406041</v>
      </c>
      <c r="W22" s="23">
        <v>9697</v>
      </c>
      <c r="X22" s="34">
        <v>2177344</v>
      </c>
      <c r="Y22" s="23">
        <v>124005.1</v>
      </c>
      <c r="Z22" s="24">
        <v>24245642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3" t="e">
        <f>(E20+E21)/(E22+E41)*100</f>
        <v>#REF!</v>
      </c>
      <c r="F23" s="144"/>
      <c r="G23" s="143" t="e">
        <f>(G20+G21)/(G22+G41)*100</f>
        <v>#REF!</v>
      </c>
      <c r="H23" s="144"/>
      <c r="I23" s="143" t="e">
        <f>(I20+I21)/(I22+I41)*100</f>
        <v>#REF!</v>
      </c>
      <c r="J23" s="144"/>
      <c r="K23" s="143" t="e">
        <f>(K20+K21)/(K22+K41)*100</f>
        <v>#REF!</v>
      </c>
      <c r="L23" s="144"/>
      <c r="M23" s="143" t="e">
        <f>(M20+M21)/(M22+M41)*100</f>
        <v>#REF!</v>
      </c>
      <c r="N23" s="144"/>
      <c r="O23" s="143" t="e">
        <f>(O20+O21)/(O22+O41)*100</f>
        <v>#REF!</v>
      </c>
      <c r="P23" s="144"/>
      <c r="Q23" s="143" t="e">
        <f>(Q20+Q21)/(Q22+Q41)*100</f>
        <v>#REF!</v>
      </c>
      <c r="R23" s="144"/>
      <c r="S23" s="143" t="e">
        <f>(S20+S21)/(S22+S41)*100</f>
        <v>#REF!</v>
      </c>
      <c r="T23" s="144"/>
      <c r="U23" s="143" t="e">
        <f>(U20+U21)/(U22+U41)*100</f>
        <v>#REF!</v>
      </c>
      <c r="V23" s="144"/>
      <c r="W23" s="143" t="e">
        <f>(W20+W21)/(W22+W41)*100</f>
        <v>#REF!</v>
      </c>
      <c r="X23" s="144"/>
      <c r="Y23" s="143" t="e">
        <f>(Y20+Y21)/(Y22+Y41)*100</f>
        <v>#REF!</v>
      </c>
      <c r="Z23" s="144"/>
    </row>
    <row r="24" spans="1:26" ht="18.95" customHeight="1">
      <c r="A24" s="7"/>
      <c r="B24" s="22"/>
      <c r="C24" s="45" t="s">
        <v>39</v>
      </c>
      <c r="D24" s="43" t="s">
        <v>40</v>
      </c>
      <c r="E24" s="145">
        <v>213223</v>
      </c>
      <c r="F24" s="146"/>
      <c r="G24" s="139">
        <v>448777</v>
      </c>
      <c r="H24" s="140"/>
      <c r="I24" s="141">
        <v>712555</v>
      </c>
      <c r="J24" s="142"/>
      <c r="K24" s="139">
        <v>1799642</v>
      </c>
      <c r="L24" s="140"/>
      <c r="M24" s="141">
        <v>214458</v>
      </c>
      <c r="N24" s="142"/>
      <c r="O24" s="139">
        <v>289183</v>
      </c>
      <c r="P24" s="140"/>
      <c r="Q24" s="141">
        <v>172559</v>
      </c>
      <c r="R24" s="142"/>
      <c r="S24" s="139">
        <v>86008</v>
      </c>
      <c r="T24" s="140"/>
      <c r="U24" s="141">
        <v>282735</v>
      </c>
      <c r="V24" s="142"/>
      <c r="W24" s="139">
        <v>224538</v>
      </c>
      <c r="X24" s="140"/>
      <c r="Y24" s="141">
        <v>195521</v>
      </c>
      <c r="Z24" s="14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2.3797408332399232</v>
      </c>
      <c r="F25" s="49"/>
      <c r="G25" s="50">
        <f>G22/Y22*100</f>
        <v>0.7209380904495056</v>
      </c>
      <c r="H25" s="51"/>
      <c r="I25" s="48">
        <f>I22/Y22*100</f>
        <v>1.7854104387642118</v>
      </c>
      <c r="J25" s="49"/>
      <c r="K25" s="50">
        <f>K22/Y22*100</f>
        <v>0.8701255029027032</v>
      </c>
      <c r="L25" s="51"/>
      <c r="M25" s="48">
        <f>M22/Y22*100</f>
        <v>9.544042946620744</v>
      </c>
      <c r="N25" s="49"/>
      <c r="O25" s="50">
        <f>O22/Y22*100</f>
        <v>3.2643818681650996</v>
      </c>
      <c r="P25" s="51"/>
      <c r="Q25" s="48">
        <f>Q22/Y22*100</f>
        <v>46.3997045282815</v>
      </c>
      <c r="R25" s="49"/>
      <c r="S25" s="50">
        <f>S22/Y22*100</f>
        <v>23.205497193260598</v>
      </c>
      <c r="T25" s="51"/>
      <c r="U25" s="48">
        <f>U22/Y22*100</f>
        <v>4.010318930431088</v>
      </c>
      <c r="V25" s="49"/>
      <c r="W25" s="50">
        <f>W22/Y22*100</f>
        <v>7.819839667884628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6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137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137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37"/>
      <c r="C30" s="7"/>
      <c r="D30" s="60" t="s">
        <v>44</v>
      </c>
      <c r="E30" s="134">
        <v>64.7</v>
      </c>
      <c r="F30" s="135"/>
      <c r="G30" s="134">
        <v>55.6</v>
      </c>
      <c r="H30" s="135"/>
      <c r="I30" s="134">
        <v>86.4</v>
      </c>
      <c r="J30" s="135"/>
      <c r="K30" s="134">
        <v>68.4</v>
      </c>
      <c r="L30" s="135"/>
      <c r="M30" s="134">
        <v>60.3</v>
      </c>
      <c r="N30" s="135"/>
      <c r="O30" s="134">
        <v>134</v>
      </c>
      <c r="P30" s="135"/>
      <c r="Q30" s="134">
        <v>44.3</v>
      </c>
      <c r="R30" s="135"/>
      <c r="S30" s="134">
        <v>142.3</v>
      </c>
      <c r="T30" s="135"/>
      <c r="U30" s="134">
        <v>48.7</v>
      </c>
      <c r="V30" s="135"/>
      <c r="W30" s="134">
        <v>51.3</v>
      </c>
      <c r="X30" s="135"/>
      <c r="Y30" s="134">
        <v>68.6</v>
      </c>
      <c r="Z30" s="135"/>
    </row>
    <row r="31" spans="1:26" ht="18.95" customHeight="1">
      <c r="A31" s="22"/>
      <c r="B31" s="137"/>
      <c r="C31" s="4" t="s">
        <v>45</v>
      </c>
      <c r="D31" s="89" t="s">
        <v>21</v>
      </c>
      <c r="E31" s="94">
        <f>E20-E27</f>
        <v>-57</v>
      </c>
      <c r="F31" s="95">
        <f aca="true" t="shared" si="0" ref="F31:Z33">F20-F27</f>
        <v>-5630</v>
      </c>
      <c r="G31" s="96">
        <f t="shared" si="0"/>
        <v>-12</v>
      </c>
      <c r="H31" s="97">
        <f t="shared" si="0"/>
        <v>-50759</v>
      </c>
      <c r="I31" s="94">
        <f t="shared" si="0"/>
        <v>594</v>
      </c>
      <c r="J31" s="95">
        <f t="shared" si="0"/>
        <v>314870</v>
      </c>
      <c r="K31" s="96">
        <f t="shared" si="0"/>
        <v>522</v>
      </c>
      <c r="L31" s="97">
        <f t="shared" si="0"/>
        <v>2011982</v>
      </c>
      <c r="M31" s="94">
        <f t="shared" si="0"/>
        <v>1764</v>
      </c>
      <c r="N31" s="95">
        <f t="shared" si="0"/>
        <v>325155</v>
      </c>
      <c r="O31" s="96">
        <f t="shared" si="0"/>
        <v>111</v>
      </c>
      <c r="P31" s="97">
        <f t="shared" si="0"/>
        <v>58444</v>
      </c>
      <c r="Q31" s="94">
        <f t="shared" si="0"/>
        <v>2073</v>
      </c>
      <c r="R31" s="95">
        <f t="shared" si="0"/>
        <v>5322156</v>
      </c>
      <c r="S31" s="96">
        <f t="shared" si="0"/>
        <v>11977</v>
      </c>
      <c r="T31" s="97">
        <f t="shared" si="0"/>
        <v>1653147</v>
      </c>
      <c r="U31" s="94">
        <f t="shared" si="0"/>
        <v>381</v>
      </c>
      <c r="V31" s="95">
        <f t="shared" si="0"/>
        <v>-249911</v>
      </c>
      <c r="W31" s="96">
        <f t="shared" si="0"/>
        <v>-590</v>
      </c>
      <c r="X31" s="97">
        <f t="shared" si="0"/>
        <v>466595</v>
      </c>
      <c r="Y31" s="94">
        <f t="shared" si="0"/>
        <v>16763</v>
      </c>
      <c r="Z31" s="95">
        <f t="shared" si="0"/>
        <v>4546049</v>
      </c>
    </row>
    <row r="32" spans="1:26" ht="18.95" customHeight="1">
      <c r="A32" s="22" t="s">
        <v>46</v>
      </c>
      <c r="B32" s="137"/>
      <c r="C32" s="7"/>
      <c r="D32" s="85" t="s">
        <v>22</v>
      </c>
      <c r="E32" s="98">
        <f aca="true" t="shared" si="1" ref="E32:T33">E21-E28</f>
        <v>57</v>
      </c>
      <c r="F32" s="99">
        <f t="shared" si="1"/>
        <v>20850</v>
      </c>
      <c r="G32" s="100">
        <f t="shared" si="1"/>
        <v>215</v>
      </c>
      <c r="H32" s="101">
        <f t="shared" si="1"/>
        <v>-81715</v>
      </c>
      <c r="I32" s="98">
        <f t="shared" si="1"/>
        <v>474</v>
      </c>
      <c r="J32" s="99">
        <f t="shared" si="1"/>
        <v>343318</v>
      </c>
      <c r="K32" s="100">
        <f t="shared" si="1"/>
        <v>601</v>
      </c>
      <c r="L32" s="101">
        <f t="shared" si="1"/>
        <v>1598782</v>
      </c>
      <c r="M32" s="98">
        <f t="shared" si="1"/>
        <v>1796</v>
      </c>
      <c r="N32" s="99">
        <f t="shared" si="1"/>
        <v>324932</v>
      </c>
      <c r="O32" s="100">
        <f t="shared" si="1"/>
        <v>-192</v>
      </c>
      <c r="P32" s="101">
        <f t="shared" si="1"/>
        <v>-13704</v>
      </c>
      <c r="Q32" s="98">
        <f t="shared" si="1"/>
        <v>2313</v>
      </c>
      <c r="R32" s="99">
        <f t="shared" si="1"/>
        <v>-122533</v>
      </c>
      <c r="S32" s="100">
        <f t="shared" si="1"/>
        <v>10628</v>
      </c>
      <c r="T32" s="101">
        <f t="shared" si="1"/>
        <v>1520484</v>
      </c>
      <c r="U32" s="98">
        <f t="shared" si="0"/>
        <v>309</v>
      </c>
      <c r="V32" s="99">
        <f t="shared" si="0"/>
        <v>-159917</v>
      </c>
      <c r="W32" s="100">
        <f t="shared" si="0"/>
        <v>-3203</v>
      </c>
      <c r="X32" s="101">
        <f t="shared" si="0"/>
        <v>338732</v>
      </c>
      <c r="Y32" s="98">
        <f t="shared" si="0"/>
        <v>12998</v>
      </c>
      <c r="Z32" s="99">
        <f t="shared" si="0"/>
        <v>3769229</v>
      </c>
    </row>
    <row r="33" spans="1:26" ht="18.95" customHeight="1">
      <c r="A33" s="22"/>
      <c r="B33" s="137"/>
      <c r="C33" s="7"/>
      <c r="D33" s="85" t="s">
        <v>24</v>
      </c>
      <c r="E33" s="98">
        <f t="shared" si="1"/>
        <v>999</v>
      </c>
      <c r="F33" s="99">
        <f t="shared" si="0"/>
        <v>370105</v>
      </c>
      <c r="G33" s="100">
        <f t="shared" si="0"/>
        <v>-547</v>
      </c>
      <c r="H33" s="101">
        <f t="shared" si="0"/>
        <v>-104511</v>
      </c>
      <c r="I33" s="98">
        <f t="shared" si="0"/>
        <v>-131</v>
      </c>
      <c r="J33" s="99">
        <f t="shared" si="0"/>
        <v>-758999</v>
      </c>
      <c r="K33" s="100">
        <f t="shared" si="0"/>
        <v>522</v>
      </c>
      <c r="L33" s="101">
        <f t="shared" si="0"/>
        <v>1751475</v>
      </c>
      <c r="M33" s="98">
        <f t="shared" si="0"/>
        <v>2640.1000000000004</v>
      </c>
      <c r="N33" s="99">
        <f t="shared" si="0"/>
        <v>381178</v>
      </c>
      <c r="O33" s="100">
        <f t="shared" si="0"/>
        <v>304</v>
      </c>
      <c r="P33" s="101">
        <f t="shared" si="0"/>
        <v>33752</v>
      </c>
      <c r="Q33" s="98">
        <f t="shared" si="0"/>
        <v>-4769</v>
      </c>
      <c r="R33" s="99">
        <f t="shared" si="0"/>
        <v>-1899986</v>
      </c>
      <c r="S33" s="100">
        <f t="shared" si="0"/>
        <v>3375</v>
      </c>
      <c r="T33" s="101">
        <f t="shared" si="0"/>
        <v>364208</v>
      </c>
      <c r="U33" s="98">
        <f t="shared" si="0"/>
        <v>-2066</v>
      </c>
      <c r="V33" s="99">
        <f t="shared" si="0"/>
        <v>-987667</v>
      </c>
      <c r="W33" s="100">
        <f t="shared" si="0"/>
        <v>-11626</v>
      </c>
      <c r="X33" s="101">
        <f t="shared" si="0"/>
        <v>240805</v>
      </c>
      <c r="Y33" s="98">
        <f t="shared" si="0"/>
        <v>-11298.899999999994</v>
      </c>
      <c r="Z33" s="99">
        <f t="shared" si="0"/>
        <v>-609640</v>
      </c>
    </row>
    <row r="34" spans="1:26" ht="18.95" customHeight="1" thickBot="1">
      <c r="A34" s="22" t="s">
        <v>47</v>
      </c>
      <c r="B34" s="137"/>
      <c r="C34" s="61"/>
      <c r="D34" s="28" t="s">
        <v>44</v>
      </c>
      <c r="E34" s="128">
        <v>87.05268389662028</v>
      </c>
      <c r="F34" s="127"/>
      <c r="G34" s="132">
        <v>56.00624024960999</v>
      </c>
      <c r="H34" s="133"/>
      <c r="I34" s="128">
        <v>114.56217666219581</v>
      </c>
      <c r="J34" s="127"/>
      <c r="K34" s="132">
        <v>31.06796116504854</v>
      </c>
      <c r="L34" s="133"/>
      <c r="M34" s="128">
        <v>60.09323577016454</v>
      </c>
      <c r="N34" s="127"/>
      <c r="O34" s="132">
        <v>110.78748651564186</v>
      </c>
      <c r="P34" s="133"/>
      <c r="Q34" s="128">
        <v>44.466676927812834</v>
      </c>
      <c r="R34" s="127"/>
      <c r="S34" s="132">
        <v>133.80239238956392</v>
      </c>
      <c r="T34" s="133"/>
      <c r="U34" s="128">
        <v>67.03780424650441</v>
      </c>
      <c r="V34" s="127"/>
      <c r="W34" s="132">
        <v>48.559225820403306</v>
      </c>
      <c r="X34" s="133"/>
      <c r="Y34" s="128">
        <v>70.54128256450254</v>
      </c>
      <c r="Z34" s="127"/>
    </row>
    <row r="35" spans="1:26" ht="18.95" customHeight="1">
      <c r="A35" s="22"/>
      <c r="B35" s="137"/>
      <c r="C35" s="7" t="s">
        <v>48</v>
      </c>
      <c r="D35" s="62" t="s">
        <v>21</v>
      </c>
      <c r="E35" s="63">
        <f aca="true" t="shared" si="2" ref="E35:Z37">E20/E27*100</f>
        <v>95.47977795400476</v>
      </c>
      <c r="F35" s="64">
        <f t="shared" si="2"/>
        <v>94.23769753541309</v>
      </c>
      <c r="G35" s="65">
        <f t="shared" si="2"/>
        <v>98.50187265917603</v>
      </c>
      <c r="H35" s="66">
        <f t="shared" si="2"/>
        <v>82.99394256154599</v>
      </c>
      <c r="I35" s="63">
        <f t="shared" si="2"/>
        <v>129.34782608695653</v>
      </c>
      <c r="J35" s="64">
        <f t="shared" si="2"/>
        <v>132.9979773844332</v>
      </c>
      <c r="K35" s="65">
        <f t="shared" si="2"/>
        <v>224.28571428571428</v>
      </c>
      <c r="L35" s="66">
        <f t="shared" si="2"/>
        <v>2007.6705730648157</v>
      </c>
      <c r="M35" s="63">
        <f t="shared" si="2"/>
        <v>131.21571403291452</v>
      </c>
      <c r="N35" s="64">
        <f t="shared" si="2"/>
        <v>126.33806490493656</v>
      </c>
      <c r="O35" s="65">
        <f t="shared" si="2"/>
        <v>102.21071499701256</v>
      </c>
      <c r="P35" s="66">
        <f t="shared" si="2"/>
        <v>103.40445064758192</v>
      </c>
      <c r="Q35" s="63">
        <f t="shared" si="2"/>
        <v>107.49566097772636</v>
      </c>
      <c r="R35" s="64">
        <f t="shared" si="2"/>
        <v>1029.1295034487814</v>
      </c>
      <c r="S35" s="65">
        <f t="shared" si="2"/>
        <v>133.23620823620823</v>
      </c>
      <c r="T35" s="66">
        <f t="shared" si="2"/>
        <v>117.54203134152242</v>
      </c>
      <c r="U35" s="63">
        <f t="shared" si="2"/>
        <v>111.27218934911242</v>
      </c>
      <c r="V35" s="64">
        <f t="shared" si="2"/>
        <v>77.4335723818588</v>
      </c>
      <c r="W35" s="65">
        <f t="shared" si="2"/>
        <v>94.33563748079877</v>
      </c>
      <c r="X35" s="66">
        <f t="shared" si="2"/>
        <v>129.88558680715906</v>
      </c>
      <c r="Y35" s="63">
        <f t="shared" si="2"/>
        <v>118.08969848703947</v>
      </c>
      <c r="Z35" s="64">
        <f t="shared" si="2"/>
        <v>120.3197678368629</v>
      </c>
    </row>
    <row r="36" spans="1:26" ht="18.95" customHeight="1">
      <c r="A36" s="22" t="s">
        <v>49</v>
      </c>
      <c r="B36" s="137"/>
      <c r="C36" s="7" t="s">
        <v>62</v>
      </c>
      <c r="D36" s="60" t="s">
        <v>22</v>
      </c>
      <c r="E36" s="67">
        <f t="shared" si="2"/>
        <v>104.46358653093186</v>
      </c>
      <c r="F36" s="68">
        <f t="shared" si="2"/>
        <v>116.9997309395103</v>
      </c>
      <c r="G36" s="69">
        <f t="shared" si="2"/>
        <v>126.77459526774595</v>
      </c>
      <c r="H36" s="70">
        <f t="shared" si="2"/>
        <v>73.88838294268962</v>
      </c>
      <c r="I36" s="67">
        <f t="shared" si="2"/>
        <v>123.04326689353427</v>
      </c>
      <c r="J36" s="68">
        <f t="shared" si="2"/>
        <v>135.41164263037052</v>
      </c>
      <c r="K36" s="69">
        <f t="shared" si="2"/>
        <v>445.40229885057465</v>
      </c>
      <c r="L36" s="70">
        <f t="shared" si="2"/>
        <v>2384.953551522081</v>
      </c>
      <c r="M36" s="67">
        <f t="shared" si="2"/>
        <v>135.25024533856723</v>
      </c>
      <c r="N36" s="68">
        <f t="shared" si="2"/>
        <v>128.14765277412022</v>
      </c>
      <c r="O36" s="69">
        <f t="shared" si="2"/>
        <v>96.18593563766389</v>
      </c>
      <c r="P36" s="70">
        <f t="shared" si="2"/>
        <v>99.18045923944895</v>
      </c>
      <c r="Q36" s="67">
        <f t="shared" si="2"/>
        <v>108.40388039094574</v>
      </c>
      <c r="R36" s="68">
        <f t="shared" si="2"/>
        <v>98.05292457774144</v>
      </c>
      <c r="S36" s="69">
        <f t="shared" si="2"/>
        <v>129.87407240836518</v>
      </c>
      <c r="T36" s="70">
        <f t="shared" si="2"/>
        <v>116.59018335264237</v>
      </c>
      <c r="U36" s="67">
        <f t="shared" si="2"/>
        <v>108.68465430016863</v>
      </c>
      <c r="V36" s="68">
        <f t="shared" si="2"/>
        <v>84.73070558792946</v>
      </c>
      <c r="W36" s="69">
        <f t="shared" si="2"/>
        <v>74.46791550418493</v>
      </c>
      <c r="X36" s="70">
        <f t="shared" si="2"/>
        <v>121.51220243311968</v>
      </c>
      <c r="Y36" s="67">
        <f t="shared" si="2"/>
        <v>113.88052369663187</v>
      </c>
      <c r="Z36" s="68">
        <f t="shared" si="2"/>
        <v>116.84069673266994</v>
      </c>
    </row>
    <row r="37" spans="1:26" ht="18.95" customHeight="1" thickBot="1">
      <c r="A37" s="22"/>
      <c r="B37" s="138"/>
      <c r="C37" s="61"/>
      <c r="D37" s="47" t="s">
        <v>24</v>
      </c>
      <c r="E37" s="71">
        <f t="shared" si="2"/>
        <v>151.17827868852459</v>
      </c>
      <c r="F37" s="72">
        <f t="shared" si="2"/>
        <v>242.83426277907495</v>
      </c>
      <c r="G37" s="73">
        <f t="shared" si="2"/>
        <v>62.04024982650937</v>
      </c>
      <c r="H37" s="74">
        <f t="shared" si="2"/>
        <v>79.33413483403794</v>
      </c>
      <c r="I37" s="71">
        <f t="shared" si="2"/>
        <v>94.4136460554371</v>
      </c>
      <c r="J37" s="72">
        <f t="shared" si="2"/>
        <v>67.51689209431156</v>
      </c>
      <c r="K37" s="73">
        <f t="shared" si="2"/>
        <v>193.71633752244165</v>
      </c>
      <c r="L37" s="74">
        <f t="shared" si="2"/>
        <v>1020.1871397874319</v>
      </c>
      <c r="M37" s="71">
        <f t="shared" si="2"/>
        <v>128.71234366503535</v>
      </c>
      <c r="N37" s="72">
        <f t="shared" si="2"/>
        <v>117.67200952822931</v>
      </c>
      <c r="O37" s="73">
        <f t="shared" si="2"/>
        <v>108.11965811965811</v>
      </c>
      <c r="P37" s="74">
        <f t="shared" si="2"/>
        <v>102.96887397063144</v>
      </c>
      <c r="Q37" s="71">
        <f t="shared" si="2"/>
        <v>92.34596433787536</v>
      </c>
      <c r="R37" s="72">
        <f t="shared" si="2"/>
        <v>83.93745978523211</v>
      </c>
      <c r="S37" s="73">
        <f t="shared" si="2"/>
        <v>113.28687846935159</v>
      </c>
      <c r="T37" s="74">
        <f t="shared" si="2"/>
        <v>117.25475407304162</v>
      </c>
      <c r="U37" s="71">
        <f t="shared" si="2"/>
        <v>70.64923994885636</v>
      </c>
      <c r="V37" s="72">
        <f t="shared" si="2"/>
        <v>58.7390358389578</v>
      </c>
      <c r="W37" s="73">
        <f t="shared" si="2"/>
        <v>45.47671528396567</v>
      </c>
      <c r="X37" s="74">
        <f t="shared" si="2"/>
        <v>112.43481282845325</v>
      </c>
      <c r="Y37" s="71">
        <f t="shared" si="2"/>
        <v>91.64924909832673</v>
      </c>
      <c r="Z37" s="72">
        <f t="shared" si="2"/>
        <v>97.54724166879298</v>
      </c>
    </row>
    <row r="38" ht="5.25" customHeight="1" thickBot="1">
      <c r="A38" s="22"/>
    </row>
    <row r="39" spans="1:26" ht="18.95" customHeight="1">
      <c r="A39" s="22" t="s">
        <v>50</v>
      </c>
      <c r="B39" s="129" t="s">
        <v>51</v>
      </c>
      <c r="C39" s="12" t="s">
        <v>43</v>
      </c>
      <c r="D39" s="90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30"/>
      <c r="C40" s="22"/>
      <c r="D40" s="86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30"/>
      <c r="C41" s="22"/>
      <c r="D41" s="86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130"/>
      <c r="C42" s="22"/>
      <c r="D42" s="93" t="s">
        <v>44</v>
      </c>
      <c r="E42" s="126" t="e">
        <f>+#REF!</f>
        <v>#REF!</v>
      </c>
      <c r="F42" s="127" t="e">
        <f>+#REF!</f>
        <v>#REF!</v>
      </c>
      <c r="G42" s="126" t="e">
        <f>+#REF!</f>
        <v>#REF!</v>
      </c>
      <c r="H42" s="127" t="e">
        <f>+#REF!</f>
        <v>#REF!</v>
      </c>
      <c r="I42" s="126" t="e">
        <f>+#REF!</f>
        <v>#REF!</v>
      </c>
      <c r="J42" s="127" t="e">
        <f>+#REF!</f>
        <v>#REF!</v>
      </c>
      <c r="K42" s="126" t="e">
        <f>+#REF!</f>
        <v>#REF!</v>
      </c>
      <c r="L42" s="127" t="e">
        <f>+#REF!</f>
        <v>#REF!</v>
      </c>
      <c r="M42" s="126" t="e">
        <f>+#REF!</f>
        <v>#REF!</v>
      </c>
      <c r="N42" s="127" t="e">
        <f>+#REF!</f>
        <v>#REF!</v>
      </c>
      <c r="O42" s="126" t="e">
        <f>+#REF!</f>
        <v>#REF!</v>
      </c>
      <c r="P42" s="127" t="e">
        <f>+#REF!</f>
        <v>#REF!</v>
      </c>
      <c r="Q42" s="126" t="e">
        <f>+#REF!</f>
        <v>#REF!</v>
      </c>
      <c r="R42" s="127" t="e">
        <f>+#REF!</f>
        <v>#REF!</v>
      </c>
      <c r="S42" s="126" t="e">
        <f>+#REF!</f>
        <v>#REF!</v>
      </c>
      <c r="T42" s="127" t="e">
        <f>+#REF!</f>
        <v>#REF!</v>
      </c>
      <c r="U42" s="126" t="e">
        <f>+#REF!</f>
        <v>#REF!</v>
      </c>
      <c r="V42" s="127" t="e">
        <f>+#REF!</f>
        <v>#REF!</v>
      </c>
      <c r="W42" s="126" t="e">
        <f>+#REF!</f>
        <v>#REF!</v>
      </c>
      <c r="X42" s="127" t="e">
        <f>+#REF!</f>
        <v>#REF!</v>
      </c>
      <c r="Y42" s="126" t="e">
        <f>+#REF!</f>
        <v>#REF!</v>
      </c>
      <c r="Z42" s="127" t="e">
        <f>+#REF!</f>
        <v>#REF!</v>
      </c>
    </row>
    <row r="43" spans="1:26" ht="18.95" customHeight="1">
      <c r="A43" s="22"/>
      <c r="B43" s="130"/>
      <c r="C43" s="12" t="s">
        <v>45</v>
      </c>
      <c r="D43" s="90" t="s">
        <v>21</v>
      </c>
      <c r="E43" s="94" t="e">
        <f aca="true" t="shared" si="3" ref="E43:Z46">E20-E39</f>
        <v>#REF!</v>
      </c>
      <c r="F43" s="97" t="e">
        <f t="shared" si="3"/>
        <v>#REF!</v>
      </c>
      <c r="G43" s="94" t="e">
        <f t="shared" si="3"/>
        <v>#REF!</v>
      </c>
      <c r="H43" s="95" t="e">
        <f t="shared" si="3"/>
        <v>#REF!</v>
      </c>
      <c r="I43" s="96" t="e">
        <f t="shared" si="3"/>
        <v>#REF!</v>
      </c>
      <c r="J43" s="97" t="e">
        <f t="shared" si="3"/>
        <v>#REF!</v>
      </c>
      <c r="K43" s="94" t="e">
        <f t="shared" si="3"/>
        <v>#REF!</v>
      </c>
      <c r="L43" s="95" t="e">
        <f t="shared" si="3"/>
        <v>#REF!</v>
      </c>
      <c r="M43" s="96" t="e">
        <f t="shared" si="3"/>
        <v>#REF!</v>
      </c>
      <c r="N43" s="97" t="e">
        <f t="shared" si="3"/>
        <v>#REF!</v>
      </c>
      <c r="O43" s="94" t="e">
        <f t="shared" si="3"/>
        <v>#REF!</v>
      </c>
      <c r="P43" s="95" t="e">
        <f t="shared" si="3"/>
        <v>#REF!</v>
      </c>
      <c r="Q43" s="96" t="e">
        <f t="shared" si="3"/>
        <v>#REF!</v>
      </c>
      <c r="R43" s="97" t="e">
        <f t="shared" si="3"/>
        <v>#REF!</v>
      </c>
      <c r="S43" s="94" t="e">
        <f t="shared" si="3"/>
        <v>#REF!</v>
      </c>
      <c r="T43" s="95" t="e">
        <f t="shared" si="3"/>
        <v>#REF!</v>
      </c>
      <c r="U43" s="96" t="e">
        <f t="shared" si="3"/>
        <v>#REF!</v>
      </c>
      <c r="V43" s="97" t="e">
        <f t="shared" si="3"/>
        <v>#REF!</v>
      </c>
      <c r="W43" s="94" t="e">
        <f t="shared" si="3"/>
        <v>#REF!</v>
      </c>
      <c r="X43" s="95" t="e">
        <f t="shared" si="3"/>
        <v>#REF!</v>
      </c>
      <c r="Y43" s="94" t="e">
        <f t="shared" si="3"/>
        <v>#REF!</v>
      </c>
      <c r="Z43" s="95" t="e">
        <f t="shared" si="3"/>
        <v>#REF!</v>
      </c>
    </row>
    <row r="44" spans="1:26" ht="18.95" customHeight="1">
      <c r="A44" s="22"/>
      <c r="B44" s="130"/>
      <c r="C44" s="22"/>
      <c r="D44" s="86" t="s">
        <v>22</v>
      </c>
      <c r="E44" s="98" t="e">
        <f t="shared" si="3"/>
        <v>#REF!</v>
      </c>
      <c r="F44" s="101" t="e">
        <f t="shared" si="3"/>
        <v>#REF!</v>
      </c>
      <c r="G44" s="98" t="e">
        <f t="shared" si="3"/>
        <v>#REF!</v>
      </c>
      <c r="H44" s="99" t="e">
        <f t="shared" si="3"/>
        <v>#REF!</v>
      </c>
      <c r="I44" s="100" t="e">
        <f t="shared" si="3"/>
        <v>#REF!</v>
      </c>
      <c r="J44" s="101" t="e">
        <f t="shared" si="3"/>
        <v>#REF!</v>
      </c>
      <c r="K44" s="98" t="e">
        <f t="shared" si="3"/>
        <v>#REF!</v>
      </c>
      <c r="L44" s="99" t="e">
        <f t="shared" si="3"/>
        <v>#REF!</v>
      </c>
      <c r="M44" s="100" t="e">
        <f t="shared" si="3"/>
        <v>#REF!</v>
      </c>
      <c r="N44" s="101" t="e">
        <f t="shared" si="3"/>
        <v>#REF!</v>
      </c>
      <c r="O44" s="98" t="e">
        <f t="shared" si="3"/>
        <v>#REF!</v>
      </c>
      <c r="P44" s="99" t="e">
        <f t="shared" si="3"/>
        <v>#REF!</v>
      </c>
      <c r="Q44" s="100" t="e">
        <f t="shared" si="3"/>
        <v>#REF!</v>
      </c>
      <c r="R44" s="101" t="e">
        <f t="shared" si="3"/>
        <v>#REF!</v>
      </c>
      <c r="S44" s="98" t="e">
        <f t="shared" si="3"/>
        <v>#REF!</v>
      </c>
      <c r="T44" s="99" t="e">
        <f t="shared" si="3"/>
        <v>#REF!</v>
      </c>
      <c r="U44" s="100" t="e">
        <f t="shared" si="3"/>
        <v>#REF!</v>
      </c>
      <c r="V44" s="101" t="e">
        <f t="shared" si="3"/>
        <v>#REF!</v>
      </c>
      <c r="W44" s="98" t="e">
        <f t="shared" si="3"/>
        <v>#REF!</v>
      </c>
      <c r="X44" s="99" t="e">
        <f t="shared" si="3"/>
        <v>#REF!</v>
      </c>
      <c r="Y44" s="98" t="e">
        <f t="shared" si="3"/>
        <v>#REF!</v>
      </c>
      <c r="Z44" s="99" t="e">
        <f t="shared" si="3"/>
        <v>#REF!</v>
      </c>
    </row>
    <row r="45" spans="1:26" ht="18.95" customHeight="1">
      <c r="A45" s="22"/>
      <c r="B45" s="130"/>
      <c r="C45" s="22"/>
      <c r="D45" s="86" t="s">
        <v>24</v>
      </c>
      <c r="E45" s="98" t="e">
        <f t="shared" si="3"/>
        <v>#REF!</v>
      </c>
      <c r="F45" s="101" t="e">
        <f t="shared" si="3"/>
        <v>#REF!</v>
      </c>
      <c r="G45" s="98" t="e">
        <f t="shared" si="3"/>
        <v>#REF!</v>
      </c>
      <c r="H45" s="99" t="e">
        <f t="shared" si="3"/>
        <v>#REF!</v>
      </c>
      <c r="I45" s="100" t="e">
        <f t="shared" si="3"/>
        <v>#REF!</v>
      </c>
      <c r="J45" s="101" t="e">
        <f t="shared" si="3"/>
        <v>#REF!</v>
      </c>
      <c r="K45" s="98" t="e">
        <f t="shared" si="3"/>
        <v>#REF!</v>
      </c>
      <c r="L45" s="99" t="e">
        <f t="shared" si="3"/>
        <v>#REF!</v>
      </c>
      <c r="M45" s="100" t="e">
        <f t="shared" si="3"/>
        <v>#REF!</v>
      </c>
      <c r="N45" s="101" t="e">
        <f t="shared" si="3"/>
        <v>#REF!</v>
      </c>
      <c r="O45" s="98" t="e">
        <f t="shared" si="3"/>
        <v>#REF!</v>
      </c>
      <c r="P45" s="99" t="e">
        <f t="shared" si="3"/>
        <v>#REF!</v>
      </c>
      <c r="Q45" s="100" t="e">
        <f t="shared" si="3"/>
        <v>#REF!</v>
      </c>
      <c r="R45" s="101" t="e">
        <f t="shared" si="3"/>
        <v>#REF!</v>
      </c>
      <c r="S45" s="98" t="e">
        <f t="shared" si="3"/>
        <v>#REF!</v>
      </c>
      <c r="T45" s="99" t="e">
        <f t="shared" si="3"/>
        <v>#REF!</v>
      </c>
      <c r="U45" s="100" t="e">
        <f t="shared" si="3"/>
        <v>#REF!</v>
      </c>
      <c r="V45" s="101" t="e">
        <f t="shared" si="3"/>
        <v>#REF!</v>
      </c>
      <c r="W45" s="98" t="e">
        <f t="shared" si="3"/>
        <v>#REF!</v>
      </c>
      <c r="X45" s="99" t="e">
        <f t="shared" si="3"/>
        <v>#REF!</v>
      </c>
      <c r="Y45" s="98" t="e">
        <f t="shared" si="3"/>
        <v>#REF!</v>
      </c>
      <c r="Z45" s="99" t="e">
        <f t="shared" si="3"/>
        <v>#REF!</v>
      </c>
    </row>
    <row r="46" spans="1:38" ht="18.95" customHeight="1" thickBot="1">
      <c r="A46" s="22"/>
      <c r="B46" s="130"/>
      <c r="C46" s="46"/>
      <c r="D46" s="93" t="s">
        <v>44</v>
      </c>
      <c r="E46" s="126" t="e">
        <f>E23-E42</f>
        <v>#REF!</v>
      </c>
      <c r="F46" s="127"/>
      <c r="G46" s="126" t="e">
        <f>G23-G42</f>
        <v>#REF!</v>
      </c>
      <c r="H46" s="127"/>
      <c r="I46" s="126" t="e">
        <f>I23-I42</f>
        <v>#REF!</v>
      </c>
      <c r="J46" s="127"/>
      <c r="K46" s="126" t="e">
        <f>K23-K42</f>
        <v>#REF!</v>
      </c>
      <c r="L46" s="127"/>
      <c r="M46" s="126" t="e">
        <f>M23-M42</f>
        <v>#REF!</v>
      </c>
      <c r="N46" s="127"/>
      <c r="O46" s="126" t="e">
        <f t="shared" si="3"/>
        <v>#REF!</v>
      </c>
      <c r="P46" s="127"/>
      <c r="Q46" s="126" t="e">
        <f t="shared" si="3"/>
        <v>#REF!</v>
      </c>
      <c r="R46" s="127"/>
      <c r="S46" s="126" t="e">
        <f t="shared" si="3"/>
        <v>#REF!</v>
      </c>
      <c r="T46" s="127"/>
      <c r="U46" s="126" t="e">
        <f t="shared" si="3"/>
        <v>#REF!</v>
      </c>
      <c r="V46" s="127"/>
      <c r="W46" s="126" t="e">
        <f t="shared" si="3"/>
        <v>#REF!</v>
      </c>
      <c r="X46" s="127"/>
      <c r="Y46" s="126" t="e">
        <f t="shared" si="3"/>
        <v>#REF!</v>
      </c>
      <c r="Z46" s="127"/>
      <c r="AA46" s="124"/>
      <c r="AB46" s="125"/>
      <c r="AC46" s="124"/>
      <c r="AD46" s="125"/>
      <c r="AE46" s="124"/>
      <c r="AF46" s="125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30"/>
      <c r="C47" s="22" t="s">
        <v>48</v>
      </c>
      <c r="D47" s="54" t="s">
        <v>21</v>
      </c>
      <c r="E47" s="75" t="e">
        <f aca="true" t="shared" si="4" ref="E47:Z49">E20/E39*100</f>
        <v>#REF!</v>
      </c>
      <c r="F47" s="76" t="e">
        <f t="shared" si="4"/>
        <v>#REF!</v>
      </c>
      <c r="G47" s="75" t="e">
        <f t="shared" si="4"/>
        <v>#REF!</v>
      </c>
      <c r="H47" s="77" t="e">
        <f t="shared" si="4"/>
        <v>#REF!</v>
      </c>
      <c r="I47" s="78" t="e">
        <f t="shared" si="4"/>
        <v>#REF!</v>
      </c>
      <c r="J47" s="76" t="e">
        <f t="shared" si="4"/>
        <v>#REF!</v>
      </c>
      <c r="K47" s="75" t="e">
        <f t="shared" si="4"/>
        <v>#REF!</v>
      </c>
      <c r="L47" s="77" t="e">
        <f t="shared" si="4"/>
        <v>#REF!</v>
      </c>
      <c r="M47" s="78" t="e">
        <f t="shared" si="4"/>
        <v>#REF!</v>
      </c>
      <c r="N47" s="76" t="e">
        <f t="shared" si="4"/>
        <v>#REF!</v>
      </c>
      <c r="O47" s="75" t="e">
        <f t="shared" si="4"/>
        <v>#REF!</v>
      </c>
      <c r="P47" s="77" t="e">
        <f t="shared" si="4"/>
        <v>#REF!</v>
      </c>
      <c r="Q47" s="78" t="e">
        <f t="shared" si="4"/>
        <v>#REF!</v>
      </c>
      <c r="R47" s="76" t="e">
        <f t="shared" si="4"/>
        <v>#REF!</v>
      </c>
      <c r="S47" s="75" t="e">
        <f t="shared" si="4"/>
        <v>#REF!</v>
      </c>
      <c r="T47" s="77" t="e">
        <f t="shared" si="4"/>
        <v>#REF!</v>
      </c>
      <c r="U47" s="78" t="e">
        <f t="shared" si="4"/>
        <v>#REF!</v>
      </c>
      <c r="V47" s="76" t="e">
        <f t="shared" si="4"/>
        <v>#REF!</v>
      </c>
      <c r="W47" s="75" t="e">
        <f t="shared" si="4"/>
        <v>#REF!</v>
      </c>
      <c r="X47" s="77" t="e">
        <f t="shared" si="4"/>
        <v>#REF!</v>
      </c>
      <c r="Y47" s="75" t="e">
        <f t="shared" si="4"/>
        <v>#REF!</v>
      </c>
      <c r="Z47" s="77" t="e">
        <f t="shared" si="4"/>
        <v>#REF!</v>
      </c>
    </row>
    <row r="48" spans="1:26" ht="18.95" customHeight="1">
      <c r="A48" s="22"/>
      <c r="B48" s="130"/>
      <c r="C48" s="22"/>
      <c r="D48" s="57" t="s">
        <v>22</v>
      </c>
      <c r="E48" s="67" t="e">
        <f t="shared" si="4"/>
        <v>#REF!</v>
      </c>
      <c r="F48" s="70" t="e">
        <f t="shared" si="4"/>
        <v>#REF!</v>
      </c>
      <c r="G48" s="67" t="e">
        <f t="shared" si="4"/>
        <v>#REF!</v>
      </c>
      <c r="H48" s="68" t="e">
        <f t="shared" si="4"/>
        <v>#REF!</v>
      </c>
      <c r="I48" s="69" t="e">
        <f t="shared" si="4"/>
        <v>#REF!</v>
      </c>
      <c r="J48" s="70" t="e">
        <f t="shared" si="4"/>
        <v>#REF!</v>
      </c>
      <c r="K48" s="67" t="e">
        <f t="shared" si="4"/>
        <v>#REF!</v>
      </c>
      <c r="L48" s="68" t="e">
        <f t="shared" si="4"/>
        <v>#REF!</v>
      </c>
      <c r="M48" s="69" t="e">
        <f t="shared" si="4"/>
        <v>#REF!</v>
      </c>
      <c r="N48" s="70" t="e">
        <f t="shared" si="4"/>
        <v>#REF!</v>
      </c>
      <c r="O48" s="67" t="e">
        <f t="shared" si="4"/>
        <v>#REF!</v>
      </c>
      <c r="P48" s="68" t="e">
        <f t="shared" si="4"/>
        <v>#REF!</v>
      </c>
      <c r="Q48" s="69" t="e">
        <f t="shared" si="4"/>
        <v>#REF!</v>
      </c>
      <c r="R48" s="70" t="e">
        <f t="shared" si="4"/>
        <v>#REF!</v>
      </c>
      <c r="S48" s="67" t="e">
        <f t="shared" si="4"/>
        <v>#REF!</v>
      </c>
      <c r="T48" s="68" t="e">
        <f t="shared" si="4"/>
        <v>#REF!</v>
      </c>
      <c r="U48" s="69" t="e">
        <f t="shared" si="4"/>
        <v>#REF!</v>
      </c>
      <c r="V48" s="70" t="e">
        <f t="shared" si="4"/>
        <v>#REF!</v>
      </c>
      <c r="W48" s="67" t="e">
        <f t="shared" si="4"/>
        <v>#REF!</v>
      </c>
      <c r="X48" s="68" t="e">
        <f t="shared" si="4"/>
        <v>#REF!</v>
      </c>
      <c r="Y48" s="67" t="e">
        <f t="shared" si="4"/>
        <v>#REF!</v>
      </c>
      <c r="Z48" s="68" t="e">
        <f t="shared" si="4"/>
        <v>#REF!</v>
      </c>
    </row>
    <row r="49" spans="1:26" ht="18.95" customHeight="1" thickBot="1">
      <c r="A49" s="46"/>
      <c r="B49" s="131"/>
      <c r="C49" s="46"/>
      <c r="D49" s="47" t="s">
        <v>24</v>
      </c>
      <c r="E49" s="71" t="e">
        <f t="shared" si="4"/>
        <v>#REF!</v>
      </c>
      <c r="F49" s="74" t="e">
        <f t="shared" si="4"/>
        <v>#REF!</v>
      </c>
      <c r="G49" s="71" t="e">
        <f t="shared" si="4"/>
        <v>#REF!</v>
      </c>
      <c r="H49" s="72" t="e">
        <f t="shared" si="4"/>
        <v>#REF!</v>
      </c>
      <c r="I49" s="73" t="e">
        <f t="shared" si="4"/>
        <v>#REF!</v>
      </c>
      <c r="J49" s="74" t="e">
        <f t="shared" si="4"/>
        <v>#REF!</v>
      </c>
      <c r="K49" s="71" t="e">
        <f t="shared" si="4"/>
        <v>#REF!</v>
      </c>
      <c r="L49" s="72" t="e">
        <f t="shared" si="4"/>
        <v>#REF!</v>
      </c>
      <c r="M49" s="73" t="e">
        <f t="shared" si="4"/>
        <v>#REF!</v>
      </c>
      <c r="N49" s="74" t="e">
        <f t="shared" si="4"/>
        <v>#REF!</v>
      </c>
      <c r="O49" s="71" t="e">
        <f t="shared" si="4"/>
        <v>#REF!</v>
      </c>
      <c r="P49" s="72" t="e">
        <f t="shared" si="4"/>
        <v>#REF!</v>
      </c>
      <c r="Q49" s="73" t="e">
        <f t="shared" si="4"/>
        <v>#REF!</v>
      </c>
      <c r="R49" s="74" t="e">
        <f t="shared" si="4"/>
        <v>#REF!</v>
      </c>
      <c r="S49" s="71" t="e">
        <f t="shared" si="4"/>
        <v>#REF!</v>
      </c>
      <c r="T49" s="72" t="e">
        <f t="shared" si="4"/>
        <v>#REF!</v>
      </c>
      <c r="U49" s="73" t="e">
        <f t="shared" si="4"/>
        <v>#REF!</v>
      </c>
      <c r="V49" s="74" t="e">
        <f t="shared" si="4"/>
        <v>#REF!</v>
      </c>
      <c r="W49" s="71" t="e">
        <f t="shared" si="4"/>
        <v>#REF!</v>
      </c>
      <c r="X49" s="72" t="e">
        <f t="shared" si="4"/>
        <v>#REF!</v>
      </c>
      <c r="Y49" s="71" t="e">
        <f t="shared" si="4"/>
        <v>#REF!</v>
      </c>
      <c r="Z49" s="72" t="e">
        <f t="shared" si="4"/>
        <v>#REF!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2022-04-13T23:29:43Z</cp:lastPrinted>
  <dcterms:created xsi:type="dcterms:W3CDTF">2016-05-20T01:46:25Z</dcterms:created>
  <dcterms:modified xsi:type="dcterms:W3CDTF">2022-06-24T08:32:59Z</dcterms:modified>
  <cp:category/>
  <cp:version/>
  <cp:contentType/>
  <cp:contentStatus/>
</cp:coreProperties>
</file>