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<sst xmlns="http://schemas.openxmlformats.org/spreadsheetml/2006/main" count="40" uniqueCount="30">
  <si>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</si>
  <si>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</si>
  <si>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</si>
  <si>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</si>
  <si>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</si>
  <si>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</si>
  <si>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</si>
  <si>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</si>
  <si>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</si>
  <si>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</si>
  <si>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</si>
  <si>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</si>
  <si>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</si>
  <si>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</si>
  <si>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</si>
  <si>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</si>
  <si>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</si>
  <si>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</si>
  <si>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</si>
  <si>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</si>
  <si>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</si>
  <si>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</si>
  <si>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</si>
  <si>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</si>
  <si>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</si>
  <si>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</si>
  <si>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</si>
  <si>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</si>
  <si>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</si>
  <si>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（令和元年9月分）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</si>
</sst>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83" t="s">
        <v>7</v>
      </c>
      <c r="D1" s="83"/>
      <c r="E1" s="83"/>
      <c r="F1" s="83"/>
      <c r="G1" s="83"/>
      <c r="H1" s="71" t="s">
        <v>29</v>
      </c>
      <c r="I1" s="72"/>
      <c r="J1" s="2"/>
    </row>
    <row r="2" spans="2:10" ht="17.25">
      <c r="B2" s="2"/>
      <c r="C2" s="92"/>
      <c r="D2" s="92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84" t="s">
        <v>27</v>
      </c>
      <c r="K5" s="84"/>
      <c r="L5" s="84"/>
      <c r="M5" s="84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73" t="s">
        <v>8</v>
      </c>
      <c r="K6" s="73" t="s">
        <v>9</v>
      </c>
      <c r="L6" s="75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74"/>
      <c r="K7" s="74"/>
      <c r="L7" s="76"/>
      <c r="M7" s="29" t="s">
        <v>5</v>
      </c>
    </row>
    <row r="8" spans="2:15" ht="19.5" customHeight="1">
      <c r="B8" s="93" t="s">
        <v>28</v>
      </c>
      <c r="C8" s="96" t="s">
        <v>15</v>
      </c>
      <c r="D8" s="48" t="s">
        <v>16</v>
      </c>
      <c r="E8" s="55">
        <v>17930</v>
      </c>
      <c r="F8" s="32">
        <v>145</v>
      </c>
      <c r="G8" s="32">
        <v>7561</v>
      </c>
      <c r="H8" s="32">
        <v>58</v>
      </c>
      <c r="I8" s="32">
        <v>50</v>
      </c>
      <c r="J8" s="32">
        <f aca="true" t="shared" si="0" ref="J8:J13">SUM(E8:I8)</f>
        <v>25744</v>
      </c>
      <c r="K8" s="32">
        <v>23515</v>
      </c>
      <c r="L8" s="33">
        <f aca="true" t="shared" si="1" ref="L8:L13">J8/K8</f>
        <v>1.0947905592175207</v>
      </c>
      <c r="M8" s="34">
        <f>+J8/84341*100</f>
        <v>30.523707330954103</v>
      </c>
      <c r="O8" s="12"/>
    </row>
    <row r="9" spans="2:15" ht="19.5" customHeight="1">
      <c r="B9" s="94"/>
      <c r="C9" s="97"/>
      <c r="D9" s="49" t="s">
        <v>17</v>
      </c>
      <c r="E9" s="56">
        <v>2652466</v>
      </c>
      <c r="F9" s="5">
        <v>307356</v>
      </c>
      <c r="G9" s="5">
        <v>2215379</v>
      </c>
      <c r="H9" s="5">
        <v>49132</v>
      </c>
      <c r="I9" s="5">
        <v>92058</v>
      </c>
      <c r="J9" s="5">
        <f t="shared" si="0"/>
        <v>5316391</v>
      </c>
      <c r="K9" s="5">
        <v>4966858.2</v>
      </c>
      <c r="L9" s="14">
        <f t="shared" si="1"/>
        <v>1.0703730176955726</v>
      </c>
      <c r="M9" s="20">
        <f>+J9/18120963*100</f>
        <v>29.338346974164676</v>
      </c>
      <c r="O9" s="13"/>
    </row>
    <row r="10" spans="2:15" ht="19.5" customHeight="1">
      <c r="B10" s="94"/>
      <c r="C10" s="74" t="s">
        <v>18</v>
      </c>
      <c r="D10" s="49" t="s">
        <v>16</v>
      </c>
      <c r="E10" s="56">
        <v>19119</v>
      </c>
      <c r="F10" s="5">
        <v>174</v>
      </c>
      <c r="G10" s="5">
        <v>7586</v>
      </c>
      <c r="H10" s="5">
        <v>43</v>
      </c>
      <c r="I10" s="5">
        <v>50</v>
      </c>
      <c r="J10" s="5">
        <f t="shared" si="0"/>
        <v>26972</v>
      </c>
      <c r="K10" s="5">
        <v>25897</v>
      </c>
      <c r="L10" s="14">
        <f t="shared" si="1"/>
        <v>1.041510599683361</v>
      </c>
      <c r="M10" s="20">
        <f>+J10/88518*100</f>
        <v>30.470638740143247</v>
      </c>
      <c r="O10" s="13"/>
    </row>
    <row r="11" spans="2:15" ht="19.5" customHeight="1">
      <c r="B11" s="94"/>
      <c r="C11" s="97"/>
      <c r="D11" s="49" t="s">
        <v>17</v>
      </c>
      <c r="E11" s="56">
        <v>2800249</v>
      </c>
      <c r="F11" s="5">
        <v>320673</v>
      </c>
      <c r="G11" s="5">
        <v>2092388</v>
      </c>
      <c r="H11" s="5">
        <v>59986</v>
      </c>
      <c r="I11" s="5">
        <v>90898</v>
      </c>
      <c r="J11" s="5">
        <f t="shared" si="0"/>
        <v>5364194</v>
      </c>
      <c r="K11" s="5">
        <v>5403842.8</v>
      </c>
      <c r="L11" s="14">
        <f t="shared" si="1"/>
        <v>0.9926628509622819</v>
      </c>
      <c r="M11" s="20">
        <f>+J11/18469165*100</f>
        <v>29.04405261418153</v>
      </c>
      <c r="O11" s="13"/>
    </row>
    <row r="12" spans="2:15" ht="19.5" customHeight="1">
      <c r="B12" s="94"/>
      <c r="C12" s="74" t="s">
        <v>19</v>
      </c>
      <c r="D12" s="49" t="s">
        <v>16</v>
      </c>
      <c r="E12" s="56">
        <v>48338</v>
      </c>
      <c r="F12" s="5">
        <v>205</v>
      </c>
      <c r="G12" s="5">
        <v>13083</v>
      </c>
      <c r="H12" s="5">
        <v>280</v>
      </c>
      <c r="I12" s="5">
        <v>134</v>
      </c>
      <c r="J12" s="5">
        <f t="shared" si="0"/>
        <v>62040</v>
      </c>
      <c r="K12" s="5">
        <v>56497</v>
      </c>
      <c r="L12" s="14">
        <f t="shared" si="1"/>
        <v>1.0981114041453528</v>
      </c>
      <c r="M12" s="20">
        <f>+J12/124194*100</f>
        <v>49.95410406299821</v>
      </c>
      <c r="O12" s="13"/>
    </row>
    <row r="13" spans="2:15" ht="19.5" customHeight="1" thickBot="1">
      <c r="B13" s="95"/>
      <c r="C13" s="98"/>
      <c r="D13" s="50" t="s">
        <v>17</v>
      </c>
      <c r="E13" s="57">
        <v>6839491.199999999</v>
      </c>
      <c r="F13" s="35">
        <v>422384</v>
      </c>
      <c r="G13" s="35">
        <v>3692622</v>
      </c>
      <c r="H13" s="35">
        <v>247704</v>
      </c>
      <c r="I13" s="35">
        <v>181806</v>
      </c>
      <c r="J13" s="35">
        <f t="shared" si="0"/>
        <v>11384007.2</v>
      </c>
      <c r="K13" s="35">
        <v>10379096.399999999</v>
      </c>
      <c r="L13" s="36">
        <f t="shared" si="1"/>
        <v>1.0968206442325752</v>
      </c>
      <c r="M13" s="37">
        <f>+J13/24269996*100</f>
        <v>46.9056822259056</v>
      </c>
      <c r="O13" s="13"/>
    </row>
    <row r="14" spans="2:13" ht="19.5" customHeight="1">
      <c r="B14" s="27"/>
      <c r="C14" s="28"/>
      <c r="D14" s="51" t="s">
        <v>16</v>
      </c>
      <c r="E14" s="58">
        <v>49527</v>
      </c>
      <c r="F14" s="30">
        <v>234</v>
      </c>
      <c r="G14" s="30">
        <v>13108</v>
      </c>
      <c r="H14" s="30">
        <v>265</v>
      </c>
      <c r="I14" s="30">
        <v>134</v>
      </c>
      <c r="J14" s="30">
        <v>63268</v>
      </c>
      <c r="K14" s="31"/>
      <c r="L14" s="8"/>
      <c r="M14" s="20">
        <v>49.3</v>
      </c>
    </row>
    <row r="15" spans="2:13" ht="19.5" customHeight="1">
      <c r="B15" s="90" t="s">
        <v>20</v>
      </c>
      <c r="C15" s="91"/>
      <c r="D15" s="49" t="s">
        <v>0</v>
      </c>
      <c r="E15" s="59">
        <f aca="true" t="shared" si="2" ref="E15:J15">E12/E14</f>
        <v>0.9759928927655622</v>
      </c>
      <c r="F15" s="15">
        <f t="shared" si="2"/>
        <v>0.8760683760683761</v>
      </c>
      <c r="G15" s="15">
        <f t="shared" si="2"/>
        <v>0.9980927677754043</v>
      </c>
      <c r="H15" s="15">
        <f t="shared" si="2"/>
        <v>1.0566037735849056</v>
      </c>
      <c r="I15" s="15">
        <f t="shared" si="2"/>
        <v>1</v>
      </c>
      <c r="J15" s="15">
        <f t="shared" si="2"/>
        <v>0.9805905038882216</v>
      </c>
      <c r="K15" s="7"/>
      <c r="L15" s="8"/>
      <c r="M15" s="21"/>
    </row>
    <row r="16" spans="2:13" ht="19.5" customHeight="1">
      <c r="B16" s="90" t="s">
        <v>21</v>
      </c>
      <c r="C16" s="91"/>
      <c r="D16" s="49" t="s">
        <v>17</v>
      </c>
      <c r="E16" s="56">
        <v>6987274.199999999</v>
      </c>
      <c r="F16" s="5">
        <v>435701</v>
      </c>
      <c r="G16" s="5">
        <v>3569631</v>
      </c>
      <c r="H16" s="5">
        <v>258558</v>
      </c>
      <c r="I16" s="5">
        <v>180646</v>
      </c>
      <c r="J16" s="5">
        <v>11431810.2</v>
      </c>
      <c r="K16" s="9"/>
      <c r="L16" s="8"/>
      <c r="M16" s="20">
        <v>46.4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0.9788496922018604</v>
      </c>
      <c r="F17" s="38">
        <f t="shared" si="3"/>
        <v>0.9694354614747269</v>
      </c>
      <c r="G17" s="38">
        <f t="shared" si="3"/>
        <v>1.0344548218009089</v>
      </c>
      <c r="H17" s="38">
        <f t="shared" si="3"/>
        <v>0.9580210242962894</v>
      </c>
      <c r="I17" s="38">
        <f t="shared" si="3"/>
        <v>1.0064213987577915</v>
      </c>
      <c r="J17" s="38">
        <f t="shared" si="3"/>
        <v>0.9958184225276938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43193</v>
      </c>
      <c r="F18" s="32">
        <v>155</v>
      </c>
      <c r="G18" s="32">
        <v>12798</v>
      </c>
      <c r="H18" s="32">
        <v>160</v>
      </c>
      <c r="I18" s="32">
        <v>191</v>
      </c>
      <c r="J18" s="32">
        <v>56497</v>
      </c>
      <c r="K18" s="41"/>
      <c r="L18" s="42"/>
      <c r="M18" s="34">
        <v>47.3</v>
      </c>
    </row>
    <row r="19" spans="2:13" ht="19.5" customHeight="1">
      <c r="B19" s="88" t="s">
        <v>22</v>
      </c>
      <c r="C19" s="89"/>
      <c r="D19" s="49" t="s">
        <v>0</v>
      </c>
      <c r="E19" s="59">
        <f aca="true" t="shared" si="4" ref="E19:J19">E12/E18</f>
        <v>1.119116523510754</v>
      </c>
      <c r="F19" s="15">
        <f t="shared" si="4"/>
        <v>1.3225806451612903</v>
      </c>
      <c r="G19" s="15">
        <f t="shared" si="4"/>
        <v>1.0222691045475856</v>
      </c>
      <c r="H19" s="15">
        <f t="shared" si="4"/>
        <v>1.75</v>
      </c>
      <c r="I19" s="15">
        <f t="shared" si="4"/>
        <v>0.7015706806282722</v>
      </c>
      <c r="J19" s="15">
        <f t="shared" si="4"/>
        <v>1.0981114041453528</v>
      </c>
      <c r="K19" s="7"/>
      <c r="L19" s="10"/>
      <c r="M19" s="22"/>
    </row>
    <row r="20" spans="2:13" ht="19.5" customHeight="1">
      <c r="B20" s="88" t="s">
        <v>23</v>
      </c>
      <c r="C20" s="89"/>
      <c r="D20" s="49" t="s">
        <v>17</v>
      </c>
      <c r="E20" s="56">
        <v>6476967.399999999</v>
      </c>
      <c r="F20" s="5">
        <v>147516</v>
      </c>
      <c r="G20" s="5">
        <v>3390095</v>
      </c>
      <c r="H20" s="5">
        <v>139558</v>
      </c>
      <c r="I20" s="5">
        <v>224960</v>
      </c>
      <c r="J20" s="5">
        <v>10379096.399999999</v>
      </c>
      <c r="K20" s="9"/>
      <c r="L20" s="11"/>
      <c r="M20" s="20">
        <v>42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1.0559712250520206</v>
      </c>
      <c r="F21" s="45">
        <f t="shared" si="5"/>
        <v>2.8633097426719814</v>
      </c>
      <c r="G21" s="45">
        <f t="shared" si="5"/>
        <v>1.0892385021658686</v>
      </c>
      <c r="H21" s="45">
        <f t="shared" si="5"/>
        <v>1.7749179552587455</v>
      </c>
      <c r="I21" s="45">
        <f t="shared" si="5"/>
        <v>0.8081703413940257</v>
      </c>
      <c r="J21" s="45">
        <f t="shared" si="5"/>
        <v>1.0968206442325752</v>
      </c>
      <c r="K21" s="24"/>
      <c r="L21" s="25"/>
      <c r="M21" s="46"/>
    </row>
    <row r="22" spans="2:13" ht="19.5" customHeight="1" thickBot="1">
      <c r="B22" s="77" t="s">
        <v>24</v>
      </c>
      <c r="C22" s="78"/>
      <c r="D22" s="79"/>
      <c r="E22" s="62">
        <f aca="true" t="shared" si="6" ref="E22:J22">(E8+E10)/(E12+E14)</f>
        <v>0.3785725233740357</v>
      </c>
      <c r="F22" s="47">
        <f t="shared" si="6"/>
        <v>0.7266514806378133</v>
      </c>
      <c r="G22" s="47">
        <f t="shared" si="6"/>
        <v>0.5783284334313313</v>
      </c>
      <c r="H22" s="47">
        <f t="shared" si="6"/>
        <v>0.1853211009174312</v>
      </c>
      <c r="I22" s="47">
        <f t="shared" si="6"/>
        <v>0.373134328358209</v>
      </c>
      <c r="J22" s="47">
        <f t="shared" si="6"/>
        <v>0.4206914163501133</v>
      </c>
      <c r="K22" s="63"/>
      <c r="L22" s="64"/>
      <c r="M22" s="65"/>
    </row>
    <row r="23" spans="2:13" ht="17.25" customHeight="1" thickBot="1">
      <c r="B23" s="80" t="s">
        <v>25</v>
      </c>
      <c r="C23" s="81"/>
      <c r="D23" s="82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85" t="s">
        <v>26</v>
      </c>
      <c r="C24" s="86"/>
      <c r="D24" s="87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2019-10-11T02:15:55Z</dcterms:modified>
  <cp:category/>
  <cp:version/>
  <cp:contentType/>
  <cp:contentStatus/>
</cp:coreProperties>
</file>