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.2引継\作成帳票\[Ｃ][Ｄ][Ｆ] 石倉協倉庫協会ＨＰ掲載帳票　2020.12～\"/>
    </mc:Choice>
  </mc:AlternateContent>
  <xr:revisionPtr revIDLastSave="0" documentId="13_ncr:1_{64796FC7-C6FF-4D8D-9754-D1FCDEF6F37B}" xr6:coauthVersionLast="36" xr6:coauthVersionMax="36" xr10:uidLastSave="{00000000-0000-0000-0000-000000000000}"/>
  <bookViews>
    <workbookView xWindow="0" yWindow="0" windowWidth="20490" windowHeight="7455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" i="1" l="1"/>
  <c r="G20" i="1"/>
  <c r="K20" i="1" s="1"/>
  <c r="G19" i="1"/>
  <c r="O19" i="1" s="1"/>
  <c r="G16" i="1"/>
  <c r="O16" i="1" s="1"/>
  <c r="K11" i="1"/>
  <c r="K10" i="1"/>
  <c r="I9" i="1"/>
  <c r="O20" i="1" l="1"/>
  <c r="K19" i="1"/>
  <c r="G18" i="1"/>
  <c r="O18" i="1" s="1"/>
  <c r="K16" i="1"/>
  <c r="G15" i="1"/>
  <c r="K15" i="1" s="1"/>
  <c r="G14" i="1"/>
  <c r="L14" i="1" s="1"/>
  <c r="N12" i="1"/>
  <c r="J12" i="1"/>
  <c r="I12" i="1"/>
  <c r="F12" i="1"/>
  <c r="E12" i="1"/>
  <c r="G11" i="1"/>
  <c r="O11" i="1" s="1"/>
  <c r="G10" i="1"/>
  <c r="O10" i="1" s="1"/>
  <c r="G9" i="1"/>
  <c r="K9" i="1" s="1"/>
  <c r="K12" i="1" s="1"/>
  <c r="P18" i="1" l="1"/>
  <c r="O15" i="1"/>
  <c r="O9" i="1"/>
  <c r="G12" i="1"/>
  <c r="O12" i="1" s="1"/>
  <c r="L9" i="1"/>
  <c r="P12" i="1"/>
  <c r="L12" i="1"/>
  <c r="P9" i="1"/>
  <c r="K14" i="1"/>
  <c r="P15" i="1"/>
  <c r="O14" i="1"/>
  <c r="P14" i="1"/>
  <c r="K18" i="1"/>
  <c r="L18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<sst xmlns="http://schemas.openxmlformats.org/spreadsheetml/2006/main" count="51" uniqueCount="34">
  <si>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</si>
  <si>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</si>
  <si>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</si>
  <si>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</si>
  <si>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</si>
  <si>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</si>
  <si>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</si>
  <si>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</si>
  <si>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</si>
  <si>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</si>
  <si>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</si>
  <si>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</si>
  <si>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</si>
  <si>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</si>
  <si>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</si>
  <si>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</si>
  <si>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</si>
  <si>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</si>
  <si>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</si>
  <si>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</si>
  <si>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</si>
  <si>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</si>
  <si>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</si>
  <si>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</si>
  <si>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</si>
  <si>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</si>
  <si>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</si>
  <si>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</si>
  <si>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</si>
  <si>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</si>
  <si>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令和３年　１月末現在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</si>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</sst>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7" fillId="0" borderId="8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A4" sqref="A4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5" t="s">
        <v>33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7" t="s">
        <v>30</v>
      </c>
      <c r="C5" s="37"/>
      <c r="D5" s="37"/>
      <c r="E5" s="37"/>
      <c r="F5" s="3"/>
      <c r="G5" s="2"/>
      <c r="H5" s="2"/>
      <c r="I5" s="2"/>
      <c r="J5" s="2"/>
      <c r="K5" s="2"/>
      <c r="L5" s="2"/>
      <c r="M5" s="2"/>
      <c r="N5" s="38" t="s">
        <v>0</v>
      </c>
      <c r="O5" s="38"/>
      <c r="P5" s="38"/>
    </row>
    <row r="6" spans="2:22" x14ac:dyDescent="0.4">
      <c r="N6" s="39" t="s">
        <v>1</v>
      </c>
      <c r="O6" s="39"/>
      <c r="P6" s="39"/>
    </row>
    <row r="7" spans="2:22" ht="19.5" x14ac:dyDescent="0.4">
      <c r="B7" s="40" t="s">
        <v>2</v>
      </c>
      <c r="C7" s="41"/>
      <c r="D7" s="44" t="s">
        <v>3</v>
      </c>
      <c r="E7" s="45"/>
      <c r="F7" s="45"/>
      <c r="G7" s="46"/>
      <c r="H7" s="4"/>
      <c r="I7" s="47" t="s">
        <v>4</v>
      </c>
      <c r="J7" s="44"/>
      <c r="K7" s="44"/>
      <c r="L7" s="48"/>
      <c r="M7" s="5"/>
      <c r="N7" s="47" t="s">
        <v>5</v>
      </c>
      <c r="O7" s="49"/>
      <c r="P7" s="50"/>
      <c r="Q7" s="6"/>
    </row>
    <row r="8" spans="2:22" ht="19.5" x14ac:dyDescent="0.4">
      <c r="B8" s="42"/>
      <c r="C8" s="43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198043</v>
      </c>
      <c r="F9" s="14">
        <v>29974</v>
      </c>
      <c r="G9" s="14">
        <f>E9+F9</f>
        <v>228017</v>
      </c>
      <c r="H9" s="15"/>
      <c r="I9" s="14">
        <f>140289+910</f>
        <v>141199</v>
      </c>
      <c r="J9" s="14">
        <v>6202</v>
      </c>
      <c r="K9" s="14">
        <f>G9-I9-J9</f>
        <v>80616</v>
      </c>
      <c r="L9" s="16">
        <f>(I9+J9)/G9*100</f>
        <v>64.644741400860468</v>
      </c>
      <c r="M9" s="17"/>
      <c r="N9" s="14">
        <v>230442</v>
      </c>
      <c r="O9" s="14">
        <f t="shared" ref="O9:O20" si="0">G9-N9</f>
        <v>-2425</v>
      </c>
      <c r="P9" s="16">
        <f>G9/N9*100</f>
        <v>98.947674469063799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31</v>
      </c>
      <c r="M10" s="17"/>
      <c r="N10" s="14">
        <v>0</v>
      </c>
      <c r="O10" s="14">
        <f t="shared" si="0"/>
        <v>0</v>
      </c>
      <c r="P10" s="16" t="s">
        <v>31</v>
      </c>
      <c r="Q10" s="18"/>
    </row>
    <row r="11" spans="2:22" ht="19.5" x14ac:dyDescent="0.4">
      <c r="B11" s="31" t="s">
        <v>20</v>
      </c>
      <c r="C11" s="32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31</v>
      </c>
      <c r="M11" s="17"/>
      <c r="N11" s="14">
        <v>0</v>
      </c>
      <c r="O11" s="14">
        <f t="shared" si="0"/>
        <v>0</v>
      </c>
      <c r="P11" s="16" t="s">
        <v>31</v>
      </c>
      <c r="Q11" s="18"/>
    </row>
    <row r="12" spans="2:22" ht="19.5" x14ac:dyDescent="0.4">
      <c r="B12" s="47" t="s">
        <v>32</v>
      </c>
      <c r="C12" s="48"/>
      <c r="D12" s="13" t="s">
        <v>18</v>
      </c>
      <c r="E12" s="14">
        <f>SUM(E9:E11)</f>
        <v>198043</v>
      </c>
      <c r="F12" s="14">
        <f>SUM(F9:F11)</f>
        <v>29974</v>
      </c>
      <c r="G12" s="14">
        <f t="shared" si="1"/>
        <v>228017</v>
      </c>
      <c r="H12" s="15"/>
      <c r="I12" s="14">
        <f>SUM(I9:I11)</f>
        <v>141199</v>
      </c>
      <c r="J12" s="14">
        <f>SUM(J9:J11)</f>
        <v>6202</v>
      </c>
      <c r="K12" s="14">
        <f>SUM(K9:K11)</f>
        <v>80616</v>
      </c>
      <c r="L12" s="16">
        <f>(I12+J12)/G12*100</f>
        <v>64.644741400860468</v>
      </c>
      <c r="M12" s="17"/>
      <c r="N12" s="14">
        <f>SUM(N9:N11)</f>
        <v>230442</v>
      </c>
      <c r="O12" s="14">
        <f t="shared" si="0"/>
        <v>-2425</v>
      </c>
      <c r="P12" s="16">
        <f>G12/N12*100</f>
        <v>98.947674469063799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31" t="s">
        <v>21</v>
      </c>
      <c r="C14" s="33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51">
        <v>490</v>
      </c>
      <c r="K14" s="14">
        <f>G14-I14-J14</f>
        <v>1086</v>
      </c>
      <c r="L14" s="16">
        <f>(I14+J14)/G14*100</f>
        <v>62.960436562073674</v>
      </c>
      <c r="M14" s="17"/>
      <c r="N14" s="14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2724</v>
      </c>
      <c r="J15" s="14">
        <v>605</v>
      </c>
      <c r="K15" s="14">
        <f>G15-I15-J15</f>
        <v>1124</v>
      </c>
      <c r="L15" s="16">
        <f>(I15+J15)/G15*100</f>
        <v>74.758589714799001</v>
      </c>
      <c r="M15" s="17"/>
      <c r="N15" s="14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31</v>
      </c>
      <c r="M16" s="17"/>
      <c r="N16" s="14">
        <v>0</v>
      </c>
      <c r="O16" s="14">
        <f t="shared" si="0"/>
        <v>0</v>
      </c>
      <c r="P16" s="16" t="s">
        <v>31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4" t="s">
        <v>27</v>
      </c>
      <c r="C18" s="34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411</v>
      </c>
      <c r="J18" s="14">
        <v>580</v>
      </c>
      <c r="K18" s="14">
        <f>G18-I18-J18</f>
        <v>831</v>
      </c>
      <c r="L18" s="16">
        <f>(I18+J18)/G18*100</f>
        <v>54.390779363336996</v>
      </c>
      <c r="M18" s="17"/>
      <c r="N18" s="14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4" t="s">
        <v>28</v>
      </c>
      <c r="C19" s="34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31</v>
      </c>
      <c r="M19" s="17"/>
      <c r="N19" s="14">
        <v>0</v>
      </c>
      <c r="O19" s="14">
        <f t="shared" si="0"/>
        <v>0</v>
      </c>
      <c r="P19" s="16" t="s">
        <v>31</v>
      </c>
      <c r="Q19" s="18"/>
    </row>
    <row r="20" spans="2:17" ht="19.5" x14ac:dyDescent="0.4">
      <c r="B20" s="34" t="s">
        <v>29</v>
      </c>
      <c r="C20" s="34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31</v>
      </c>
      <c r="M20" s="17"/>
      <c r="N20" s="14">
        <v>0</v>
      </c>
      <c r="O20" s="14">
        <f t="shared" si="0"/>
        <v>0</v>
      </c>
      <c r="P20" s="16" t="s">
        <v>31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B891C-2380-4F62-AAC7-15ADDCEFBE01}">
  <ds:schemaRefs>
    <ds:schemaRef ds:uri="http://purl.org/dc/elements/1.1/"/>
    <ds:schemaRef ds:uri="c3030cf6-45c5-4e2e-bb5a-6ec5f8f111e1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14c66759-5890-4b74-a728-bc915c98a81f"/>
  </ds:schemaRefs>
</ds:datastoreItem>
</file>

<file path=customXml/itemProps3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2021-02-23T02:35:15Z</cp:lastPrinted>
  <dcterms:created xsi:type="dcterms:W3CDTF">2021-02-23T02:34:28Z</dcterms:created>
  <dcterms:modified xsi:type="dcterms:W3CDTF">2021-02-23T02:49:29Z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