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.12以降の「倉庫実績」\作成帳票\石倉協倉庫協会ＨＰ掲載帳票　2020.12～\"/>
    </mc:Choice>
  </mc:AlternateContent>
  <xr:revisionPtr revIDLastSave="0" documentId="13_ncr:1_{94DA259A-E357-4435-9158-13515958811C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L15" i="1" l="1"/>
  <c r="G20" i="1"/>
  <c r="K20" i="1" s="1"/>
  <c r="G19" i="1"/>
  <c r="O19" i="1" s="1"/>
  <c r="G16" i="1"/>
  <c r="O16" i="1" s="1"/>
  <c r="K11" i="1"/>
  <c r="K10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<sst xmlns="http://schemas.openxmlformats.org/spreadsheetml/2006/main" count="51" uniqueCount="34">
  <si>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</si>
  <si>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</si>
  <si>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</si>
  <si>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</si>
  <si>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</si>
  <si>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</si>
  <si>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</si>
  <si>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</si>
  <si>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</si>
  <si>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</si>
  <si>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</si>
  <si>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</si>
  <si>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</si>
  <si>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</si>
  <si>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</si>
  <si>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</si>
  <si>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</si>
  <si>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</si>
  <si>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</si>
  <si>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</si>
  <si>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</si>
  <si>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</si>
  <si>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</si>
  <si>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</si>
  <si>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</si>
  <si>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</si>
  <si>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</si>
  <si>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</si>
  <si>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</si>
  <si>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</si>
  <si>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</si>
  <si>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</si>
  <si>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</si>
  <si>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令和３年　６月末現在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</si>
</sst>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22" sqref="J22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3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5" t="s">
        <v>33</v>
      </c>
      <c r="C5" s="35"/>
      <c r="D5" s="35"/>
      <c r="E5" s="35"/>
      <c r="F5" s="3"/>
      <c r="G5" s="2"/>
      <c r="H5" s="2"/>
      <c r="I5" s="2"/>
      <c r="J5" s="2"/>
      <c r="K5" s="2"/>
      <c r="L5" s="2"/>
      <c r="M5" s="2"/>
      <c r="N5" s="36" t="s">
        <v>0</v>
      </c>
      <c r="O5" s="36"/>
      <c r="P5" s="36"/>
    </row>
    <row r="6" spans="2:22" x14ac:dyDescent="0.4">
      <c r="N6" s="37" t="s">
        <v>1</v>
      </c>
      <c r="O6" s="37"/>
      <c r="P6" s="37"/>
    </row>
    <row r="7" spans="2:22" ht="19.5" x14ac:dyDescent="0.4">
      <c r="B7" s="38" t="s">
        <v>2</v>
      </c>
      <c r="C7" s="39"/>
      <c r="D7" s="42" t="s">
        <v>3</v>
      </c>
      <c r="E7" s="43"/>
      <c r="F7" s="43"/>
      <c r="G7" s="44"/>
      <c r="H7" s="4"/>
      <c r="I7" s="45" t="s">
        <v>4</v>
      </c>
      <c r="J7" s="42"/>
      <c r="K7" s="42"/>
      <c r="L7" s="46"/>
      <c r="M7" s="5"/>
      <c r="N7" s="45" t="s">
        <v>5</v>
      </c>
      <c r="O7" s="47"/>
      <c r="P7" s="48"/>
      <c r="Q7" s="6"/>
    </row>
    <row r="8" spans="2:22" ht="19.5" x14ac:dyDescent="0.4">
      <c r="B8" s="40"/>
      <c r="C8" s="41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v>144401</v>
      </c>
      <c r="J9" s="14">
        <f>6202+910</f>
        <v>7112</v>
      </c>
      <c r="K9" s="14">
        <f>G9-I9-J9</f>
        <v>76504</v>
      </c>
      <c r="L9" s="16">
        <f>(I9+J9)/G9*100</f>
        <v>66.448115710670692</v>
      </c>
      <c r="M9" s="17"/>
      <c r="N9" s="14">
        <v>229715</v>
      </c>
      <c r="O9" s="14">
        <f t="shared" ref="O9:O20" si="0">G9-N9</f>
        <v>-1698</v>
      </c>
      <c r="P9" s="16">
        <f>G9/N9*100</f>
        <v>99.260823193957719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49" t="s">
        <v>20</v>
      </c>
      <c r="C11" s="50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5" t="s">
        <v>31</v>
      </c>
      <c r="C12" s="46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144401</v>
      </c>
      <c r="J12" s="14">
        <f>SUM(J9:J11)</f>
        <v>7112</v>
      </c>
      <c r="K12" s="14">
        <f>SUM(K9:K11)</f>
        <v>76504</v>
      </c>
      <c r="L12" s="16">
        <f>(I12+J12)/G12*100</f>
        <v>66.448115710670692</v>
      </c>
      <c r="M12" s="17"/>
      <c r="N12" s="14">
        <f>SUM(N9:N11)</f>
        <v>229715</v>
      </c>
      <c r="O12" s="14">
        <f t="shared" si="0"/>
        <v>-1698</v>
      </c>
      <c r="P12" s="16">
        <f>G12/N12*100</f>
        <v>99.260823193957719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49" t="s">
        <v>21</v>
      </c>
      <c r="C14" s="51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2724</v>
      </c>
      <c r="J15" s="14">
        <v>605</v>
      </c>
      <c r="K15" s="14">
        <f>G15-I15-J15</f>
        <v>1124</v>
      </c>
      <c r="L15" s="16">
        <f>(I15+J15)/G15*100</f>
        <v>74.758589714799001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2" t="s">
        <v>27</v>
      </c>
      <c r="C18" s="32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464</v>
      </c>
      <c r="J18" s="14">
        <v>580</v>
      </c>
      <c r="K18" s="14">
        <f>G18-I18-J18</f>
        <v>778</v>
      </c>
      <c r="L18" s="16">
        <f>(I18+J18)/G18*100</f>
        <v>57.299670691547753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2" t="s">
        <v>28</v>
      </c>
      <c r="C19" s="32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2" t="s">
        <v>29</v>
      </c>
      <c r="C20" s="32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purl.org/dc/elements/1.1/"/>
    <ds:schemaRef ds:uri="c3030cf6-45c5-4e2e-bb5a-6ec5f8f111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4c66759-5890-4b74-a728-bc915c98a8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2021-02-23T02:35:15Z</cp:lastPrinted>
  <dcterms:created xsi:type="dcterms:W3CDTF">2021-02-23T02:34:28Z</dcterms:created>
  <dcterms:modified xsi:type="dcterms:W3CDTF">2021-07-14T22:52:25Z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