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filterPrivacy="1" codeName="ThisWorkbook" defaultThemeVersion="124226"/>
  <xr:revisionPtr revIDLastSave="0" documentId="8_{158EFA73-EEEF-4A4E-B106-1CC3F6E2D446}" xr6:coauthVersionLast="47" xr6:coauthVersionMax="47" xr10:uidLastSave="{00000000-0000-0000-0000-000000000000}"/>
  <workbookProtection lockStructure="1"/>
  <bookViews>
    <workbookView xWindow="432" yWindow="1452" windowWidth="22608" windowHeight="11508" tabRatio="931" activeTab="1" xr2:uid="{00000000-000D-0000-FFFF-FFFF00000000}"/>
  </bookViews>
  <sheets>
    <sheet name="記入上の注意" sheetId="3" r:id="rId1"/>
    <sheet name="お申込みシート" sheetId="13" r:id="rId2"/>
  </sheets>
  <definedNames>
    <definedName name="_xlnm.Print_Area" localSheetId="1">お申込みシート!$A$1:$AK$54</definedName>
    <definedName name="_xlnm.Print_Area" localSheetId="0">記入上の注意!$A$1:$K$34</definedName>
    <definedName name="_xlnm.Print_Titles" localSheetId="1">お申込みシート!$1:$21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7" i="13" l="1"/>
  <c r="AU17" i="13"/>
  <c r="AT17" i="13"/>
  <c r="AQ17" i="13"/>
  <c r="AL14" i="13" s="1"/>
  <c r="AP17" i="13"/>
  <c r="AL13" i="13" s="1"/>
  <c r="AO17" i="13"/>
  <c r="AN17" i="13"/>
  <c r="AL16" i="13"/>
  <c r="AL15" i="13"/>
  <c r="AW51" i="13"/>
  <c r="AV51" i="13"/>
  <c r="AU51" i="13"/>
  <c r="AT51" i="13"/>
  <c r="AS51" i="13"/>
  <c r="AR51" i="13"/>
  <c r="AQ51" i="13"/>
  <c r="AP51" i="13"/>
  <c r="AO51" i="13"/>
  <c r="AN51" i="13"/>
  <c r="AW50" i="13"/>
  <c r="AV50" i="13"/>
  <c r="AU50" i="13"/>
  <c r="AT50" i="13"/>
  <c r="AS50" i="13"/>
  <c r="AR50" i="13"/>
  <c r="AQ50" i="13"/>
  <c r="AP50" i="13"/>
  <c r="AO50" i="13"/>
  <c r="AN50" i="13"/>
  <c r="AW49" i="13"/>
  <c r="AV49" i="13"/>
  <c r="AU49" i="13"/>
  <c r="AT49" i="13"/>
  <c r="AS49" i="13"/>
  <c r="AR49" i="13"/>
  <c r="AQ49" i="13"/>
  <c r="AP49" i="13"/>
  <c r="AO49" i="13"/>
  <c r="AN49" i="13"/>
  <c r="AW48" i="13"/>
  <c r="AV48" i="13"/>
  <c r="AU48" i="13"/>
  <c r="AT48" i="13"/>
  <c r="AS48" i="13"/>
  <c r="AR48" i="13"/>
  <c r="AQ48" i="13"/>
  <c r="AP48" i="13"/>
  <c r="AO48" i="13"/>
  <c r="AN48" i="13"/>
  <c r="AW47" i="13"/>
  <c r="AV47" i="13"/>
  <c r="AU47" i="13"/>
  <c r="AT47" i="13"/>
  <c r="AS47" i="13"/>
  <c r="AR47" i="13"/>
  <c r="AQ47" i="13"/>
  <c r="AP47" i="13"/>
  <c r="AO47" i="13"/>
  <c r="AN47" i="13"/>
  <c r="AW46" i="13"/>
  <c r="AV46" i="13"/>
  <c r="AU46" i="13"/>
  <c r="AT46" i="13"/>
  <c r="AS46" i="13"/>
  <c r="AR46" i="13"/>
  <c r="AQ46" i="13"/>
  <c r="AP46" i="13"/>
  <c r="AO46" i="13"/>
  <c r="AN46" i="13"/>
  <c r="AW45" i="13"/>
  <c r="AV45" i="13"/>
  <c r="AU45" i="13"/>
  <c r="AT45" i="13"/>
  <c r="AS45" i="13"/>
  <c r="AR45" i="13"/>
  <c r="AQ45" i="13"/>
  <c r="AP45" i="13"/>
  <c r="AO45" i="13"/>
  <c r="AN45" i="13"/>
  <c r="AW44" i="13"/>
  <c r="AV44" i="13"/>
  <c r="AU44" i="13"/>
  <c r="AT44" i="13"/>
  <c r="AS44" i="13"/>
  <c r="AR44" i="13"/>
  <c r="AQ44" i="13"/>
  <c r="AP44" i="13"/>
  <c r="AO44" i="13"/>
  <c r="AN44" i="13"/>
  <c r="AW43" i="13"/>
  <c r="AV43" i="13"/>
  <c r="AU43" i="13"/>
  <c r="AT43" i="13"/>
  <c r="AS43" i="13"/>
  <c r="AR43" i="13"/>
  <c r="AQ43" i="13"/>
  <c r="AP43" i="13"/>
  <c r="AO43" i="13"/>
  <c r="AN43" i="13"/>
  <c r="AW42" i="13"/>
  <c r="AV42" i="13"/>
  <c r="AU42" i="13"/>
  <c r="AT42" i="13"/>
  <c r="AS42" i="13"/>
  <c r="AR42" i="13"/>
  <c r="AQ42" i="13"/>
  <c r="AP42" i="13"/>
  <c r="AO42" i="13"/>
  <c r="AN42" i="13"/>
  <c r="AW41" i="13"/>
  <c r="AV41" i="13"/>
  <c r="AU41" i="13"/>
  <c r="AT41" i="13"/>
  <c r="AS41" i="13"/>
  <c r="AR41" i="13"/>
  <c r="AQ41" i="13"/>
  <c r="AP41" i="13"/>
  <c r="AO41" i="13"/>
  <c r="AN41" i="13"/>
  <c r="AW40" i="13"/>
  <c r="AV40" i="13"/>
  <c r="AU40" i="13"/>
  <c r="AT40" i="13"/>
  <c r="AS40" i="13"/>
  <c r="AR40" i="13"/>
  <c r="AQ40" i="13"/>
  <c r="AP40" i="13"/>
  <c r="AO40" i="13"/>
  <c r="AN40" i="13"/>
  <c r="AW39" i="13"/>
  <c r="AV39" i="13"/>
  <c r="AU39" i="13"/>
  <c r="AT39" i="13"/>
  <c r="AS39" i="13"/>
  <c r="AR39" i="13"/>
  <c r="AQ39" i="13"/>
  <c r="AP39" i="13"/>
  <c r="AO39" i="13"/>
  <c r="AN39" i="13"/>
  <c r="AW38" i="13"/>
  <c r="AV38" i="13"/>
  <c r="AU38" i="13"/>
  <c r="AT38" i="13"/>
  <c r="AS38" i="13"/>
  <c r="AR38" i="13"/>
  <c r="AQ38" i="13"/>
  <c r="AP38" i="13"/>
  <c r="AO38" i="13"/>
  <c r="AN38" i="13"/>
  <c r="AW37" i="13"/>
  <c r="AV37" i="13"/>
  <c r="AU37" i="13"/>
  <c r="AT37" i="13"/>
  <c r="AS37" i="13"/>
  <c r="AR37" i="13"/>
  <c r="AQ37" i="13"/>
  <c r="AP37" i="13"/>
  <c r="AO37" i="13"/>
  <c r="AN37" i="13"/>
  <c r="AW36" i="13"/>
  <c r="AV36" i="13"/>
  <c r="AU36" i="13"/>
  <c r="AT36" i="13"/>
  <c r="AS36" i="13"/>
  <c r="AR36" i="13"/>
  <c r="AQ36" i="13"/>
  <c r="AP36" i="13"/>
  <c r="AO36" i="13"/>
  <c r="AN36" i="13"/>
  <c r="AW35" i="13"/>
  <c r="AV35" i="13"/>
  <c r="AU35" i="13"/>
  <c r="AT35" i="13"/>
  <c r="AS35" i="13"/>
  <c r="AR35" i="13"/>
  <c r="AQ35" i="13"/>
  <c r="AP35" i="13"/>
  <c r="AO35" i="13"/>
  <c r="AN35" i="13"/>
  <c r="AW34" i="13"/>
  <c r="AV34" i="13"/>
  <c r="AU34" i="13"/>
  <c r="AT34" i="13"/>
  <c r="AS34" i="13"/>
  <c r="AR34" i="13"/>
  <c r="AQ34" i="13"/>
  <c r="AP34" i="13"/>
  <c r="AO34" i="13"/>
  <c r="AN34" i="13"/>
  <c r="AW33" i="13"/>
  <c r="AV33" i="13"/>
  <c r="AU33" i="13"/>
  <c r="AT33" i="13"/>
  <c r="AS33" i="13"/>
  <c r="AR33" i="13"/>
  <c r="AQ33" i="13"/>
  <c r="AP33" i="13"/>
  <c r="AO33" i="13"/>
  <c r="AN33" i="13"/>
  <c r="AW32" i="13"/>
  <c r="AV32" i="13"/>
  <c r="AU32" i="13"/>
  <c r="AT32" i="13"/>
  <c r="AS32" i="13"/>
  <c r="AR32" i="13"/>
  <c r="AQ32" i="13"/>
  <c r="AP32" i="13"/>
  <c r="AO32" i="13"/>
  <c r="AN32" i="13"/>
  <c r="AW31" i="13"/>
  <c r="AV31" i="13"/>
  <c r="AU31" i="13"/>
  <c r="AT31" i="13"/>
  <c r="AS31" i="13"/>
  <c r="AR31" i="13"/>
  <c r="AQ31" i="13"/>
  <c r="AP31" i="13"/>
  <c r="AO31" i="13"/>
  <c r="AN31" i="13"/>
  <c r="AW30" i="13"/>
  <c r="AV30" i="13"/>
  <c r="AU30" i="13"/>
  <c r="AT30" i="13"/>
  <c r="AS30" i="13"/>
  <c r="AR30" i="13"/>
  <c r="AQ30" i="13"/>
  <c r="AP30" i="13"/>
  <c r="AO30" i="13"/>
  <c r="AN30" i="13"/>
  <c r="AW29" i="13"/>
  <c r="AV29" i="13"/>
  <c r="AU29" i="13"/>
  <c r="AT29" i="13"/>
  <c r="AS29" i="13"/>
  <c r="AR29" i="13"/>
  <c r="AQ29" i="13"/>
  <c r="AP29" i="13"/>
  <c r="AO29" i="13"/>
  <c r="AN29" i="13"/>
  <c r="AW28" i="13"/>
  <c r="AV28" i="13"/>
  <c r="AU28" i="13"/>
  <c r="AT28" i="13"/>
  <c r="AS28" i="13"/>
  <c r="AR28" i="13"/>
  <c r="AQ28" i="13"/>
  <c r="AP28" i="13"/>
  <c r="AO28" i="13"/>
  <c r="AN28" i="13"/>
  <c r="AW27" i="13"/>
  <c r="AV27" i="13"/>
  <c r="AU27" i="13"/>
  <c r="AT27" i="13"/>
  <c r="AS27" i="13"/>
  <c r="AR27" i="13"/>
  <c r="AQ27" i="13"/>
  <c r="AP27" i="13"/>
  <c r="AO27" i="13"/>
  <c r="AN27" i="13"/>
  <c r="AW26" i="13"/>
  <c r="AV26" i="13"/>
  <c r="AU26" i="13"/>
  <c r="AT26" i="13"/>
  <c r="AS26" i="13"/>
  <c r="AR26" i="13"/>
  <c r="AQ26" i="13"/>
  <c r="AP26" i="13"/>
  <c r="AO26" i="13"/>
  <c r="AN26" i="13"/>
  <c r="AW25" i="13"/>
  <c r="AV25" i="13"/>
  <c r="AU25" i="13"/>
  <c r="AT25" i="13"/>
  <c r="AS25" i="13"/>
  <c r="AR25" i="13"/>
  <c r="AQ25" i="13"/>
  <c r="AP25" i="13"/>
  <c r="AO25" i="13"/>
  <c r="AN25" i="13"/>
  <c r="AW24" i="13"/>
  <c r="AV24" i="13"/>
  <c r="AU24" i="13"/>
  <c r="AT24" i="13"/>
  <c r="AS24" i="13"/>
  <c r="AR24" i="13"/>
  <c r="AQ24" i="13"/>
  <c r="AP24" i="13"/>
  <c r="AO24" i="13"/>
  <c r="AN24" i="13"/>
  <c r="AL22" i="13" s="1"/>
  <c r="AL24" i="13"/>
  <c r="AW23" i="13"/>
  <c r="AV23" i="13"/>
  <c r="AL30" i="13" s="1"/>
  <c r="AU23" i="13"/>
  <c r="AT23" i="13"/>
  <c r="AL28" i="13" s="1"/>
  <c r="AS23" i="13"/>
  <c r="AR23" i="13"/>
  <c r="AL26" i="13" s="1"/>
  <c r="AQ23" i="13"/>
  <c r="AP23" i="13"/>
  <c r="AO23" i="13"/>
  <c r="AN23" i="13"/>
  <c r="AW22" i="13"/>
  <c r="AL31" i="13" s="1"/>
  <c r="AV22" i="13"/>
  <c r="AU22" i="13"/>
  <c r="AL29" i="13" s="1"/>
  <c r="AT22" i="13"/>
  <c r="AS22" i="13"/>
  <c r="AR22" i="13"/>
  <c r="AQ22" i="13"/>
  <c r="AL25" i="13" s="1"/>
  <c r="AP22" i="13"/>
  <c r="AO22" i="13"/>
  <c r="AL23" i="13" s="1"/>
  <c r="AN22" i="13"/>
  <c r="AL12" i="13"/>
  <c r="AL11" i="13"/>
  <c r="AL4" i="13"/>
  <c r="AL3" i="13"/>
  <c r="AL2" i="13"/>
  <c r="O6" i="13" l="1"/>
  <c r="AL27" i="13"/>
  <c r="J51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AH52" i="13" l="1"/>
  <c r="AH53" i="13" s="1"/>
  <c r="AI52" i="13"/>
  <c r="AI53" i="13" s="1"/>
  <c r="AJ52" i="13"/>
  <c r="AJ53" i="13" s="1"/>
  <c r="AD52" i="13" l="1"/>
  <c r="AD53" i="13" s="1"/>
  <c r="AE52" i="13"/>
  <c r="AE53" i="13" s="1"/>
  <c r="AF52" i="13"/>
  <c r="AF53" i="13" s="1"/>
  <c r="AG52" i="13"/>
  <c r="AG53" i="13" s="1"/>
  <c r="AC52" i="13"/>
  <c r="AC53" i="13" s="1"/>
  <c r="AB52" i="13" l="1"/>
  <c r="AB53" i="13" s="1"/>
  <c r="AA52" i="13"/>
  <c r="AA53" i="13" s="1"/>
  <c r="Z52" i="13"/>
  <c r="Z53" i="13" s="1"/>
  <c r="Y52" i="13"/>
  <c r="Y53" i="13" s="1"/>
  <c r="J25" i="13"/>
  <c r="J24" i="13"/>
  <c r="J22" i="13"/>
  <c r="J20" i="13"/>
  <c r="J19" i="13"/>
  <c r="J18" i="13"/>
  <c r="J17" i="13"/>
  <c r="W16" i="13"/>
  <c r="V16" i="13"/>
  <c r="U16" i="13"/>
  <c r="T16" i="13"/>
  <c r="S16" i="13"/>
  <c r="P16" i="13"/>
  <c r="O16" i="13"/>
  <c r="N16" i="13"/>
  <c r="M16" i="13"/>
  <c r="L16" i="13"/>
  <c r="K16" i="13"/>
  <c r="Y54" i="13" l="1"/>
  <c r="J16" i="13"/>
  <c r="J23" i="13"/>
</calcChain>
</file>

<file path=xl/sharedStrings.xml><?xml version="1.0" encoding="utf-8"?>
<sst xmlns="http://schemas.openxmlformats.org/spreadsheetml/2006/main" count="103" uniqueCount="99">
  <si>
    <t>〈その他〉</t>
    <rPh sb="3" eb="4">
      <t>タ</t>
    </rPh>
    <phoneticPr fontId="1"/>
  </si>
  <si>
    <t>【窓口担当者様】</t>
    <rPh sb="1" eb="3">
      <t>マドグチ</t>
    </rPh>
    <rPh sb="3" eb="5">
      <t>タントウ</t>
    </rPh>
    <phoneticPr fontId="1"/>
  </si>
  <si>
    <t>※各コースのお申込みシートにご記入いただく前に必ずお読み下さい。</t>
    <rPh sb="1" eb="2">
      <t>カク</t>
    </rPh>
    <rPh sb="7" eb="9">
      <t>モウシコ</t>
    </rPh>
    <rPh sb="15" eb="17">
      <t>キニュウ</t>
    </rPh>
    <rPh sb="21" eb="22">
      <t>マエ</t>
    </rPh>
    <rPh sb="23" eb="24">
      <t>カナラ</t>
    </rPh>
    <rPh sb="26" eb="27">
      <t>ヨ</t>
    </rPh>
    <phoneticPr fontId="1"/>
  </si>
  <si>
    <t>〈最後にご確認下さい〉</t>
    <rPh sb="1" eb="3">
      <t>サイゴ</t>
    </rPh>
    <rPh sb="5" eb="7">
      <t>カクニン</t>
    </rPh>
    <phoneticPr fontId="1"/>
  </si>
  <si>
    <t>【受講者様】</t>
    <phoneticPr fontId="1"/>
  </si>
  <si>
    <t>●グループ会社の受講者様等で、窓口担当者様の企業名と受講者様の企業名が異なる
　場合は、受講者様の企業名は、部署名欄にご記入下さい。</t>
    <rPh sb="5" eb="7">
      <t>カイシャ</t>
    </rPh>
    <rPh sb="12" eb="13">
      <t>トウ</t>
    </rPh>
    <rPh sb="22" eb="24">
      <t>キギョウ</t>
    </rPh>
    <rPh sb="24" eb="25">
      <t>メイ</t>
    </rPh>
    <rPh sb="35" eb="36">
      <t>コト</t>
    </rPh>
    <rPh sb="40" eb="42">
      <t>バアイ</t>
    </rPh>
    <rPh sb="54" eb="56">
      <t>ブショ</t>
    </rPh>
    <rPh sb="56" eb="57">
      <t>メイ</t>
    </rPh>
    <rPh sb="57" eb="58">
      <t>ラン</t>
    </rPh>
    <rPh sb="60" eb="62">
      <t>キニュウ</t>
    </rPh>
    <rPh sb="62" eb="63">
      <t>クダ</t>
    </rPh>
    <phoneticPr fontId="1"/>
  </si>
  <si>
    <t>氏名</t>
    <rPh sb="0" eb="2">
      <t>シメイ</t>
    </rPh>
    <phoneticPr fontId="1"/>
  </si>
  <si>
    <t>コース</t>
  </si>
  <si>
    <t>名</t>
    <rPh sb="0" eb="1">
      <t>メイ</t>
    </rPh>
    <phoneticPr fontId="1"/>
  </si>
  <si>
    <t>ビル名</t>
    <rPh sb="2" eb="3">
      <t>メイ</t>
    </rPh>
    <phoneticPr fontId="1"/>
  </si>
  <si>
    <t>●</t>
  </si>
  <si>
    <t>窓口
担当者</t>
    <rPh sb="0" eb="2">
      <t>マドグチ</t>
    </rPh>
    <rPh sb="3" eb="6">
      <t>タントウシャ</t>
    </rPh>
    <phoneticPr fontId="1"/>
  </si>
  <si>
    <t>管理者1</t>
    <rPh sb="0" eb="2">
      <t>カンリ</t>
    </rPh>
    <rPh sb="2" eb="3">
      <t>シャ</t>
    </rPh>
    <phoneticPr fontId="1"/>
  </si>
  <si>
    <t>初級</t>
    <rPh sb="0" eb="1">
      <t>ショ</t>
    </rPh>
    <rPh sb="1" eb="2">
      <t>キュウ</t>
    </rPh>
    <phoneticPr fontId="1"/>
  </si>
  <si>
    <t>上級</t>
    <rPh sb="0" eb="2">
      <t>ジョウキュウ</t>
    </rPh>
    <phoneticPr fontId="1"/>
  </si>
  <si>
    <t>No.</t>
    <phoneticPr fontId="1"/>
  </si>
  <si>
    <t>受講者情報</t>
    <rPh sb="0" eb="3">
      <t>ジュコウシャ</t>
    </rPh>
    <rPh sb="3" eb="5">
      <t>ジョウホウ</t>
    </rPh>
    <phoneticPr fontId="1"/>
  </si>
  <si>
    <t>合計金額</t>
    <rPh sb="0" eb="2">
      <t>ゴウケイ</t>
    </rPh>
    <rPh sb="2" eb="4">
      <t>キンガク</t>
    </rPh>
    <phoneticPr fontId="1"/>
  </si>
  <si>
    <t>■日本倉庫協会　ｅラーニング講座申込書</t>
    <rPh sb="1" eb="3">
      <t>ニホン</t>
    </rPh>
    <rPh sb="3" eb="7">
      <t>ソウコキョウカイ</t>
    </rPh>
    <rPh sb="14" eb="16">
      <t>コウザ</t>
    </rPh>
    <rPh sb="16" eb="19">
      <t>モウシコミショ</t>
    </rPh>
    <phoneticPr fontId="1"/>
  </si>
  <si>
    <t>●成績（進捗）管理者様は、受講者様全員の成績を参照できる権限を持つ方となります。</t>
    <rPh sb="17" eb="19">
      <t>ゼンイン</t>
    </rPh>
    <rPh sb="20" eb="22">
      <t>セイセキ</t>
    </rPh>
    <rPh sb="23" eb="25">
      <t>サンショウ</t>
    </rPh>
    <rPh sb="28" eb="30">
      <t>ケンゲン</t>
    </rPh>
    <rPh sb="31" eb="32">
      <t>モ</t>
    </rPh>
    <rPh sb="33" eb="34">
      <t>カタ</t>
    </rPh>
    <phoneticPr fontId="1"/>
  </si>
  <si>
    <t>●成績（進捗）管理が不要な場合は、成績管理者様欄の記入の必要はございません。</t>
    <rPh sb="1" eb="3">
      <t>セイセキ</t>
    </rPh>
    <rPh sb="10" eb="12">
      <t>フヨウ</t>
    </rPh>
    <rPh sb="13" eb="15">
      <t>バアイ</t>
    </rPh>
    <rPh sb="25" eb="27">
      <t>キニュウ</t>
    </rPh>
    <rPh sb="28" eb="30">
      <t>ヒツヨウ</t>
    </rPh>
    <phoneticPr fontId="1"/>
  </si>
  <si>
    <t>【ロジスティクスコースのテキスト送付先について】</t>
    <rPh sb="16" eb="18">
      <t>ソウフ</t>
    </rPh>
    <rPh sb="18" eb="19">
      <t>サキ</t>
    </rPh>
    <phoneticPr fontId="1"/>
  </si>
  <si>
    <r>
      <t xml:space="preserve">●お申込みのＥＸＣＥＬファイルを送信される前に、お申込みシートのメールアドレス情報に
　　お間違えないかどうか、今一度ご確認下さい。
　　※メールアドレスが誤っているとＩＤ／パスワードのご連絡が遅くなることがございます。
</t>
    </r>
    <r>
      <rPr>
        <sz val="12"/>
        <color rgb="FFFF0000"/>
        <rFont val="ＭＳ Ｐ明朝"/>
        <family val="1"/>
        <charset val="128"/>
      </rPr>
      <t>　　※携帯電話のメールアドレスは、ご利用になれません。</t>
    </r>
    <rPh sb="2" eb="4">
      <t>モウシコ</t>
    </rPh>
    <rPh sb="16" eb="18">
      <t>ソウシン</t>
    </rPh>
    <rPh sb="21" eb="22">
      <t>マエ</t>
    </rPh>
    <rPh sb="25" eb="27">
      <t>モウシコミ</t>
    </rPh>
    <rPh sb="39" eb="41">
      <t>ジョウホウ</t>
    </rPh>
    <rPh sb="46" eb="48">
      <t>マチガ</t>
    </rPh>
    <rPh sb="60" eb="62">
      <t>カクニン</t>
    </rPh>
    <rPh sb="78" eb="79">
      <t>アヤマ</t>
    </rPh>
    <rPh sb="94" eb="96">
      <t>レンラク</t>
    </rPh>
    <rPh sb="97" eb="98">
      <t>オソ</t>
    </rPh>
    <rPh sb="114" eb="116">
      <t>ケイタイ</t>
    </rPh>
    <rPh sb="116" eb="118">
      <t>デンワ</t>
    </rPh>
    <rPh sb="129" eb="131">
      <t>リヨウ</t>
    </rPh>
    <phoneticPr fontId="1"/>
  </si>
  <si>
    <r>
      <t>受講コース選択</t>
    </r>
    <r>
      <rPr>
        <sz val="11"/>
        <color rgb="FFFF0000"/>
        <rFont val="ＭＳ Ｐゴシック"/>
        <family val="3"/>
        <charset val="128"/>
      </rPr>
      <t>*</t>
    </r>
    <rPh sb="0" eb="2">
      <t>ジュコウ</t>
    </rPh>
    <rPh sb="5" eb="7">
      <t>センタク</t>
    </rPh>
    <phoneticPr fontId="1"/>
  </si>
  <si>
    <r>
      <t>姓</t>
    </r>
    <r>
      <rPr>
        <sz val="11"/>
        <color rgb="FFFF0000"/>
        <rFont val="ＭＳ Ｐゴシック"/>
        <family val="3"/>
        <charset val="128"/>
      </rPr>
      <t>*</t>
    </r>
    <rPh sb="0" eb="1">
      <t>セイ</t>
    </rPh>
    <phoneticPr fontId="1"/>
  </si>
  <si>
    <r>
      <t>名</t>
    </r>
    <r>
      <rPr>
        <sz val="11"/>
        <color rgb="FFFF0000"/>
        <rFont val="ＭＳ Ｐゴシック"/>
        <family val="3"/>
        <charset val="128"/>
      </rPr>
      <t>*</t>
    </r>
    <rPh sb="0" eb="1">
      <t>メイ</t>
    </rPh>
    <phoneticPr fontId="1"/>
  </si>
  <si>
    <r>
      <t>セイ</t>
    </r>
    <r>
      <rPr>
        <sz val="11"/>
        <color rgb="FFFF0000"/>
        <rFont val="ＭＳ Ｐゴシック"/>
        <family val="3"/>
        <charset val="128"/>
      </rPr>
      <t>*</t>
    </r>
    <phoneticPr fontId="1"/>
  </si>
  <si>
    <r>
      <t>メイ</t>
    </r>
    <r>
      <rPr>
        <sz val="11"/>
        <color rgb="FFFF0000"/>
        <rFont val="ＭＳ Ｐゴシック"/>
        <family val="3"/>
        <charset val="128"/>
      </rPr>
      <t>*</t>
    </r>
    <phoneticPr fontId="1"/>
  </si>
  <si>
    <t>メイ</t>
    <phoneticPr fontId="1"/>
  </si>
  <si>
    <t>セイ</t>
    <phoneticPr fontId="1"/>
  </si>
  <si>
    <r>
      <t>都道府県</t>
    </r>
    <r>
      <rPr>
        <sz val="10"/>
        <color rgb="FFFF0000"/>
        <rFont val="ＭＳ Ｐゴシック"/>
        <family val="3"/>
        <charset val="128"/>
      </rPr>
      <t>*</t>
    </r>
    <rPh sb="0" eb="4">
      <t>トドウフケン</t>
    </rPh>
    <phoneticPr fontId="1"/>
  </si>
  <si>
    <r>
      <t>住所（除く都道府県名）</t>
    </r>
    <r>
      <rPr>
        <sz val="11"/>
        <color rgb="FFFF0000"/>
        <rFont val="ＭＳ Ｐゴシック"/>
        <family val="3"/>
        <charset val="128"/>
      </rPr>
      <t>*</t>
    </r>
    <rPh sb="0" eb="2">
      <t>ジュウショ</t>
    </rPh>
    <rPh sb="3" eb="4">
      <t>ノゾ</t>
    </rPh>
    <rPh sb="5" eb="9">
      <t>トドウフケン</t>
    </rPh>
    <rPh sb="9" eb="10">
      <t>メイ</t>
    </rPh>
    <phoneticPr fontId="1"/>
  </si>
  <si>
    <t>●窓口担当者様が、成績（進捗）管理者様となられる場合は、必ず成績（進捗）管理者様欄にも
　ご記入下さい。</t>
    <rPh sb="9" eb="11">
      <t>セイセキ</t>
    </rPh>
    <rPh sb="12" eb="14">
      <t>シンチョク</t>
    </rPh>
    <rPh sb="24" eb="26">
      <t>バアイ</t>
    </rPh>
    <rPh sb="28" eb="29">
      <t>カナラ</t>
    </rPh>
    <rPh sb="36" eb="39">
      <t>カンリシャ</t>
    </rPh>
    <phoneticPr fontId="1"/>
  </si>
  <si>
    <t>●窓口担当者様が、受講者様となられる場合は、必ず該当するお申込シートの受講者様欄にも
　ご記入下さい。</t>
    <rPh sb="9" eb="12">
      <t>ジュコウシャ</t>
    </rPh>
    <rPh sb="12" eb="13">
      <t>サマ</t>
    </rPh>
    <rPh sb="18" eb="20">
      <t>バアイ</t>
    </rPh>
    <rPh sb="22" eb="23">
      <t>カナラ</t>
    </rPh>
    <rPh sb="24" eb="26">
      <t>ガイトウ</t>
    </rPh>
    <rPh sb="29" eb="31">
      <t>モウシコミ</t>
    </rPh>
    <rPh sb="35" eb="38">
      <t>ジュコウシャ</t>
    </rPh>
    <phoneticPr fontId="1"/>
  </si>
  <si>
    <t>●窓口担当者様は、お申込みの代表窓口となる方です。お申込みに際し、ご不明な点など
　ございましたら事務局からご確認のご連絡を致します。</t>
    <rPh sb="62" eb="63">
      <t>イタ</t>
    </rPh>
    <phoneticPr fontId="1"/>
  </si>
  <si>
    <t>姓</t>
    <rPh sb="0" eb="1">
      <t>セイ</t>
    </rPh>
    <phoneticPr fontId="1"/>
  </si>
  <si>
    <t>●成績（進捗）管理者様ご自身も受講される場合は、各コースのお申込シートの受講者様欄にも
　 ご記入下さい。
   その場合は、成績（進捗）管理者様用のIDと受講者様用IDの２つのIDをご提供致します。</t>
    <rPh sb="1" eb="3">
      <t>セイセキ</t>
    </rPh>
    <rPh sb="12" eb="14">
      <t>ジシン</t>
    </rPh>
    <rPh sb="15" eb="17">
      <t>ジュコウ</t>
    </rPh>
    <rPh sb="20" eb="22">
      <t>バアイ</t>
    </rPh>
    <rPh sb="24" eb="25">
      <t>カク</t>
    </rPh>
    <rPh sb="30" eb="32">
      <t>モウシコミ</t>
    </rPh>
    <rPh sb="40" eb="41">
      <t>ラン</t>
    </rPh>
    <rPh sb="47" eb="49">
      <t>キニュウ</t>
    </rPh>
    <rPh sb="49" eb="50">
      <t>クダ</t>
    </rPh>
    <rPh sb="59" eb="61">
      <t>バアイ</t>
    </rPh>
    <rPh sb="73" eb="74">
      <t>ヨウ</t>
    </rPh>
    <rPh sb="78" eb="80">
      <t>ジュコウ</t>
    </rPh>
    <rPh sb="82" eb="83">
      <t>ヨウ</t>
    </rPh>
    <rPh sb="93" eb="95">
      <t>テイキョウ</t>
    </rPh>
    <rPh sb="95" eb="96">
      <t>イタ</t>
    </rPh>
    <phoneticPr fontId="1"/>
  </si>
  <si>
    <r>
      <t>　　　　　　　ｅメールアドレス</t>
    </r>
    <r>
      <rPr>
        <sz val="11"/>
        <color rgb="FFFF0000"/>
        <rFont val="ＭＳ Ｐゴシック"/>
        <family val="3"/>
        <charset val="128"/>
      </rPr>
      <t>*</t>
    </r>
    <r>
      <rPr>
        <sz val="11"/>
        <rFont val="ＭＳ Ｐゴシック"/>
        <family val="3"/>
        <charset val="128"/>
      </rPr>
      <t xml:space="preserve">
　　　　</t>
    </r>
    <r>
      <rPr>
        <sz val="11"/>
        <color rgb="FFFF0000"/>
        <rFont val="ＭＳ Ｐゴシック"/>
        <family val="3"/>
        <charset val="128"/>
      </rPr>
      <t>〈</t>
    </r>
    <r>
      <rPr>
        <sz val="10"/>
        <color rgb="FFFF0000"/>
        <rFont val="ＭＳ Ｐゴシック"/>
        <family val="3"/>
        <charset val="128"/>
      </rPr>
      <t>半角文字で必ずご記入ください〉</t>
    </r>
    <rPh sb="22" eb="24">
      <t>ハンカク</t>
    </rPh>
    <rPh sb="24" eb="26">
      <t>モジ</t>
    </rPh>
    <rPh sb="27" eb="28">
      <t>カナラ</t>
    </rPh>
    <rPh sb="30" eb="32">
      <t>キニュウ</t>
    </rPh>
    <phoneticPr fontId="1"/>
  </si>
  <si>
    <t>例：03-0000-0000</t>
    <rPh sb="0" eb="1">
      <t>レイ</t>
    </rPh>
    <phoneticPr fontId="1"/>
  </si>
  <si>
    <t>例：123-4567</t>
    <rPh sb="0" eb="1">
      <t>レイ</t>
    </rPh>
    <phoneticPr fontId="1"/>
  </si>
  <si>
    <t>●EXCELシートの削除、シート名の変更は不可となっていますので、ご了承下さい。</t>
    <rPh sb="10" eb="12">
      <t>サクジョ</t>
    </rPh>
    <rPh sb="16" eb="17">
      <t>メイ</t>
    </rPh>
    <rPh sb="18" eb="20">
      <t>ヘンコウ</t>
    </rPh>
    <rPh sb="21" eb="23">
      <t>フカ</t>
    </rPh>
    <rPh sb="34" eb="36">
      <t>リョウショウ</t>
    </rPh>
    <rPh sb="36" eb="37">
      <t>クダ</t>
    </rPh>
    <phoneticPr fontId="1"/>
  </si>
  <si>
    <r>
      <t>●お申込シートで、</t>
    </r>
    <r>
      <rPr>
        <sz val="12"/>
        <color rgb="FFFF0000"/>
        <rFont val="ＭＳ Ｐ明朝"/>
        <family val="1"/>
        <charset val="128"/>
      </rPr>
      <t>【記入エラー】</t>
    </r>
    <r>
      <rPr>
        <sz val="12"/>
        <rFont val="ＭＳ Ｐ明朝"/>
        <family val="1"/>
        <charset val="128"/>
      </rPr>
      <t>が表示された場合は、ご記入内容をご確認の上、修正下さい。</t>
    </r>
    <rPh sb="2" eb="4">
      <t>モウシコミ</t>
    </rPh>
    <rPh sb="10" eb="12">
      <t>キニュウ</t>
    </rPh>
    <rPh sb="17" eb="19">
      <t>ヒョウジ</t>
    </rPh>
    <rPh sb="22" eb="24">
      <t>バアイ</t>
    </rPh>
    <rPh sb="27" eb="29">
      <t>キニュウ</t>
    </rPh>
    <rPh sb="29" eb="31">
      <t>ナイヨウ</t>
    </rPh>
    <rPh sb="33" eb="35">
      <t>カクニン</t>
    </rPh>
    <rPh sb="36" eb="37">
      <t>ウエ</t>
    </rPh>
    <rPh sb="38" eb="40">
      <t>シュウセイ</t>
    </rPh>
    <rPh sb="40" eb="41">
      <t>クダ</t>
    </rPh>
    <phoneticPr fontId="1"/>
  </si>
  <si>
    <t>●お申込みシート（窓口責任者＆成績管理者）の成績（進捗）管理者様欄に、
　各コース共通の成績管理者様をお一人のみご指定いただけます。</t>
    <rPh sb="2" eb="3">
      <t>モウ</t>
    </rPh>
    <rPh sb="3" eb="4">
      <t>コ</t>
    </rPh>
    <rPh sb="9" eb="11">
      <t>マドグチ</t>
    </rPh>
    <rPh sb="11" eb="14">
      <t>セキニンシャ</t>
    </rPh>
    <rPh sb="15" eb="17">
      <t>セイセキ</t>
    </rPh>
    <rPh sb="17" eb="20">
      <t>カンリシャ</t>
    </rPh>
    <rPh sb="32" eb="33">
      <t>ラン</t>
    </rPh>
    <rPh sb="37" eb="38">
      <t>カク</t>
    </rPh>
    <rPh sb="41" eb="43">
      <t>キョウツウ</t>
    </rPh>
    <rPh sb="44" eb="46">
      <t>セイセキ</t>
    </rPh>
    <rPh sb="52" eb="54">
      <t>ヒトリ</t>
    </rPh>
    <rPh sb="57" eb="59">
      <t>シテイ</t>
    </rPh>
    <phoneticPr fontId="1"/>
  </si>
  <si>
    <t>コース毎の合計金額</t>
    <rPh sb="5" eb="7">
      <t>ゴウケイ</t>
    </rPh>
    <rPh sb="7" eb="9">
      <t>キンガク</t>
    </rPh>
    <phoneticPr fontId="1"/>
  </si>
  <si>
    <t>ロジスティクスコース・テキストの送付先住所</t>
    <rPh sb="16" eb="18">
      <t>ソウフ</t>
    </rPh>
    <rPh sb="18" eb="19">
      <t>サキ</t>
    </rPh>
    <rPh sb="19" eb="21">
      <t>ジュウショ</t>
    </rPh>
    <phoneticPr fontId="1"/>
  </si>
  <si>
    <t>受講者人数</t>
    <rPh sb="0" eb="3">
      <t>ジュコウシャ</t>
    </rPh>
    <rPh sb="3" eb="5">
      <t>ニンズウ</t>
    </rPh>
    <phoneticPr fontId="1"/>
  </si>
  <si>
    <r>
      <t>姓</t>
    </r>
    <r>
      <rPr>
        <b/>
        <sz val="14"/>
        <color rgb="FFFF0000"/>
        <rFont val="ＭＳ Ｐゴシック"/>
        <family val="3"/>
        <charset val="128"/>
      </rPr>
      <t>＊</t>
    </r>
    <r>
      <rPr>
        <b/>
        <sz val="14"/>
        <rFont val="ＭＳ Ｐゴシック"/>
        <family val="3"/>
        <charset val="128"/>
      </rPr>
      <t>　</t>
    </r>
    <rPh sb="0" eb="1">
      <t>セイ</t>
    </rPh>
    <phoneticPr fontId="1"/>
  </si>
  <si>
    <r>
      <t>名</t>
    </r>
    <r>
      <rPr>
        <b/>
        <sz val="14"/>
        <color rgb="FFFF0000"/>
        <rFont val="ＭＳ Ｐゴシック"/>
        <family val="3"/>
        <charset val="128"/>
      </rPr>
      <t>＊</t>
    </r>
    <r>
      <rPr>
        <b/>
        <sz val="14"/>
        <rFont val="ＭＳ Ｐゴシック"/>
        <family val="3"/>
        <charset val="128"/>
      </rPr>
      <t>　</t>
    </r>
    <rPh sb="0" eb="1">
      <t>メイ</t>
    </rPh>
    <phoneticPr fontId="1"/>
  </si>
  <si>
    <r>
      <t>メイ</t>
    </r>
    <r>
      <rPr>
        <b/>
        <sz val="14"/>
        <color rgb="FFFF0000"/>
        <rFont val="ＭＳ Ｐゴシック"/>
        <family val="3"/>
        <charset val="128"/>
      </rPr>
      <t>＊</t>
    </r>
    <r>
      <rPr>
        <b/>
        <sz val="14"/>
        <rFont val="ＭＳ Ｐゴシック"/>
        <family val="3"/>
        <charset val="128"/>
      </rPr>
      <t>　</t>
    </r>
    <phoneticPr fontId="1"/>
  </si>
  <si>
    <r>
      <t>セイ</t>
    </r>
    <r>
      <rPr>
        <b/>
        <sz val="14"/>
        <color rgb="FFFF0000"/>
        <rFont val="ＭＳ Ｐゴシック"/>
        <family val="3"/>
        <charset val="128"/>
      </rPr>
      <t>＊</t>
    </r>
    <r>
      <rPr>
        <b/>
        <sz val="14"/>
        <rFont val="ＭＳ Ｐゴシック"/>
        <family val="3"/>
        <charset val="128"/>
      </rPr>
      <t>　</t>
    </r>
    <phoneticPr fontId="1"/>
  </si>
  <si>
    <r>
      <t xml:space="preserve"> ＴＥＬ(半角文字)</t>
    </r>
    <r>
      <rPr>
        <b/>
        <sz val="14"/>
        <color rgb="FFFF0000"/>
        <rFont val="ＭＳ Ｐゴシック"/>
        <family val="3"/>
        <charset val="128"/>
      </rPr>
      <t>＊</t>
    </r>
    <rPh sb="7" eb="9">
      <t>モジ</t>
    </rPh>
    <phoneticPr fontId="1"/>
  </si>
  <si>
    <r>
      <t>eメールアドレス（半角文字）</t>
    </r>
    <r>
      <rPr>
        <b/>
        <sz val="14"/>
        <color rgb="FFFF0000"/>
        <rFont val="ＭＳ Ｐゴシック"/>
        <family val="3"/>
        <charset val="128"/>
      </rPr>
      <t>＊</t>
    </r>
    <rPh sb="9" eb="11">
      <t>ハンカク</t>
    </rPh>
    <rPh sb="11" eb="13">
      <t>モジ</t>
    </rPh>
    <phoneticPr fontId="1"/>
  </si>
  <si>
    <r>
      <t xml:space="preserve"> 【所属地区倉庫協会】</t>
    </r>
    <r>
      <rPr>
        <b/>
        <sz val="14"/>
        <color rgb="FFFF0000"/>
        <rFont val="ＭＳ Ｐゴシック"/>
        <family val="3"/>
        <charset val="128"/>
      </rPr>
      <t>＊</t>
    </r>
    <r>
      <rPr>
        <b/>
        <sz val="14"/>
        <rFont val="ＭＳ Ｐゴシック"/>
        <family val="3"/>
        <charset val="128"/>
      </rPr>
      <t xml:space="preserve"> </t>
    </r>
    <rPh sb="2" eb="4">
      <t>ショゾク</t>
    </rPh>
    <rPh sb="4" eb="6">
      <t>チク</t>
    </rPh>
    <rPh sb="6" eb="8">
      <t>ソウコ</t>
    </rPh>
    <rPh sb="8" eb="10">
      <t>キョウカイ</t>
    </rPh>
    <phoneticPr fontId="1"/>
  </si>
  <si>
    <t>　　　　　　　　</t>
    <phoneticPr fontId="1"/>
  </si>
  <si>
    <t>●テキスト送付先住所を必ずご記入下さい。お申込みシートの黄色網掛セルにご記入下さい。</t>
    <rPh sb="5" eb="7">
      <t>ソウフ</t>
    </rPh>
    <rPh sb="7" eb="8">
      <t>サキ</t>
    </rPh>
    <rPh sb="8" eb="10">
      <t>ジュウショ</t>
    </rPh>
    <rPh sb="11" eb="12">
      <t>カナラ</t>
    </rPh>
    <rPh sb="14" eb="16">
      <t>キニュウ</t>
    </rPh>
    <rPh sb="28" eb="30">
      <t>キイロ</t>
    </rPh>
    <rPh sb="30" eb="31">
      <t>アミ</t>
    </rPh>
    <rPh sb="31" eb="32">
      <t>ガ</t>
    </rPh>
    <rPh sb="36" eb="38">
      <t>キニュウ</t>
    </rPh>
    <rPh sb="38" eb="39">
      <t>クダ</t>
    </rPh>
    <phoneticPr fontId="1"/>
  </si>
  <si>
    <t>●各シートでご記入頂ける欄は、水色及びロジスティクスコース用の黄色網掛セルです。</t>
    <rPh sb="1" eb="2">
      <t>カク</t>
    </rPh>
    <rPh sb="7" eb="9">
      <t>キニュウ</t>
    </rPh>
    <rPh sb="9" eb="10">
      <t>イタダ</t>
    </rPh>
    <rPh sb="12" eb="13">
      <t>ラン</t>
    </rPh>
    <rPh sb="15" eb="17">
      <t>ミズイロ</t>
    </rPh>
    <rPh sb="17" eb="18">
      <t>オヨ</t>
    </rPh>
    <rPh sb="29" eb="30">
      <t>ヨウ</t>
    </rPh>
    <rPh sb="31" eb="33">
      <t>キイロ</t>
    </rPh>
    <rPh sb="33" eb="35">
      <t>アミカ</t>
    </rPh>
    <phoneticPr fontId="1"/>
  </si>
  <si>
    <t>●お申込みシートで、正しく記入されない場合、合計金額が正しく表示されないことがございます。</t>
    <rPh sb="2" eb="4">
      <t>モウシコミ</t>
    </rPh>
    <rPh sb="10" eb="11">
      <t>タダ</t>
    </rPh>
    <rPh sb="13" eb="15">
      <t>キニュウ</t>
    </rPh>
    <rPh sb="19" eb="21">
      <t>バアイ</t>
    </rPh>
    <rPh sb="22" eb="26">
      <t>ゴウケイキンガク</t>
    </rPh>
    <rPh sb="27" eb="28">
      <t>タダ</t>
    </rPh>
    <rPh sb="30" eb="32">
      <t>ヒョウジ</t>
    </rPh>
    <phoneticPr fontId="1"/>
  </si>
  <si>
    <t>ロジオペ</t>
    <phoneticPr fontId="1"/>
  </si>
  <si>
    <t>ロジ管理</t>
    <rPh sb="2" eb="4">
      <t>カンリ</t>
    </rPh>
    <phoneticPr fontId="1"/>
  </si>
  <si>
    <t>コンプラ</t>
    <phoneticPr fontId="1"/>
  </si>
  <si>
    <t>貿易実務</t>
    <rPh sb="0" eb="4">
      <t>ボウエキジツム</t>
    </rPh>
    <phoneticPr fontId="1"/>
  </si>
  <si>
    <t xml:space="preserve"> フリガナ(全角)</t>
  </si>
  <si>
    <t>氏名　</t>
    <phoneticPr fontId="1"/>
  </si>
  <si>
    <r>
      <t>【会員事業者名】</t>
    </r>
    <r>
      <rPr>
        <b/>
        <sz val="14"/>
        <color rgb="FFFF0000"/>
        <rFont val="ＭＳ Ｐゴシック"/>
        <family val="3"/>
        <charset val="128"/>
      </rPr>
      <t>＊　</t>
    </r>
    <r>
      <rPr>
        <b/>
        <sz val="14"/>
        <rFont val="ＭＳ Ｐゴシック"/>
        <family val="3"/>
        <charset val="128"/>
      </rPr>
      <t xml:space="preserve">　  </t>
    </r>
    <phoneticPr fontId="1"/>
  </si>
  <si>
    <t>新規</t>
    <rPh sb="0" eb="2">
      <t>シンキ</t>
    </rPh>
    <phoneticPr fontId="1"/>
  </si>
  <si>
    <r>
      <t>申込区分</t>
    </r>
    <r>
      <rPr>
        <b/>
        <sz val="11"/>
        <color rgb="FFFF0000"/>
        <rFont val="ＭＳ Ｐゴシック"/>
        <family val="3"/>
        <charset val="128"/>
      </rPr>
      <t>*</t>
    </r>
    <rPh sb="0" eb="2">
      <t>モウシコミ</t>
    </rPh>
    <rPh sb="2" eb="4">
      <t>クブン</t>
    </rPh>
    <phoneticPr fontId="1"/>
  </si>
  <si>
    <t>【申込区分】</t>
    <rPh sb="1" eb="3">
      <t>モウシコミ</t>
    </rPh>
    <rPh sb="3" eb="5">
      <t>クブン</t>
    </rPh>
    <phoneticPr fontId="1"/>
  </si>
  <si>
    <t>【成績（進捗）管理者様】</t>
    <phoneticPr fontId="1"/>
  </si>
  <si>
    <t>成績（進捗）管理者様
部署名</t>
    <rPh sb="11" eb="13">
      <t>ブショ</t>
    </rPh>
    <rPh sb="13" eb="14">
      <t>メイ</t>
    </rPh>
    <phoneticPr fontId="1"/>
  </si>
  <si>
    <t>センターの機能と管理</t>
    <rPh sb="5" eb="7">
      <t>キノウ</t>
    </rPh>
    <rPh sb="8" eb="10">
      <t>カンリ</t>
    </rPh>
    <phoneticPr fontId="1"/>
  </si>
  <si>
    <t>国際海上航空輸送</t>
    <rPh sb="0" eb="2">
      <t>コクサイ</t>
    </rPh>
    <rPh sb="2" eb="4">
      <t>カイジョウ</t>
    </rPh>
    <rPh sb="4" eb="6">
      <t>コウクウ</t>
    </rPh>
    <rPh sb="6" eb="8">
      <t>ユソウ</t>
    </rPh>
    <phoneticPr fontId="1"/>
  </si>
  <si>
    <r>
      <rPr>
        <b/>
        <sz val="16"/>
        <color rgb="FFFF0000"/>
        <rFont val="ＭＳ Ｐゴシック"/>
        <family val="3"/>
        <charset val="128"/>
      </rPr>
      <t>←　　</t>
    </r>
    <r>
      <rPr>
        <b/>
        <sz val="12"/>
        <color rgb="FFFF0000"/>
        <rFont val="ＭＳ Ｐゴシック"/>
        <family val="3"/>
        <charset val="128"/>
      </rPr>
      <t>をクリックして申込区分を必ず選択して下さい。</t>
    </r>
    <rPh sb="10" eb="12">
      <t>モウシコミ</t>
    </rPh>
    <rPh sb="12" eb="14">
      <t>クブン</t>
    </rPh>
    <rPh sb="15" eb="16">
      <t>カナラ</t>
    </rPh>
    <rPh sb="17" eb="19">
      <t>センタク</t>
    </rPh>
    <rPh sb="21" eb="22">
      <t>クダ</t>
    </rPh>
    <phoneticPr fontId="1"/>
  </si>
  <si>
    <t>　新規：新規申込</t>
    <rPh sb="1" eb="3">
      <t>シンキ</t>
    </rPh>
    <rPh sb="4" eb="6">
      <t>シンキ</t>
    </rPh>
    <rPh sb="6" eb="8">
      <t>モウシコミ</t>
    </rPh>
    <phoneticPr fontId="1"/>
  </si>
  <si>
    <t>PM
入門</t>
    <rPh sb="3" eb="5">
      <t>ニュウモン</t>
    </rPh>
    <phoneticPr fontId="1"/>
  </si>
  <si>
    <t>●申込内容の記入誤り、記入漏れのなどの訂正の場合は、”訂正”を選択して下さい。</t>
    <rPh sb="1" eb="3">
      <t>モウシコミ</t>
    </rPh>
    <rPh sb="3" eb="5">
      <t>ナイヨウ</t>
    </rPh>
    <rPh sb="6" eb="8">
      <t>キニュウ</t>
    </rPh>
    <rPh sb="8" eb="9">
      <t>アヤマ</t>
    </rPh>
    <rPh sb="11" eb="13">
      <t>キニュウ</t>
    </rPh>
    <rPh sb="13" eb="14">
      <t>モ</t>
    </rPh>
    <rPh sb="19" eb="21">
      <t>テイセイ</t>
    </rPh>
    <rPh sb="22" eb="24">
      <t>バアイ</t>
    </rPh>
    <rPh sb="27" eb="29">
      <t>テイセイ</t>
    </rPh>
    <rPh sb="31" eb="33">
      <t>センタク</t>
    </rPh>
    <rPh sb="35" eb="36">
      <t>クダ</t>
    </rPh>
    <phoneticPr fontId="1"/>
  </si>
  <si>
    <r>
      <t>●お申込みシートのご記入にあたり、申込区分を必ず選択して下さい。</t>
    </r>
    <r>
      <rPr>
        <sz val="12"/>
        <color rgb="FFFF0000"/>
        <rFont val="ＭＳ Ｐ明朝"/>
        <family val="1"/>
        <charset val="128"/>
      </rPr>
      <t>初期値は、”新規”です。</t>
    </r>
    <rPh sb="2" eb="4">
      <t>モウシコミ</t>
    </rPh>
    <rPh sb="10" eb="12">
      <t>キニュウ</t>
    </rPh>
    <rPh sb="17" eb="19">
      <t>モウシコミ</t>
    </rPh>
    <rPh sb="19" eb="21">
      <t>クブン</t>
    </rPh>
    <rPh sb="22" eb="23">
      <t>カナラ</t>
    </rPh>
    <rPh sb="24" eb="26">
      <t>センタク</t>
    </rPh>
    <rPh sb="28" eb="29">
      <t>クダ</t>
    </rPh>
    <rPh sb="32" eb="35">
      <t>ショキチ</t>
    </rPh>
    <rPh sb="38" eb="40">
      <t>シンキ</t>
    </rPh>
    <phoneticPr fontId="1"/>
  </si>
  <si>
    <r>
      <t xml:space="preserve">●申込内容の変更（受講者の変更、受講コースの変更など）または受講者様の追加の
　場合は、”追加・変更”を選択して下さい。
   </t>
    </r>
    <r>
      <rPr>
        <sz val="12"/>
        <color rgb="FFFF0000"/>
        <rFont val="ＭＳ Ｐ明朝"/>
        <family val="1"/>
        <charset val="128"/>
      </rPr>
      <t>追加の場合は、新規申込時の情報を残して、追加受講者様の情報を追加して下さい。</t>
    </r>
    <rPh sb="1" eb="3">
      <t>モウシコミ</t>
    </rPh>
    <rPh sb="3" eb="5">
      <t>ナイヨウ</t>
    </rPh>
    <rPh sb="6" eb="8">
      <t>ヘンコウ</t>
    </rPh>
    <rPh sb="9" eb="12">
      <t>ジュコウシャ</t>
    </rPh>
    <rPh sb="13" eb="15">
      <t>ヘンコウ</t>
    </rPh>
    <rPh sb="16" eb="18">
      <t>ジュコウ</t>
    </rPh>
    <rPh sb="22" eb="24">
      <t>ヘンコウ</t>
    </rPh>
    <rPh sb="30" eb="32">
      <t>ジュコウ</t>
    </rPh>
    <rPh sb="32" eb="33">
      <t>シャ</t>
    </rPh>
    <rPh sb="33" eb="34">
      <t>サマ</t>
    </rPh>
    <rPh sb="35" eb="37">
      <t>ツイカ</t>
    </rPh>
    <rPh sb="40" eb="42">
      <t>バアイ</t>
    </rPh>
    <rPh sb="45" eb="47">
      <t>ツイカ</t>
    </rPh>
    <rPh sb="48" eb="50">
      <t>ヘンコウ</t>
    </rPh>
    <rPh sb="52" eb="54">
      <t>センタク</t>
    </rPh>
    <rPh sb="56" eb="57">
      <t>クダ</t>
    </rPh>
    <rPh sb="64" eb="66">
      <t>ツイカ</t>
    </rPh>
    <rPh sb="67" eb="69">
      <t>バアイ</t>
    </rPh>
    <rPh sb="71" eb="73">
      <t>シンキ</t>
    </rPh>
    <rPh sb="73" eb="75">
      <t>モウシコミ</t>
    </rPh>
    <rPh sb="75" eb="76">
      <t>ジ</t>
    </rPh>
    <rPh sb="77" eb="79">
      <t>ジョウホウ</t>
    </rPh>
    <rPh sb="80" eb="81">
      <t>ノコ</t>
    </rPh>
    <rPh sb="84" eb="86">
      <t>ツイカ</t>
    </rPh>
    <rPh sb="86" eb="89">
      <t>ジュコウシャ</t>
    </rPh>
    <rPh sb="89" eb="90">
      <t>サマ</t>
    </rPh>
    <rPh sb="91" eb="93">
      <t>ジョウホウ</t>
    </rPh>
    <rPh sb="94" eb="96">
      <t>ツイカ</t>
    </rPh>
    <rPh sb="98" eb="99">
      <t>クダ</t>
    </rPh>
    <phoneticPr fontId="1"/>
  </si>
  <si>
    <r>
      <t xml:space="preserve"> 【窓口担当者様】 部署名</t>
    </r>
    <r>
      <rPr>
        <b/>
        <sz val="14"/>
        <color rgb="FFFF0000"/>
        <rFont val="ＭＳ Ｐゴシック"/>
        <family val="3"/>
        <charset val="128"/>
      </rPr>
      <t>＊</t>
    </r>
    <phoneticPr fontId="1"/>
  </si>
  <si>
    <t>　訂正：申込内容の訂正</t>
    <rPh sb="1" eb="3">
      <t>テイセイ</t>
    </rPh>
    <rPh sb="4" eb="6">
      <t>モウシコミ</t>
    </rPh>
    <rPh sb="6" eb="8">
      <t>ナイヨウ</t>
    </rPh>
    <rPh sb="9" eb="11">
      <t>テイセイ</t>
    </rPh>
    <phoneticPr fontId="1"/>
  </si>
  <si>
    <t>●全てのコースで、同じ受講者様お一人だけ受講される場合、その受講者様自身を
　成績（進捗）管理者様にする設定は、必要ございません。</t>
    <rPh sb="1" eb="2">
      <t>スベ</t>
    </rPh>
    <rPh sb="9" eb="10">
      <t>オナ</t>
    </rPh>
    <rPh sb="11" eb="14">
      <t>ジュコウシャ</t>
    </rPh>
    <rPh sb="14" eb="15">
      <t>サマ</t>
    </rPh>
    <rPh sb="16" eb="18">
      <t>ヒトリ</t>
    </rPh>
    <rPh sb="20" eb="22">
      <t>ジュコウ</t>
    </rPh>
    <rPh sb="25" eb="27">
      <t>バアイ</t>
    </rPh>
    <rPh sb="30" eb="33">
      <t>ジュコウシャ</t>
    </rPh>
    <rPh sb="33" eb="34">
      <t>サマ</t>
    </rPh>
    <rPh sb="34" eb="36">
      <t>ジシン</t>
    </rPh>
    <rPh sb="52" eb="54">
      <t>セッテイ</t>
    </rPh>
    <rPh sb="56" eb="58">
      <t>ヒツヨウ</t>
    </rPh>
    <phoneticPr fontId="1"/>
  </si>
  <si>
    <r>
      <t>フリガナ
〈</t>
    </r>
    <r>
      <rPr>
        <sz val="9"/>
        <rFont val="ＭＳ Ｐゴシック"/>
        <family val="3"/>
        <charset val="128"/>
      </rPr>
      <t>全角〉</t>
    </r>
    <rPh sb="6" eb="8">
      <t>ゼンカク</t>
    </rPh>
    <phoneticPr fontId="1"/>
  </si>
  <si>
    <t>フリガナ
〈全角〉</t>
    <phoneticPr fontId="1"/>
  </si>
  <si>
    <t>↓【記入エラー】のメッセージが表示された場合は、記入内容をご確認下さい。</t>
    <rPh sb="32" eb="33">
      <t>クダ</t>
    </rPh>
    <phoneticPr fontId="1"/>
  </si>
  <si>
    <t>ロジスティクス</t>
    <phoneticPr fontId="1"/>
  </si>
  <si>
    <r>
      <t xml:space="preserve">　　　　　　　ｅメールアドレス
</t>
    </r>
    <r>
      <rPr>
        <sz val="10"/>
        <color rgb="FFFF0000"/>
        <rFont val="ＭＳ Ｐゴシック"/>
        <family val="3"/>
        <charset val="128"/>
      </rPr>
      <t xml:space="preserve">          〈半角文字で必ずご記入ください〉</t>
    </r>
    <phoneticPr fontId="1"/>
  </si>
  <si>
    <r>
      <t>受講者様
部署名（またはグループ会社名）</t>
    </r>
    <r>
      <rPr>
        <sz val="11"/>
        <color rgb="FFFF0000"/>
        <rFont val="ＭＳ Ｐゴシック"/>
        <family val="3"/>
        <charset val="128"/>
      </rPr>
      <t>*</t>
    </r>
    <rPh sb="0" eb="3">
      <t>ジュコウシャ</t>
    </rPh>
    <rPh sb="3" eb="4">
      <t>サマ</t>
    </rPh>
    <rPh sb="5" eb="7">
      <t>ブショ</t>
    </rPh>
    <rPh sb="7" eb="8">
      <t>メイ</t>
    </rPh>
    <phoneticPr fontId="1"/>
  </si>
  <si>
    <r>
      <t xml:space="preserve">郵便番号 </t>
    </r>
    <r>
      <rPr>
        <sz val="10"/>
        <color rgb="FFFF0000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〈半角文字〉</t>
    </r>
    <rPh sb="0" eb="4">
      <t>ユウビンバンゴウ</t>
    </rPh>
    <rPh sb="8" eb="10">
      <t>ハンカク</t>
    </rPh>
    <rPh sb="10" eb="12">
      <t>モジ</t>
    </rPh>
    <phoneticPr fontId="1"/>
  </si>
  <si>
    <r>
      <t>電話番号</t>
    </r>
    <r>
      <rPr>
        <sz val="10"/>
        <color rgb="FFFF0000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〈半角文字〉</t>
    </r>
    <rPh sb="0" eb="2">
      <t>デンワ</t>
    </rPh>
    <rPh sb="2" eb="4">
      <t>バンゴウ</t>
    </rPh>
    <rPh sb="9" eb="11">
      <t>モジ</t>
    </rPh>
    <phoneticPr fontId="1"/>
  </si>
  <si>
    <t>役職　　　</t>
    <rPh sb="0" eb="2">
      <t>ヤクショク</t>
    </rPh>
    <phoneticPr fontId="1"/>
  </si>
  <si>
    <t>※「*」マークが付いている項目は記入必須です。必ずご記入下さい。</t>
    <phoneticPr fontId="1"/>
  </si>
  <si>
    <t>センターの作業改善</t>
    <rPh sb="5" eb="7">
      <t>サギョウ</t>
    </rPh>
    <rPh sb="7" eb="9">
      <t>カイゼン</t>
    </rPh>
    <phoneticPr fontId="1"/>
  </si>
  <si>
    <t>　　　※ロジスティクスコースをお申込みの場合は、送付先住所を必ずご記入ください。</t>
    <rPh sb="16" eb="18">
      <t>モウシコ</t>
    </rPh>
    <rPh sb="20" eb="22">
      <t>バアイ</t>
    </rPh>
    <rPh sb="24" eb="26">
      <t>ソウフ</t>
    </rPh>
    <rPh sb="26" eb="27">
      <t>サキ</t>
    </rPh>
    <rPh sb="27" eb="29">
      <t>ジュウショ</t>
    </rPh>
    <rPh sb="30" eb="31">
      <t>カナラ</t>
    </rPh>
    <rPh sb="33" eb="35">
      <t>キニュウ</t>
    </rPh>
    <phoneticPr fontId="1"/>
  </si>
  <si>
    <t>申込区分</t>
  </si>
  <si>
    <t>新規</t>
  </si>
  <si>
    <t>追加・変更</t>
  </si>
  <si>
    <t>訂正</t>
  </si>
  <si>
    <r>
      <t xml:space="preserve">　追加・変更：追加または変更申込 </t>
    </r>
    <r>
      <rPr>
        <b/>
        <sz val="11"/>
        <color rgb="FFFF0000"/>
        <rFont val="ＭＳ Ｐゴシック"/>
        <family val="3"/>
        <charset val="128"/>
      </rPr>
      <t>※追加、変更は、提出済みの新規申込書に追加、変更を行って下さい。</t>
    </r>
    <rPh sb="1" eb="3">
      <t>ツイカ</t>
    </rPh>
    <rPh sb="4" eb="6">
      <t>ヘンコウ</t>
    </rPh>
    <rPh sb="7" eb="9">
      <t>ツイカ</t>
    </rPh>
    <rPh sb="12" eb="14">
      <t>ヘンコウ</t>
    </rPh>
    <rPh sb="14" eb="16">
      <t>モウシコミ</t>
    </rPh>
    <rPh sb="18" eb="20">
      <t>ツイカ</t>
    </rPh>
    <rPh sb="21" eb="23">
      <t>ヘンコウ</t>
    </rPh>
    <rPh sb="25" eb="28">
      <t>テイシュツズ</t>
    </rPh>
    <rPh sb="30" eb="32">
      <t>シンキ</t>
    </rPh>
    <rPh sb="32" eb="34">
      <t>モウシコミ</t>
    </rPh>
    <rPh sb="34" eb="35">
      <t>ショ</t>
    </rPh>
    <rPh sb="36" eb="38">
      <t>ツイカ</t>
    </rPh>
    <rPh sb="39" eb="41">
      <t>ヘンコウ</t>
    </rPh>
    <rPh sb="42" eb="43">
      <t>オコナ</t>
    </rPh>
    <rPh sb="45" eb="46">
      <t>クダ</t>
    </rPh>
    <phoneticPr fontId="1"/>
  </si>
  <si>
    <t>【2021年8月版】</t>
    <phoneticPr fontId="1"/>
  </si>
  <si>
    <t>【2021年8月版】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</si>
</sst>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;\-0;;@"/>
    <numFmt numFmtId="178" formatCode="0_);[Red]\(0\)"/>
  </numFmts>
  <fonts count="4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2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Century"/>
      <family val="1"/>
    </font>
    <font>
      <b/>
      <sz val="18"/>
      <color indexed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Century"/>
      <family val="1"/>
    </font>
    <font>
      <b/>
      <sz val="14"/>
      <color indexed="14"/>
      <name val="ＭＳ Ｐ明朝"/>
      <family val="1"/>
      <charset val="128"/>
    </font>
    <font>
      <sz val="14"/>
      <name val="Century"/>
      <family val="1"/>
    </font>
    <font>
      <sz val="11"/>
      <name val="ＭＳ Ｐ明朝"/>
      <family val="1"/>
      <charset val="128"/>
    </font>
    <font>
      <b/>
      <sz val="18"/>
      <color indexed="12"/>
      <name val="HG丸ｺﾞｼｯｸM-PRO"/>
      <family val="3"/>
      <charset val="128"/>
    </font>
    <font>
      <sz val="12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u/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3FDCF"/>
        <bgColor indexed="64"/>
      </patternFill>
    </fill>
    <fill>
      <patternFill patternType="solid">
        <fgColor rgb="FFF0FFFF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rgb="FFD7FFFF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6" fontId="2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378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 applyProtection="1">
      <alignment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26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center" vertical="center" wrapText="1"/>
    </xf>
    <xf numFmtId="0" fontId="21" fillId="2" borderId="0" xfId="0" applyFont="1" applyFill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vertical="center" textRotation="255" wrapText="1"/>
    </xf>
    <xf numFmtId="0" fontId="21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vertical="center" textRotation="255"/>
    </xf>
    <xf numFmtId="0" fontId="0" fillId="2" borderId="32" xfId="0" applyFill="1" applyBorder="1" applyAlignment="1" applyProtection="1">
      <alignment vertical="center"/>
    </xf>
    <xf numFmtId="0" fontId="0" fillId="2" borderId="30" xfId="0" applyFill="1" applyBorder="1" applyAlignment="1" applyProtection="1">
      <alignment vertical="center"/>
    </xf>
    <xf numFmtId="0" fontId="0" fillId="2" borderId="45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29" fillId="2" borderId="0" xfId="0" applyFont="1" applyFill="1" applyAlignment="1" applyProtection="1">
      <alignment horizontal="center" vertical="center"/>
    </xf>
    <xf numFmtId="0" fontId="30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left"/>
    </xf>
    <xf numFmtId="0" fontId="0" fillId="0" borderId="0" xfId="0" applyAlignment="1">
      <alignment vertical="center"/>
    </xf>
    <xf numFmtId="0" fontId="20" fillId="2" borderId="0" xfId="0" applyFont="1" applyFill="1" applyAlignment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177" fontId="28" fillId="4" borderId="26" xfId="0" applyNumberFormat="1" applyFont="1" applyFill="1" applyBorder="1" applyAlignment="1" applyProtection="1">
      <alignment horizontal="left" vertical="center" shrinkToFit="1"/>
    </xf>
    <xf numFmtId="177" fontId="5" fillId="0" borderId="21" xfId="0" applyNumberFormat="1" applyFont="1" applyFill="1" applyBorder="1" applyAlignment="1" applyProtection="1">
      <alignment horizontal="left" vertical="center" shrinkToFit="1"/>
    </xf>
    <xf numFmtId="177" fontId="0" fillId="0" borderId="21" xfId="0" applyNumberFormat="1" applyFont="1" applyFill="1" applyBorder="1" applyAlignment="1" applyProtection="1">
      <alignment horizontal="center" vertical="center"/>
    </xf>
    <xf numFmtId="177" fontId="0" fillId="0" borderId="5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left" vertical="center" shrinkToFit="1"/>
    </xf>
    <xf numFmtId="177" fontId="28" fillId="5" borderId="52" xfId="0" applyNumberFormat="1" applyFont="1" applyFill="1" applyBorder="1" applyAlignment="1" applyProtection="1">
      <alignment horizontal="left" vertical="center" shrinkToFit="1"/>
    </xf>
    <xf numFmtId="0" fontId="9" fillId="2" borderId="0" xfId="0" applyFont="1" applyFill="1" applyAlignment="1">
      <alignment horizontal="left" vertical="center" wrapText="1"/>
    </xf>
    <xf numFmtId="0" fontId="0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right" vertical="center"/>
    </xf>
    <xf numFmtId="0" fontId="0" fillId="2" borderId="62" xfId="0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/>
    </xf>
    <xf numFmtId="0" fontId="22" fillId="0" borderId="0" xfId="0" applyFont="1" applyFill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 wrapText="1"/>
    </xf>
    <xf numFmtId="177" fontId="34" fillId="0" borderId="0" xfId="0" applyNumberFormat="1" applyFont="1" applyFill="1" applyBorder="1" applyAlignment="1" applyProtection="1">
      <alignment horizontal="left" vertical="center" shrinkToFit="1"/>
    </xf>
    <xf numFmtId="0" fontId="22" fillId="0" borderId="0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4" fillId="2" borderId="43" xfId="0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2" borderId="14" xfId="0" applyFill="1" applyBorder="1" applyAlignment="1" applyProtection="1">
      <alignment vertical="center"/>
    </xf>
    <xf numFmtId="0" fontId="23" fillId="0" borderId="11" xfId="0" applyFont="1" applyFill="1" applyBorder="1" applyAlignment="1" applyProtection="1">
      <alignment horizontal="left" vertical="center"/>
    </xf>
    <xf numFmtId="0" fontId="23" fillId="0" borderId="18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23" xfId="0" applyNumberFormat="1" applyFont="1" applyFill="1" applyBorder="1" applyAlignment="1" applyProtection="1">
      <alignment horizontal="center" vertical="center" wrapText="1"/>
    </xf>
    <xf numFmtId="0" fontId="23" fillId="8" borderId="19" xfId="0" applyFont="1" applyFill="1" applyBorder="1" applyAlignment="1" applyProtection="1">
      <alignment vertical="center" shrinkToFit="1"/>
      <protection locked="0"/>
    </xf>
    <xf numFmtId="0" fontId="6" fillId="8" borderId="11" xfId="0" applyFont="1" applyFill="1" applyBorder="1" applyAlignment="1" applyProtection="1">
      <alignment vertical="center" shrinkToFit="1"/>
      <protection locked="0"/>
    </xf>
    <xf numFmtId="0" fontId="5" fillId="8" borderId="26" xfId="0" applyNumberFormat="1" applyFont="1" applyFill="1" applyBorder="1" applyAlignment="1" applyProtection="1">
      <alignment horizontal="left" vertical="center" shrinkToFit="1"/>
      <protection locked="0"/>
    </xf>
    <xf numFmtId="0" fontId="0" fillId="8" borderId="27" xfId="0" applyFont="1" applyFill="1" applyBorder="1" applyAlignment="1" applyProtection="1">
      <alignment horizontal="center" vertical="center" shrinkToFit="1"/>
      <protection locked="0"/>
    </xf>
    <xf numFmtId="0" fontId="0" fillId="8" borderId="53" xfId="0" applyFont="1" applyFill="1" applyBorder="1" applyAlignment="1" applyProtection="1">
      <alignment horizontal="center" vertical="center" shrinkToFit="1"/>
      <protection locked="0"/>
    </xf>
    <xf numFmtId="0" fontId="0" fillId="8" borderId="60" xfId="0" applyFont="1" applyFill="1" applyBorder="1" applyAlignment="1" applyProtection="1">
      <alignment horizontal="left" vertical="center" shrinkToFit="1"/>
      <protection locked="0"/>
    </xf>
    <xf numFmtId="0" fontId="0" fillId="8" borderId="34" xfId="0" applyFill="1" applyBorder="1" applyAlignment="1" applyProtection="1">
      <alignment horizontal="center" vertical="center" shrinkToFit="1"/>
      <protection locked="0"/>
    </xf>
    <xf numFmtId="0" fontId="0" fillId="8" borderId="30" xfId="0" applyFill="1" applyBorder="1" applyAlignment="1" applyProtection="1">
      <alignment horizontal="left" vertical="center" shrinkToFit="1"/>
      <protection locked="0"/>
    </xf>
    <xf numFmtId="0" fontId="0" fillId="8" borderId="29" xfId="0" applyFill="1" applyBorder="1" applyAlignment="1" applyProtection="1">
      <alignment horizontal="center" vertical="center" shrinkToFit="1"/>
      <protection locked="0"/>
    </xf>
    <xf numFmtId="0" fontId="0" fillId="8" borderId="59" xfId="0" applyFill="1" applyBorder="1" applyAlignment="1" applyProtection="1">
      <alignment horizontal="left" vertical="center" shrinkToFit="1"/>
      <protection locked="0"/>
    </xf>
    <xf numFmtId="0" fontId="0" fillId="8" borderId="48" xfId="0" applyFill="1" applyBorder="1" applyAlignment="1" applyProtection="1">
      <alignment horizontal="center" vertical="center" shrinkToFit="1"/>
      <protection locked="0"/>
    </xf>
    <xf numFmtId="0" fontId="4" fillId="8" borderId="42" xfId="0" applyFont="1" applyFill="1" applyBorder="1" applyAlignment="1" applyProtection="1">
      <alignment horizontal="center" vertical="center"/>
      <protection locked="0"/>
    </xf>
    <xf numFmtId="0" fontId="4" fillId="8" borderId="36" xfId="0" applyFont="1" applyFill="1" applyBorder="1" applyAlignment="1" applyProtection="1">
      <alignment horizontal="center" vertical="center"/>
      <protection locked="0"/>
    </xf>
    <xf numFmtId="0" fontId="4" fillId="8" borderId="31" xfId="0" applyFont="1" applyFill="1" applyBorder="1" applyAlignment="1" applyProtection="1">
      <alignment horizontal="center" vertical="center"/>
      <protection locked="0"/>
    </xf>
    <xf numFmtId="0" fontId="4" fillId="8" borderId="43" xfId="0" applyFont="1" applyFill="1" applyBorder="1" applyAlignment="1" applyProtection="1">
      <alignment horizontal="center" vertical="center"/>
      <protection locked="0"/>
    </xf>
    <xf numFmtId="0" fontId="4" fillId="8" borderId="34" xfId="0" applyFont="1" applyFill="1" applyBorder="1" applyAlignment="1" applyProtection="1">
      <alignment horizontal="center" vertical="center"/>
      <protection locked="0"/>
    </xf>
    <xf numFmtId="0" fontId="4" fillId="8" borderId="28" xfId="0" applyFont="1" applyFill="1" applyBorder="1" applyAlignment="1" applyProtection="1">
      <alignment horizontal="center" vertical="center"/>
      <protection locked="0"/>
    </xf>
    <xf numFmtId="0" fontId="4" fillId="8" borderId="44" xfId="0" applyFont="1" applyFill="1" applyBorder="1" applyAlignment="1" applyProtection="1">
      <alignment horizontal="center" vertical="center"/>
      <protection locked="0"/>
    </xf>
    <xf numFmtId="0" fontId="4" fillId="8" borderId="29" xfId="0" applyFont="1" applyFill="1" applyBorder="1" applyAlignment="1" applyProtection="1">
      <alignment horizontal="center" vertical="center"/>
      <protection locked="0"/>
    </xf>
    <xf numFmtId="0" fontId="4" fillId="8" borderId="46" xfId="0" applyFont="1" applyFill="1" applyBorder="1" applyAlignment="1" applyProtection="1">
      <alignment horizontal="center" vertical="center"/>
      <protection locked="0"/>
    </xf>
    <xf numFmtId="0" fontId="4" fillId="8" borderId="47" xfId="0" applyFont="1" applyFill="1" applyBorder="1" applyAlignment="1" applyProtection="1">
      <alignment horizontal="center" vertical="center"/>
      <protection locked="0"/>
    </xf>
    <xf numFmtId="0" fontId="4" fillId="8" borderId="48" xfId="0" applyFont="1" applyFill="1" applyBorder="1" applyAlignment="1" applyProtection="1">
      <alignment horizontal="center" vertical="center"/>
      <protection locked="0"/>
    </xf>
    <xf numFmtId="0" fontId="4" fillId="9" borderId="29" xfId="0" applyFont="1" applyFill="1" applyBorder="1" applyAlignment="1" applyProtection="1">
      <alignment horizontal="left" vertical="center" shrinkToFit="1"/>
      <protection locked="0"/>
    </xf>
    <xf numFmtId="0" fontId="4" fillId="9" borderId="30" xfId="0" applyFont="1" applyFill="1" applyBorder="1" applyAlignment="1" applyProtection="1">
      <alignment horizontal="left" vertical="center" shrinkToFit="1"/>
      <protection locked="0"/>
    </xf>
    <xf numFmtId="0" fontId="4" fillId="9" borderId="36" xfId="0" applyFont="1" applyFill="1" applyBorder="1" applyAlignment="1" applyProtection="1">
      <alignment horizontal="left" vertical="center" shrinkToFit="1"/>
      <protection locked="0"/>
    </xf>
    <xf numFmtId="0" fontId="4" fillId="9" borderId="44" xfId="0" applyFont="1" applyFill="1" applyBorder="1" applyAlignment="1" applyProtection="1">
      <alignment horizontal="left" vertical="center" shrinkToFit="1"/>
      <protection locked="0"/>
    </xf>
    <xf numFmtId="0" fontId="4" fillId="9" borderId="47" xfId="0" applyFont="1" applyFill="1" applyBorder="1" applyAlignment="1" applyProtection="1">
      <alignment horizontal="left" vertical="center" shrinkToFit="1"/>
      <protection locked="0"/>
    </xf>
    <xf numFmtId="0" fontId="4" fillId="9" borderId="48" xfId="0" applyFont="1" applyFill="1" applyBorder="1" applyAlignment="1" applyProtection="1">
      <alignment horizontal="left" vertical="center" shrinkToFit="1"/>
      <protection locked="0"/>
    </xf>
    <xf numFmtId="0" fontId="4" fillId="9" borderId="45" xfId="0" applyFont="1" applyFill="1" applyBorder="1" applyAlignment="1" applyProtection="1">
      <alignment horizontal="left" vertical="center" shrinkToFit="1"/>
      <protection locked="0"/>
    </xf>
    <xf numFmtId="0" fontId="4" fillId="10" borderId="36" xfId="0" applyFont="1" applyFill="1" applyBorder="1" applyAlignment="1" applyProtection="1">
      <alignment horizontal="center" vertical="center"/>
      <protection locked="0"/>
    </xf>
    <xf numFmtId="0" fontId="4" fillId="10" borderId="44" xfId="0" applyFont="1" applyFill="1" applyBorder="1" applyAlignment="1" applyProtection="1">
      <alignment horizontal="center" vertical="center"/>
      <protection locked="0"/>
    </xf>
    <xf numFmtId="0" fontId="4" fillId="10" borderId="47" xfId="0" applyFont="1" applyFill="1" applyBorder="1" applyAlignment="1" applyProtection="1">
      <alignment horizontal="center" vertical="center"/>
      <protection locked="0"/>
    </xf>
    <xf numFmtId="0" fontId="4" fillId="10" borderId="35" xfId="0" applyFont="1" applyFill="1" applyBorder="1" applyAlignment="1" applyProtection="1">
      <alignment horizontal="center" vertical="center"/>
      <protection locked="0"/>
    </xf>
    <xf numFmtId="0" fontId="4" fillId="10" borderId="33" xfId="0" applyFont="1" applyFill="1" applyBorder="1" applyAlignment="1" applyProtection="1">
      <alignment horizontal="center" vertical="center"/>
      <protection locked="0"/>
    </xf>
    <xf numFmtId="0" fontId="4" fillId="10" borderId="65" xfId="0" applyFont="1" applyFill="1" applyBorder="1" applyAlignment="1" applyProtection="1">
      <alignment horizontal="center" vertical="center"/>
      <protection locked="0"/>
    </xf>
    <xf numFmtId="0" fontId="35" fillId="2" borderId="11" xfId="0" applyFont="1" applyFill="1" applyBorder="1" applyAlignment="1" applyProtection="1">
      <alignment horizontal="center" vertical="center"/>
    </xf>
    <xf numFmtId="0" fontId="0" fillId="2" borderId="59" xfId="0" applyFill="1" applyBorder="1" applyAlignment="1" applyProtection="1">
      <alignment vertical="center"/>
    </xf>
    <xf numFmtId="0" fontId="4" fillId="8" borderId="68" xfId="0" applyFont="1" applyFill="1" applyBorder="1" applyAlignment="1" applyProtection="1">
      <alignment horizontal="center" vertical="center"/>
      <protection locked="0"/>
    </xf>
    <xf numFmtId="0" fontId="4" fillId="8" borderId="69" xfId="0" applyFont="1" applyFill="1" applyBorder="1" applyAlignment="1" applyProtection="1">
      <alignment horizontal="center" vertical="center"/>
      <protection locked="0"/>
    </xf>
    <xf numFmtId="0" fontId="0" fillId="8" borderId="70" xfId="0" applyFill="1" applyBorder="1" applyAlignment="1" applyProtection="1">
      <alignment horizontal="center" vertical="center" shrinkToFit="1"/>
      <protection locked="0"/>
    </xf>
    <xf numFmtId="0" fontId="4" fillId="9" borderId="69" xfId="0" applyFont="1" applyFill="1" applyBorder="1" applyAlignment="1" applyProtection="1">
      <alignment horizontal="left" vertical="center" shrinkToFit="1"/>
      <protection locked="0"/>
    </xf>
    <xf numFmtId="0" fontId="4" fillId="9" borderId="70" xfId="0" applyFont="1" applyFill="1" applyBorder="1" applyAlignment="1" applyProtection="1">
      <alignment horizontal="left" vertical="center" shrinkToFit="1"/>
      <protection locked="0"/>
    </xf>
    <xf numFmtId="0" fontId="4" fillId="9" borderId="59" xfId="0" applyFont="1" applyFill="1" applyBorder="1" applyAlignment="1" applyProtection="1">
      <alignment horizontal="left" vertical="center" shrinkToFit="1"/>
      <protection locked="0"/>
    </xf>
    <xf numFmtId="0" fontId="4" fillId="10" borderId="69" xfId="0" applyFont="1" applyFill="1" applyBorder="1" applyAlignment="1" applyProtection="1">
      <alignment horizontal="center" vertical="center"/>
      <protection locked="0"/>
    </xf>
    <xf numFmtId="0" fontId="4" fillId="10" borderId="71" xfId="0" applyFont="1" applyFill="1" applyBorder="1" applyAlignment="1" applyProtection="1">
      <alignment horizontal="center" vertical="center"/>
      <protection locked="0"/>
    </xf>
    <xf numFmtId="0" fontId="4" fillId="8" borderId="70" xfId="0" applyFont="1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vertical="center"/>
    </xf>
    <xf numFmtId="0" fontId="4" fillId="9" borderId="34" xfId="0" applyFont="1" applyFill="1" applyBorder="1" applyAlignment="1" applyProtection="1">
      <alignment horizontal="left" vertical="center" shrinkToFit="1"/>
      <protection locked="0"/>
    </xf>
    <xf numFmtId="0" fontId="4" fillId="9" borderId="58" xfId="0" applyFont="1" applyFill="1" applyBorder="1" applyAlignment="1" applyProtection="1">
      <alignment horizontal="left" vertical="center" shrinkToFit="1"/>
      <protection locked="0"/>
    </xf>
    <xf numFmtId="0" fontId="0" fillId="2" borderId="72" xfId="0" applyFill="1" applyBorder="1" applyAlignment="1" applyProtection="1">
      <alignment vertical="center"/>
    </xf>
    <xf numFmtId="0" fontId="4" fillId="8" borderId="73" xfId="0" applyFont="1" applyFill="1" applyBorder="1" applyAlignment="1" applyProtection="1">
      <alignment horizontal="center" vertical="center"/>
      <protection locked="0"/>
    </xf>
    <xf numFmtId="0" fontId="4" fillId="8" borderId="74" xfId="0" applyFont="1" applyFill="1" applyBorder="1" applyAlignment="1" applyProtection="1">
      <alignment horizontal="center" vertical="center"/>
      <protection locked="0"/>
    </xf>
    <xf numFmtId="0" fontId="0" fillId="8" borderId="62" xfId="0" applyFill="1" applyBorder="1" applyAlignment="1" applyProtection="1">
      <alignment horizontal="center" vertical="center" shrinkToFit="1"/>
      <protection locked="0"/>
    </xf>
    <xf numFmtId="0" fontId="0" fillId="8" borderId="15" xfId="0" applyFill="1" applyBorder="1" applyAlignment="1" applyProtection="1">
      <alignment horizontal="left" vertical="center" shrinkToFit="1"/>
      <protection locked="0"/>
    </xf>
    <xf numFmtId="0" fontId="0" fillId="0" borderId="19" xfId="0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horizontal="center" vertical="center" wrapText="1"/>
    </xf>
    <xf numFmtId="0" fontId="4" fillId="9" borderId="74" xfId="0" applyFont="1" applyFill="1" applyBorder="1" applyAlignment="1" applyProtection="1">
      <alignment horizontal="left" vertical="center" shrinkToFit="1"/>
      <protection locked="0"/>
    </xf>
    <xf numFmtId="0" fontId="4" fillId="9" borderId="62" xfId="0" applyFont="1" applyFill="1" applyBorder="1" applyAlignment="1" applyProtection="1">
      <alignment horizontal="left" vertical="center" shrinkToFit="1"/>
      <protection locked="0"/>
    </xf>
    <xf numFmtId="0" fontId="4" fillId="9" borderId="72" xfId="0" applyFont="1" applyFill="1" applyBorder="1" applyAlignment="1" applyProtection="1">
      <alignment horizontal="left" vertical="center" shrinkToFit="1"/>
      <protection locked="0"/>
    </xf>
    <xf numFmtId="0" fontId="4" fillId="10" borderId="74" xfId="0" applyFont="1" applyFill="1" applyBorder="1" applyAlignment="1" applyProtection="1">
      <alignment horizontal="center" vertical="center"/>
      <protection locked="0"/>
    </xf>
    <xf numFmtId="0" fontId="4" fillId="10" borderId="75" xfId="0" applyFont="1" applyFill="1" applyBorder="1" applyAlignment="1" applyProtection="1">
      <alignment horizontal="center" vertical="center"/>
      <protection locked="0"/>
    </xf>
    <xf numFmtId="0" fontId="4" fillId="8" borderId="62" xfId="0" applyFont="1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vertical="center"/>
    </xf>
    <xf numFmtId="0" fontId="4" fillId="8" borderId="77" xfId="0" applyFont="1" applyFill="1" applyBorder="1" applyAlignment="1" applyProtection="1">
      <alignment horizontal="center" vertical="center"/>
      <protection locked="0"/>
    </xf>
    <xf numFmtId="0" fontId="4" fillId="8" borderId="78" xfId="0" applyFont="1" applyFill="1" applyBorder="1" applyAlignment="1" applyProtection="1">
      <alignment horizontal="center" vertical="center"/>
      <protection locked="0"/>
    </xf>
    <xf numFmtId="0" fontId="0" fillId="8" borderId="79" xfId="0" applyFill="1" applyBorder="1" applyAlignment="1" applyProtection="1">
      <alignment horizontal="center" vertical="center" shrinkToFit="1"/>
      <protection locked="0"/>
    </xf>
    <xf numFmtId="0" fontId="0" fillId="8" borderId="76" xfId="0" applyFill="1" applyBorder="1" applyAlignment="1" applyProtection="1">
      <alignment horizontal="left" vertical="center" shrinkToFit="1"/>
      <protection locked="0"/>
    </xf>
    <xf numFmtId="0" fontId="0" fillId="0" borderId="67" xfId="0" applyFill="1" applyBorder="1" applyAlignment="1" applyProtection="1">
      <alignment vertical="center"/>
    </xf>
    <xf numFmtId="0" fontId="0" fillId="0" borderId="67" xfId="0" applyFill="1" applyBorder="1" applyAlignment="1" applyProtection="1">
      <alignment horizontal="center" vertical="center"/>
    </xf>
    <xf numFmtId="0" fontId="4" fillId="9" borderId="78" xfId="0" applyFont="1" applyFill="1" applyBorder="1" applyAlignment="1" applyProtection="1">
      <alignment horizontal="left" vertical="center" shrinkToFit="1"/>
      <protection locked="0"/>
    </xf>
    <xf numFmtId="0" fontId="4" fillId="9" borderId="79" xfId="0" applyFont="1" applyFill="1" applyBorder="1" applyAlignment="1" applyProtection="1">
      <alignment horizontal="left" vertical="center" shrinkToFit="1"/>
      <protection locked="0"/>
    </xf>
    <xf numFmtId="0" fontId="4" fillId="9" borderId="76" xfId="0" applyFont="1" applyFill="1" applyBorder="1" applyAlignment="1" applyProtection="1">
      <alignment horizontal="left" vertical="center" shrinkToFit="1"/>
      <protection locked="0"/>
    </xf>
    <xf numFmtId="0" fontId="4" fillId="10" borderId="78" xfId="0" applyFont="1" applyFill="1" applyBorder="1" applyAlignment="1" applyProtection="1">
      <alignment horizontal="center" vertical="center"/>
      <protection locked="0"/>
    </xf>
    <xf numFmtId="0" fontId="4" fillId="10" borderId="80" xfId="0" applyFont="1" applyFill="1" applyBorder="1" applyAlignment="1" applyProtection="1">
      <alignment horizontal="center" vertical="center"/>
      <protection locked="0"/>
    </xf>
    <xf numFmtId="0" fontId="4" fillId="8" borderId="79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Alignment="1">
      <alignment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Alignment="1"/>
    <xf numFmtId="0" fontId="24" fillId="0" borderId="0" xfId="0" applyFont="1" applyFill="1" applyBorder="1" applyAlignment="1" applyProtection="1">
      <alignment horizontal="left" vertical="top" wrapText="1"/>
    </xf>
    <xf numFmtId="0" fontId="25" fillId="0" borderId="0" xfId="0" applyFont="1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Alignment="1" applyProtection="1"/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right" vertical="center"/>
    </xf>
    <xf numFmtId="0" fontId="0" fillId="0" borderId="65" xfId="0" applyFill="1" applyBorder="1" applyAlignment="1" applyProtection="1">
      <alignment vertical="center"/>
    </xf>
    <xf numFmtId="0" fontId="0" fillId="0" borderId="6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24" fillId="0" borderId="0" xfId="0" applyFont="1" applyFill="1" applyBorder="1" applyAlignment="1" applyProtection="1">
      <alignment horizontal="left" vertical="top"/>
    </xf>
    <xf numFmtId="0" fontId="4" fillId="2" borderId="58" xfId="0" applyFont="1" applyFill="1" applyBorder="1" applyAlignment="1" applyProtection="1">
      <alignment vertical="center" shrinkToFit="1"/>
    </xf>
    <xf numFmtId="0" fontId="4" fillId="0" borderId="81" xfId="0" applyFont="1" applyFill="1" applyBorder="1" applyAlignment="1" applyProtection="1">
      <alignment horizontal="left" vertical="center" shrinkToFit="1"/>
    </xf>
    <xf numFmtId="0" fontId="4" fillId="0" borderId="22" xfId="0" applyFont="1" applyFill="1" applyBorder="1" applyAlignment="1" applyProtection="1">
      <alignment horizontal="left" vertical="center" shrinkToFit="1"/>
    </xf>
    <xf numFmtId="0" fontId="5" fillId="0" borderId="49" xfId="0" applyFont="1" applyFill="1" applyBorder="1" applyAlignment="1" applyProtection="1">
      <alignment horizontal="right" vertical="center"/>
    </xf>
    <xf numFmtId="0" fontId="0" fillId="8" borderId="57" xfId="0" applyFill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right" vertical="center" shrinkToFit="1"/>
    </xf>
    <xf numFmtId="176" fontId="21" fillId="2" borderId="49" xfId="1" applyFill="1" applyBorder="1" applyAlignment="1" applyProtection="1">
      <alignment vertical="center" shrinkToFit="1"/>
    </xf>
    <xf numFmtId="0" fontId="0" fillId="0" borderId="0" xfId="0" applyFill="1" applyAlignment="1" applyProtection="1">
      <alignment horizontal="right" vertical="center" shrinkToFit="1"/>
    </xf>
    <xf numFmtId="0" fontId="12" fillId="0" borderId="0" xfId="0" applyFont="1" applyAlignment="1">
      <alignment horizontal="left" vertical="center"/>
    </xf>
    <xf numFmtId="0" fontId="5" fillId="2" borderId="6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left" vertical="center"/>
    </xf>
    <xf numFmtId="0" fontId="4" fillId="10" borderId="82" xfId="0" applyFont="1" applyFill="1" applyBorder="1" applyAlignment="1" applyProtection="1">
      <alignment horizontal="center" vertical="center"/>
      <protection locked="0"/>
    </xf>
    <xf numFmtId="0" fontId="4" fillId="10" borderId="83" xfId="0" applyFont="1" applyFill="1" applyBorder="1" applyAlignment="1" applyProtection="1">
      <alignment horizontal="center" vertical="center"/>
      <protection locked="0"/>
    </xf>
    <xf numFmtId="0" fontId="4" fillId="10" borderId="84" xfId="0" applyFont="1" applyFill="1" applyBorder="1" applyAlignment="1" applyProtection="1">
      <alignment horizontal="center" vertical="center"/>
      <protection locked="0"/>
    </xf>
    <xf numFmtId="0" fontId="4" fillId="10" borderId="85" xfId="0" applyFont="1" applyFill="1" applyBorder="1" applyAlignment="1" applyProtection="1">
      <alignment horizontal="center" vertical="center"/>
      <protection locked="0"/>
    </xf>
    <xf numFmtId="0" fontId="4" fillId="10" borderId="86" xfId="0" applyFont="1" applyFill="1" applyBorder="1" applyAlignment="1" applyProtection="1">
      <alignment horizontal="center" vertical="center"/>
      <protection locked="0"/>
    </xf>
    <xf numFmtId="0" fontId="4" fillId="10" borderId="87" xfId="0" applyFont="1" applyFill="1" applyBorder="1" applyAlignment="1" applyProtection="1">
      <alignment horizontal="center" vertical="center"/>
      <protection locked="0"/>
    </xf>
    <xf numFmtId="0" fontId="0" fillId="4" borderId="41" xfId="0" applyFont="1" applyFill="1" applyBorder="1" applyAlignment="1" applyProtection="1">
      <alignment horizontal="center" vertical="center" shrinkToFit="1"/>
    </xf>
    <xf numFmtId="0" fontId="21" fillId="4" borderId="41" xfId="0" applyFont="1" applyFill="1" applyBorder="1" applyAlignment="1" applyProtection="1">
      <alignment horizontal="center" vertical="center" shrinkToFit="1"/>
    </xf>
    <xf numFmtId="0" fontId="21" fillId="4" borderId="82" xfId="0" applyFont="1" applyFill="1" applyBorder="1" applyAlignment="1" applyProtection="1">
      <alignment horizontal="left" vertical="center" shrinkToFit="1"/>
    </xf>
    <xf numFmtId="0" fontId="0" fillId="4" borderId="2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center"/>
    </xf>
    <xf numFmtId="0" fontId="0" fillId="4" borderId="66" xfId="0" applyFont="1" applyFill="1" applyBorder="1" applyAlignment="1" applyProtection="1">
      <alignment horizontal="center" vertical="center"/>
    </xf>
    <xf numFmtId="0" fontId="5" fillId="4" borderId="41" xfId="0" applyFont="1" applyFill="1" applyBorder="1" applyAlignment="1" applyProtection="1">
      <alignment horizontal="left" vertical="center" shrinkToFit="1"/>
    </xf>
    <xf numFmtId="177" fontId="28" fillId="6" borderId="33" xfId="0" applyNumberFormat="1" applyFont="1" applyFill="1" applyBorder="1" applyAlignment="1" applyProtection="1">
      <alignment horizontal="left" vertical="center" shrinkToFit="1"/>
    </xf>
    <xf numFmtId="0" fontId="0" fillId="4" borderId="88" xfId="0" applyFill="1" applyBorder="1" applyAlignment="1" applyProtection="1">
      <alignment horizontal="center" vertical="center" wrapText="1"/>
    </xf>
    <xf numFmtId="0" fontId="21" fillId="4" borderId="81" xfId="0" applyFont="1" applyFill="1" applyBorder="1" applyAlignment="1" applyProtection="1">
      <alignment horizontal="center" vertical="center"/>
    </xf>
    <xf numFmtId="177" fontId="28" fillId="6" borderId="90" xfId="0" applyNumberFormat="1" applyFont="1" applyFill="1" applyBorder="1" applyAlignment="1" applyProtection="1">
      <alignment horizontal="left" vertical="center" shrinkToFit="1"/>
    </xf>
    <xf numFmtId="177" fontId="28" fillId="6" borderId="91" xfId="0" applyNumberFormat="1" applyFont="1" applyFill="1" applyBorder="1" applyAlignment="1" applyProtection="1">
      <alignment horizontal="left" vertical="center" shrinkToFit="1"/>
    </xf>
    <xf numFmtId="0" fontId="28" fillId="4" borderId="92" xfId="0" applyFont="1" applyFill="1" applyBorder="1" applyAlignment="1" applyProtection="1">
      <alignment horizontal="center" vertical="center"/>
    </xf>
    <xf numFmtId="177" fontId="28" fillId="4" borderId="93" xfId="0" applyNumberFormat="1" applyFont="1" applyFill="1" applyBorder="1" applyAlignment="1" applyProtection="1">
      <alignment horizontal="left" vertical="center" shrinkToFit="1"/>
    </xf>
    <xf numFmtId="177" fontId="28" fillId="4" borderId="92" xfId="0" applyNumberFormat="1" applyFont="1" applyFill="1" applyBorder="1" applyAlignment="1" applyProtection="1">
      <alignment horizontal="left" vertical="center" shrinkToFit="1"/>
    </xf>
    <xf numFmtId="0" fontId="5" fillId="8" borderId="43" xfId="0" applyFont="1" applyFill="1" applyBorder="1" applyAlignment="1" applyProtection="1">
      <alignment horizontal="left" vertical="center" shrinkToFit="1"/>
      <protection locked="0"/>
    </xf>
    <xf numFmtId="0" fontId="5" fillId="8" borderId="28" xfId="0" applyFont="1" applyFill="1" applyBorder="1" applyAlignment="1" applyProtection="1">
      <alignment horizontal="left" vertical="center" shrinkToFit="1"/>
      <protection locked="0"/>
    </xf>
    <xf numFmtId="0" fontId="5" fillId="8" borderId="68" xfId="0" applyFont="1" applyFill="1" applyBorder="1" applyAlignment="1" applyProtection="1">
      <alignment horizontal="left" vertical="center" shrinkToFit="1"/>
      <protection locked="0"/>
    </xf>
    <xf numFmtId="0" fontId="5" fillId="8" borderId="73" xfId="0" applyFont="1" applyFill="1" applyBorder="1" applyAlignment="1" applyProtection="1">
      <alignment horizontal="left" vertical="center" shrinkToFit="1"/>
      <protection locked="0"/>
    </xf>
    <xf numFmtId="0" fontId="5" fillId="8" borderId="77" xfId="0" applyFont="1" applyFill="1" applyBorder="1" applyAlignment="1" applyProtection="1">
      <alignment horizontal="left" vertical="center" shrinkToFit="1"/>
      <protection locked="0"/>
    </xf>
    <xf numFmtId="0" fontId="5" fillId="8" borderId="46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right" vertical="center"/>
    </xf>
    <xf numFmtId="0" fontId="0" fillId="0" borderId="88" xfId="0" applyBorder="1" applyAlignment="1">
      <alignment horizontal="center" vertical="center" wrapText="1"/>
    </xf>
    <xf numFmtId="0" fontId="0" fillId="0" borderId="98" xfId="0" applyBorder="1" applyAlignment="1" applyProtection="1">
      <alignment horizontal="center" vertical="center" wrapText="1"/>
    </xf>
    <xf numFmtId="0" fontId="4" fillId="8" borderId="93" xfId="0" applyFont="1" applyFill="1" applyBorder="1" applyAlignment="1" applyProtection="1">
      <alignment horizontal="center" vertical="center"/>
      <protection locked="0"/>
    </xf>
    <xf numFmtId="0" fontId="4" fillId="8" borderId="96" xfId="0" applyFont="1" applyFill="1" applyBorder="1" applyAlignment="1" applyProtection="1">
      <alignment horizontal="center" vertical="center"/>
      <protection locked="0"/>
    </xf>
    <xf numFmtId="0" fontId="4" fillId="8" borderId="95" xfId="0" applyFont="1" applyFill="1" applyBorder="1" applyAlignment="1" applyProtection="1">
      <alignment horizontal="center" vertical="center"/>
      <protection locked="0"/>
    </xf>
    <xf numFmtId="0" fontId="4" fillId="8" borderId="94" xfId="0" applyFont="1" applyFill="1" applyBorder="1" applyAlignment="1" applyProtection="1">
      <alignment horizontal="center" vertical="center"/>
      <protection locked="0"/>
    </xf>
    <xf numFmtId="0" fontId="4" fillId="8" borderId="97" xfId="0" applyFont="1" applyFill="1" applyBorder="1" applyAlignment="1" applyProtection="1">
      <alignment horizontal="center" vertical="center"/>
      <protection locked="0"/>
    </xf>
    <xf numFmtId="0" fontId="4" fillId="8" borderId="92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4" fillId="3" borderId="70" xfId="0" applyFont="1" applyFill="1" applyBorder="1" applyAlignment="1" applyProtection="1">
      <alignment horizontal="center" vertical="center"/>
    </xf>
    <xf numFmtId="0" fontId="4" fillId="3" borderId="62" xfId="0" applyFont="1" applyFill="1" applyBorder="1" applyAlignment="1" applyProtection="1">
      <alignment horizontal="center" vertical="center"/>
    </xf>
    <xf numFmtId="0" fontId="4" fillId="3" borderId="79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horizontal="center" vertical="center"/>
    </xf>
    <xf numFmtId="0" fontId="22" fillId="0" borderId="0" xfId="0" applyFont="1" applyFill="1" applyProtection="1"/>
    <xf numFmtId="0" fontId="22" fillId="2" borderId="0" xfId="0" applyFont="1" applyFill="1" applyProtection="1"/>
    <xf numFmtId="0" fontId="41" fillId="0" borderId="0" xfId="0" applyFont="1" applyFill="1" applyAlignment="1" applyProtection="1">
      <alignment horizontal="right" vertical="center"/>
    </xf>
    <xf numFmtId="0" fontId="41" fillId="0" borderId="0" xfId="0" applyFont="1" applyFill="1" applyAlignment="1" applyProtection="1">
      <alignment vertical="center"/>
    </xf>
    <xf numFmtId="0" fontId="41" fillId="0" borderId="0" xfId="0" applyFont="1" applyFill="1" applyAlignment="1" applyProtection="1">
      <alignment horizontal="center" vertical="center"/>
    </xf>
    <xf numFmtId="0" fontId="41" fillId="0" borderId="0" xfId="0" applyFont="1" applyFill="1" applyAlignment="1" applyProtection="1"/>
    <xf numFmtId="0" fontId="41" fillId="0" borderId="0" xfId="0" applyFont="1" applyFill="1" applyAlignment="1" applyProtection="1">
      <alignment vertical="center" shrinkToFit="1"/>
    </xf>
    <xf numFmtId="0" fontId="41" fillId="2" borderId="0" xfId="0" applyFont="1" applyFill="1" applyAlignment="1" applyProtection="1">
      <alignment vertical="center"/>
    </xf>
    <xf numFmtId="0" fontId="42" fillId="0" borderId="0" xfId="0" applyFont="1" applyFill="1" applyBorder="1" applyAlignment="1" applyProtection="1">
      <alignment horizontal="left" vertical="center"/>
    </xf>
    <xf numFmtId="0" fontId="41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center" vertical="center" wrapText="1"/>
    </xf>
    <xf numFmtId="177" fontId="45" fillId="0" borderId="0" xfId="0" applyNumberFormat="1" applyFont="1" applyFill="1" applyBorder="1" applyAlignment="1" applyProtection="1">
      <alignment horizontal="left" vertical="center" shrinkToFit="1"/>
    </xf>
    <xf numFmtId="0" fontId="41" fillId="0" borderId="0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 shrinkToFit="1"/>
    </xf>
    <xf numFmtId="178" fontId="41" fillId="0" borderId="0" xfId="0" applyNumberFormat="1" applyFont="1" applyFill="1" applyAlignment="1" applyProtection="1">
      <alignment horizontal="center" vertical="center"/>
    </xf>
    <xf numFmtId="0" fontId="41" fillId="0" borderId="0" xfId="0" applyFont="1" applyFill="1" applyAlignment="1" applyProtection="1">
      <alignment horizontal="center"/>
    </xf>
    <xf numFmtId="0" fontId="41" fillId="0" borderId="0" xfId="0" applyFont="1" applyFill="1" applyProtection="1"/>
    <xf numFmtId="0" fontId="9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176" fontId="0" fillId="2" borderId="99" xfId="0" applyNumberFormat="1" applyFont="1" applyFill="1" applyBorder="1" applyAlignment="1" applyProtection="1">
      <alignment horizontal="right" vertical="center" shrinkToFit="1"/>
    </xf>
    <xf numFmtId="0" fontId="0" fillId="0" borderId="99" xfId="0" applyBorder="1" applyAlignment="1">
      <alignment vertical="center"/>
    </xf>
    <xf numFmtId="0" fontId="35" fillId="2" borderId="10" xfId="0" applyFont="1" applyFill="1" applyBorder="1" applyAlignment="1" applyProtection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0" xfId="0" applyAlignment="1"/>
    <xf numFmtId="0" fontId="6" fillId="8" borderId="11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textRotation="255"/>
    </xf>
    <xf numFmtId="0" fontId="6" fillId="2" borderId="9" xfId="0" applyFont="1" applyFill="1" applyBorder="1" applyAlignment="1" applyProtection="1">
      <alignment horizontal="center" vertical="center" textRotation="255"/>
    </xf>
    <xf numFmtId="0" fontId="6" fillId="2" borderId="24" xfId="0" applyFont="1" applyFill="1" applyBorder="1" applyAlignment="1" applyProtection="1">
      <alignment horizontal="center" vertical="center" textRotation="255"/>
    </xf>
    <xf numFmtId="0" fontId="0" fillId="0" borderId="0" xfId="0" applyFill="1" applyBorder="1" applyAlignment="1" applyProtection="1">
      <alignment horizontal="center" vertical="center"/>
    </xf>
    <xf numFmtId="0" fontId="21" fillId="0" borderId="38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5" fillId="4" borderId="64" xfId="0" applyFont="1" applyFill="1" applyBorder="1" applyAlignment="1" applyProtection="1">
      <alignment horizontal="center" vertical="center" wrapText="1"/>
    </xf>
    <xf numFmtId="0" fontId="6" fillId="2" borderId="40" xfId="0" applyFont="1" applyFill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 wrapText="1"/>
    </xf>
    <xf numFmtId="0" fontId="0" fillId="0" borderId="51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23" fillId="8" borderId="12" xfId="0" applyFont="1" applyFill="1" applyBorder="1" applyAlignment="1" applyProtection="1">
      <alignment horizontal="left" vertical="center" shrinkToFit="1"/>
      <protection locked="0"/>
    </xf>
    <xf numFmtId="0" fontId="23" fillId="8" borderId="6" xfId="0" applyFont="1" applyFill="1" applyBorder="1" applyAlignment="1" applyProtection="1">
      <alignment horizontal="left" vertical="center" shrinkToFit="1"/>
      <protection locked="0"/>
    </xf>
    <xf numFmtId="0" fontId="23" fillId="8" borderId="4" xfId="0" applyFont="1" applyFill="1" applyBorder="1" applyAlignment="1" applyProtection="1">
      <alignment horizontal="left" vertical="center" shrinkToFit="1"/>
      <protection locked="0"/>
    </xf>
    <xf numFmtId="0" fontId="39" fillId="8" borderId="12" xfId="2" applyFill="1" applyBorder="1" applyAlignment="1" applyProtection="1">
      <alignment horizontal="left" vertical="center" shrinkToFit="1"/>
      <protection locked="0"/>
    </xf>
    <xf numFmtId="0" fontId="38" fillId="7" borderId="0" xfId="0" applyFont="1" applyFill="1" applyAlignment="1">
      <alignment horizontal="left" vertical="top" wrapText="1"/>
    </xf>
    <xf numFmtId="0" fontId="5" fillId="0" borderId="0" xfId="0" applyFont="1" applyAlignment="1"/>
    <xf numFmtId="0" fontId="11" fillId="2" borderId="12" xfId="0" applyFont="1" applyFill="1" applyBorder="1" applyAlignment="1" applyProtection="1">
      <alignment horizontal="left" vertical="center"/>
    </xf>
    <xf numFmtId="0" fontId="11" fillId="0" borderId="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2" borderId="11" xfId="0" applyFont="1" applyFill="1" applyBorder="1" applyAlignment="1" applyProtection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2" borderId="11" xfId="0" applyFont="1" applyFill="1" applyBorder="1" applyAlignment="1" applyProtection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0" fillId="2" borderId="88" xfId="0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9" xfId="0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55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vertical="center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 wrapText="1"/>
    </xf>
    <xf numFmtId="0" fontId="0" fillId="0" borderId="39" xfId="0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2" borderId="6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50" xfId="0" applyFill="1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2" borderId="50" xfId="0" applyFill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/>
    </xf>
    <xf numFmtId="0" fontId="0" fillId="0" borderId="58" xfId="0" applyBorder="1" applyAlignment="1" applyProtection="1">
      <alignment horizontal="left" vertical="center"/>
    </xf>
    <xf numFmtId="0" fontId="0" fillId="0" borderId="88" xfId="0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100" xfId="0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57" xfId="0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8" borderId="6" xfId="0" applyFill="1" applyBorder="1" applyAlignment="1" applyProtection="1">
      <alignment horizontal="left" vertical="center" shrinkToFit="1"/>
      <protection locked="0"/>
    </xf>
    <xf numFmtId="0" fontId="0" fillId="8" borderId="4" xfId="0" applyFill="1" applyBorder="1" applyAlignment="1" applyProtection="1">
      <alignment horizontal="left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vertical="center"/>
    </xf>
    <xf numFmtId="0" fontId="6" fillId="8" borderId="12" xfId="0" applyFont="1" applyFill="1" applyBorder="1" applyAlignment="1" applyProtection="1">
      <alignment horizontal="left" vertical="center" shrinkToFit="1"/>
      <protection locked="0"/>
    </xf>
    <xf numFmtId="0" fontId="6" fillId="8" borderId="4" xfId="0" applyFont="1" applyFill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3" fillId="2" borderId="10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5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</cellXfs>
  <cellStyles count="3">
    <cellStyle name="ハイパーリンク" xfId="2" builtinId="8"/>
    <cellStyle name="通貨 2" xfId="1" xr:uid="{00000000-0005-0000-0000-000000000000}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FFCC"/>
      <color rgb="FFFF99CC"/>
      <color rgb="FFF0FFFF"/>
      <color rgb="FFD7FFFF"/>
      <color rgb="FFE6FFFF"/>
      <color rgb="FFFFFFC8"/>
      <color rgb="FFFFFFBE"/>
      <color rgb="FFFFFFF5"/>
      <color rgb="FFF0FF99"/>
      <color rgb="FFF0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28575</xdr:rowOff>
    </xdr:from>
    <xdr:to>
      <xdr:col>3</xdr:col>
      <xdr:colOff>0</xdr:colOff>
      <xdr:row>12</xdr:row>
      <xdr:rowOff>171450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723900" y="347281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※必須</a:t>
          </a:r>
        </a:p>
      </xdr:txBody>
    </xdr:sp>
    <xdr:clientData/>
  </xdr:twoCellAnchor>
  <xdr:twoCellAnchor>
    <xdr:from>
      <xdr:col>14</xdr:col>
      <xdr:colOff>330198</xdr:colOff>
      <xdr:row>0</xdr:row>
      <xdr:rowOff>160867</xdr:rowOff>
    </xdr:from>
    <xdr:to>
      <xdr:col>14</xdr:col>
      <xdr:colOff>466602</xdr:colOff>
      <xdr:row>0</xdr:row>
      <xdr:rowOff>334049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57EB28F4-8D26-4C07-885D-D9522D6EAC1A}"/>
            </a:ext>
          </a:extLst>
        </xdr:cNvPr>
        <xdr:cNvGrpSpPr/>
      </xdr:nvGrpSpPr>
      <xdr:grpSpPr>
        <a:xfrm>
          <a:off x="7740648" y="160867"/>
          <a:ext cx="136404" cy="173182"/>
          <a:chOff x="1862827" y="4229827"/>
          <a:chExt cx="151644" cy="189773"/>
        </a:xfrm>
      </xdr:grpSpPr>
      <xdr:sp macro="" textlink="">
        <xdr:nvSpPr>
          <xdr:cNvPr id="24" name="Rectangle 24">
            <a:extLst>
              <a:ext uri="{FF2B5EF4-FFF2-40B4-BE49-F238E27FC236}">
                <a16:creationId xmlns:a16="http://schemas.microsoft.com/office/drawing/2014/main" id="{9D5C717F-53F4-413E-88FC-92F6DC198196}"/>
              </a:ext>
            </a:extLst>
          </xdr:cNvPr>
          <xdr:cNvSpPr>
            <a:spLocks noChangeArrowheads="1"/>
          </xdr:cNvSpPr>
        </xdr:nvSpPr>
        <xdr:spPr bwMode="auto">
          <a:xfrm>
            <a:off x="1862827" y="4229827"/>
            <a:ext cx="151644" cy="18977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 algn="ctr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AutoShape 25">
            <a:extLst>
              <a:ext uri="{FF2B5EF4-FFF2-40B4-BE49-F238E27FC236}">
                <a16:creationId xmlns:a16="http://schemas.microsoft.com/office/drawing/2014/main" id="{9A205143-1126-4103-A502-FAC25808CB8B}"/>
              </a:ext>
            </a:extLst>
          </xdr:cNvPr>
          <xdr:cNvSpPr>
            <a:spLocks noChangeArrowheads="1"/>
          </xdr:cNvSpPr>
        </xdr:nvSpPr>
        <xdr:spPr bwMode="auto">
          <a:xfrm flipV="1">
            <a:off x="1893156" y="4290554"/>
            <a:ext cx="90986" cy="91091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19050" algn="ctr">
                <a:solidFill>
                  <a:srgbClr xmlns:mc="http://schemas.openxmlformats.org/markup-compatibility/2006" val="99CC00" mc:Ignorable="a14" a14:legacySpreadsheetColorIndex="5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</xdr:grpSp>
    <xdr:clientData/>
  </xdr:twoCellAnchor>
  <xdr:twoCellAnchor>
    <xdr:from>
      <xdr:col>27</xdr:col>
      <xdr:colOff>0</xdr:colOff>
      <xdr:row>14</xdr:row>
      <xdr:rowOff>0</xdr:rowOff>
    </xdr:from>
    <xdr:to>
      <xdr:col>31</xdr:col>
      <xdr:colOff>329352</xdr:colOff>
      <xdr:row>16</xdr:row>
      <xdr:rowOff>306706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1F5B136-9515-4EA8-AC75-4233CFC5C0CD}"/>
            </a:ext>
          </a:extLst>
        </xdr:cNvPr>
        <xdr:cNvGrpSpPr/>
      </xdr:nvGrpSpPr>
      <xdr:grpSpPr>
        <a:xfrm>
          <a:off x="18249900" y="3838575"/>
          <a:ext cx="2729652" cy="478156"/>
          <a:chOff x="18174547" y="3852341"/>
          <a:chExt cx="2729652" cy="478156"/>
        </a:xfrm>
      </xdr:grpSpPr>
      <xdr:sp macro="" textlink="">
        <xdr:nvSpPr>
          <xdr:cNvPr id="29" name="Text Box 22">
            <a:extLst>
              <a:ext uri="{FF2B5EF4-FFF2-40B4-BE49-F238E27FC236}">
                <a16:creationId xmlns:a16="http://schemas.microsoft.com/office/drawing/2014/main" id="{774C32BF-085D-484C-A4BC-88DDFE0EFB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174547" y="3852341"/>
            <a:ext cx="2729652" cy="4781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25400" algn="ctr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受講コース選択欄で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をクリックし、選択して下さい。</a:t>
            </a:r>
          </a:p>
        </xdr:txBody>
      </xdr:sp>
      <xdr:grpSp>
        <xdr:nvGrpSpPr>
          <xdr:cNvPr id="30" name="グループ化 29">
            <a:extLst>
              <a:ext uri="{FF2B5EF4-FFF2-40B4-BE49-F238E27FC236}">
                <a16:creationId xmlns:a16="http://schemas.microsoft.com/office/drawing/2014/main" id="{55189A81-6B88-4E49-84E6-56F7C5E5C542}"/>
              </a:ext>
            </a:extLst>
          </xdr:cNvPr>
          <xdr:cNvGrpSpPr/>
        </xdr:nvGrpSpPr>
        <xdr:grpSpPr>
          <a:xfrm>
            <a:off x="18435109" y="4035426"/>
            <a:ext cx="186267" cy="203201"/>
            <a:chOff x="1862827" y="4229827"/>
            <a:chExt cx="151644" cy="189773"/>
          </a:xfrm>
        </xdr:grpSpPr>
        <xdr:sp macro="" textlink="">
          <xdr:nvSpPr>
            <xdr:cNvPr id="31" name="Rectangle 24">
              <a:extLst>
                <a:ext uri="{FF2B5EF4-FFF2-40B4-BE49-F238E27FC236}">
                  <a16:creationId xmlns:a16="http://schemas.microsoft.com/office/drawing/2014/main" id="{B40366BA-58EF-45E2-AC83-52938AB9FB9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62827" y="4229827"/>
              <a:ext cx="151644" cy="18977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9050" algn="ctr"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" name="AutoShape 25">
              <a:extLst>
                <a:ext uri="{FF2B5EF4-FFF2-40B4-BE49-F238E27FC236}">
                  <a16:creationId xmlns:a16="http://schemas.microsoft.com/office/drawing/2014/main" id="{F58C15C0-A9CA-453C-807F-766BB411B411}"/>
                </a:ext>
              </a:extLst>
            </xdr:cNvPr>
            <xdr:cNvSpPr>
              <a:spLocks noChangeArrowheads="1"/>
            </xdr:cNvSpPr>
          </xdr:nvSpPr>
          <xdr:spPr bwMode="auto">
            <a:xfrm flipV="1">
              <a:off x="1893156" y="4290554"/>
              <a:ext cx="90986" cy="91091"/>
            </a:xfrm>
            <a:prstGeom prst="triangle">
              <a:avLst>
                <a:gd name="adj" fmla="val 50000"/>
              </a:avLst>
            </a:prstGeom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19050" algn="ctr">
                  <a:solidFill>
                    <a:srgbClr xmlns:mc="http://schemas.openxmlformats.org/markup-compatibility/2006" val="99CC00" mc:Ignorable="a14" a14:legacySpreadsheetColorIndex="5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0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B1:L34"/>
  <sheetViews>
    <sheetView showGridLines="0" zoomScale="90" zoomScaleNormal="90" zoomScaleSheetLayoutView="100" workbookViewId="0">
      <selection activeCell="L3" sqref="L3"/>
    </sheetView>
  </sheetViews>
  <sheetFormatPr defaultColWidth="9" defaultRowHeight="13.8" x14ac:dyDescent="0.2"/>
  <cols>
    <col min="1" max="1" width="2.77734375" style="5" customWidth="1"/>
    <col min="2" max="4" width="9" style="5"/>
    <col min="5" max="5" width="9.77734375" style="5" customWidth="1"/>
    <col min="6" max="7" width="9" style="5"/>
    <col min="8" max="8" width="11.33203125" style="5" customWidth="1"/>
    <col min="9" max="9" width="9" style="5"/>
    <col min="10" max="10" width="12" style="5" customWidth="1"/>
    <col min="11" max="11" width="11.33203125" style="5" customWidth="1"/>
    <col min="12" max="16384" width="9" style="5"/>
  </cols>
  <sheetData>
    <row r="1" spans="2:12" x14ac:dyDescent="0.2">
      <c r="J1" s="8" t="s">
        <v>97</v>
      </c>
    </row>
    <row r="2" spans="2:12" ht="17.399999999999999" x14ac:dyDescent="0.2">
      <c r="B2" s="9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2:12" ht="21" customHeight="1" x14ac:dyDescent="0.2">
      <c r="B3" s="6" t="s">
        <v>66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2" ht="40.049999999999997" customHeight="1" x14ac:dyDescent="0.2">
      <c r="B4" s="265" t="s">
        <v>75</v>
      </c>
      <c r="C4" s="265"/>
      <c r="D4" s="265"/>
      <c r="E4" s="265"/>
      <c r="F4" s="265"/>
      <c r="G4" s="265"/>
      <c r="H4" s="265"/>
      <c r="I4" s="265"/>
      <c r="J4" s="265"/>
      <c r="K4" s="265"/>
      <c r="L4" s="10"/>
    </row>
    <row r="5" spans="2:12" ht="51.6" customHeight="1" x14ac:dyDescent="0.2">
      <c r="B5" s="265" t="s">
        <v>76</v>
      </c>
      <c r="C5" s="270"/>
      <c r="D5" s="270"/>
      <c r="E5" s="270"/>
      <c r="F5" s="270"/>
      <c r="G5" s="270"/>
      <c r="H5" s="270"/>
      <c r="I5" s="270"/>
      <c r="J5" s="270"/>
      <c r="K5" s="270"/>
      <c r="L5" s="10"/>
    </row>
    <row r="6" spans="2:12" ht="40.049999999999997" customHeight="1" x14ac:dyDescent="0.2">
      <c r="B6" s="265" t="s">
        <v>74</v>
      </c>
      <c r="C6" s="270"/>
      <c r="D6" s="270"/>
      <c r="E6" s="270"/>
      <c r="F6" s="270"/>
      <c r="G6" s="270"/>
      <c r="H6" s="270"/>
      <c r="I6" s="270"/>
      <c r="J6" s="270"/>
      <c r="K6" s="270"/>
      <c r="L6" s="10"/>
    </row>
    <row r="7" spans="2:12" ht="34.5" customHeight="1" x14ac:dyDescent="0.2">
      <c r="B7" s="171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2:12" ht="21" x14ac:dyDescent="0.2">
      <c r="B8" s="6" t="s">
        <v>1</v>
      </c>
    </row>
    <row r="9" spans="2:12" ht="40.049999999999997" customHeight="1" x14ac:dyDescent="0.2">
      <c r="B9" s="265" t="s">
        <v>34</v>
      </c>
      <c r="C9" s="265"/>
      <c r="D9" s="265"/>
      <c r="E9" s="265"/>
      <c r="F9" s="265"/>
      <c r="G9" s="265"/>
      <c r="H9" s="265"/>
      <c r="I9" s="265"/>
      <c r="J9" s="265"/>
      <c r="K9" s="265"/>
    </row>
    <row r="10" spans="2:12" ht="40.049999999999997" customHeight="1" x14ac:dyDescent="0.2">
      <c r="B10" s="267" t="s">
        <v>32</v>
      </c>
      <c r="C10" s="268"/>
      <c r="D10" s="268"/>
      <c r="E10" s="268"/>
      <c r="F10" s="268"/>
      <c r="G10" s="268"/>
      <c r="H10" s="268"/>
      <c r="I10" s="268"/>
      <c r="J10" s="268"/>
      <c r="K10" s="268"/>
    </row>
    <row r="11" spans="2:12" ht="40.049999999999997" customHeight="1" x14ac:dyDescent="0.2">
      <c r="B11" s="267" t="s">
        <v>33</v>
      </c>
      <c r="C11" s="268"/>
      <c r="D11" s="268"/>
      <c r="E11" s="268"/>
      <c r="F11" s="268"/>
      <c r="G11" s="268"/>
      <c r="H11" s="268"/>
      <c r="I11" s="268"/>
      <c r="J11" s="268"/>
      <c r="K11" s="268"/>
    </row>
    <row r="12" spans="2:12" ht="34.5" customHeight="1" x14ac:dyDescent="0.2">
      <c r="B12" s="17"/>
      <c r="C12" s="40"/>
      <c r="D12" s="40"/>
      <c r="E12" s="40"/>
      <c r="F12" s="40"/>
      <c r="G12" s="40"/>
      <c r="H12" s="40"/>
      <c r="I12" s="40"/>
      <c r="J12" s="40"/>
      <c r="K12" s="40"/>
    </row>
    <row r="13" spans="2:12" ht="21" x14ac:dyDescent="0.2">
      <c r="B13" s="6" t="s">
        <v>67</v>
      </c>
    </row>
    <row r="14" spans="2:12" ht="40.049999999999997" customHeight="1" x14ac:dyDescent="0.2">
      <c r="B14" s="265" t="s">
        <v>19</v>
      </c>
      <c r="C14" s="265"/>
      <c r="D14" s="265"/>
      <c r="E14" s="265"/>
      <c r="F14" s="265"/>
      <c r="G14" s="265"/>
      <c r="H14" s="265"/>
      <c r="I14" s="265"/>
      <c r="J14" s="265"/>
      <c r="K14" s="265"/>
    </row>
    <row r="15" spans="2:12" ht="40.049999999999997" customHeight="1" x14ac:dyDescent="0.2">
      <c r="B15" s="266" t="s">
        <v>20</v>
      </c>
      <c r="C15" s="266"/>
      <c r="D15" s="266"/>
      <c r="E15" s="266"/>
      <c r="F15" s="266"/>
      <c r="G15" s="266"/>
      <c r="H15" s="266"/>
      <c r="I15" s="266"/>
      <c r="J15" s="266"/>
      <c r="K15" s="266"/>
    </row>
    <row r="16" spans="2:12" ht="40.049999999999997" customHeight="1" x14ac:dyDescent="0.2">
      <c r="B16" s="266" t="s">
        <v>42</v>
      </c>
      <c r="C16" s="266"/>
      <c r="D16" s="266"/>
      <c r="E16" s="266"/>
      <c r="F16" s="266"/>
      <c r="G16" s="266"/>
      <c r="H16" s="266"/>
      <c r="I16" s="266"/>
      <c r="J16" s="266"/>
      <c r="K16" s="266"/>
    </row>
    <row r="17" spans="2:12" ht="68.400000000000006" customHeight="1" x14ac:dyDescent="0.2">
      <c r="B17" s="265" t="s">
        <v>36</v>
      </c>
      <c r="C17" s="265"/>
      <c r="D17" s="265"/>
      <c r="E17" s="265"/>
      <c r="F17" s="265"/>
      <c r="G17" s="265"/>
      <c r="H17" s="265"/>
      <c r="I17" s="265"/>
      <c r="J17" s="265"/>
      <c r="K17" s="265"/>
      <c r="L17" s="11"/>
    </row>
    <row r="18" spans="2:12" ht="33" customHeight="1" x14ac:dyDescent="0.2">
      <c r="L18" s="11"/>
    </row>
    <row r="19" spans="2:12" ht="31.2" customHeight="1" x14ac:dyDescent="0.2">
      <c r="B19" s="6" t="s">
        <v>4</v>
      </c>
      <c r="C19" s="16"/>
      <c r="D19" s="16"/>
      <c r="E19" s="16"/>
      <c r="F19" s="16"/>
      <c r="G19" s="16"/>
      <c r="H19" s="16"/>
      <c r="I19" s="16"/>
      <c r="J19" s="16"/>
      <c r="K19" s="16"/>
      <c r="L19" s="11"/>
    </row>
    <row r="20" spans="2:12" ht="40.049999999999997" customHeight="1" x14ac:dyDescent="0.2">
      <c r="B20" s="267" t="s">
        <v>5</v>
      </c>
      <c r="C20" s="269"/>
      <c r="D20" s="269"/>
      <c r="E20" s="269"/>
      <c r="F20" s="269"/>
      <c r="G20" s="269"/>
      <c r="H20" s="269"/>
      <c r="I20" s="269"/>
      <c r="J20" s="269"/>
      <c r="L20" s="11"/>
    </row>
    <row r="21" spans="2:12" ht="48" customHeight="1" x14ac:dyDescent="0.2">
      <c r="B21" s="266" t="s">
        <v>79</v>
      </c>
      <c r="C21" s="266"/>
      <c r="D21" s="266"/>
      <c r="E21" s="266"/>
      <c r="F21" s="266"/>
      <c r="G21" s="266"/>
      <c r="H21" s="266"/>
      <c r="I21" s="266"/>
      <c r="J21" s="266"/>
      <c r="K21" s="266"/>
      <c r="L21" s="11"/>
    </row>
    <row r="22" spans="2:12" ht="40.049999999999997" customHeight="1" x14ac:dyDescent="0.2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11"/>
    </row>
    <row r="23" spans="2:12" ht="26.4" customHeight="1" x14ac:dyDescent="0.2">
      <c r="B23" s="6" t="s">
        <v>21</v>
      </c>
      <c r="L23" s="11"/>
    </row>
    <row r="24" spans="2:12" ht="40.049999999999997" customHeight="1" x14ac:dyDescent="0.2">
      <c r="B24" s="265" t="s">
        <v>54</v>
      </c>
      <c r="C24" s="265"/>
      <c r="D24" s="265"/>
      <c r="E24" s="265"/>
      <c r="F24" s="265"/>
      <c r="G24" s="265"/>
      <c r="H24" s="265"/>
      <c r="I24" s="265"/>
      <c r="J24" s="265"/>
      <c r="K24" s="265"/>
      <c r="L24" s="11"/>
    </row>
    <row r="25" spans="2:12" ht="40.049999999999997" customHeight="1" x14ac:dyDescent="0.2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11"/>
    </row>
    <row r="26" spans="2:12" ht="43.8" customHeight="1" x14ac:dyDescent="0.2">
      <c r="B26" s="6" t="s">
        <v>0</v>
      </c>
      <c r="C26" s="13"/>
      <c r="D26" s="13"/>
      <c r="E26" s="13"/>
      <c r="F26" s="13"/>
      <c r="G26" s="13"/>
      <c r="H26" s="13"/>
      <c r="I26" s="13"/>
      <c r="J26" s="13"/>
      <c r="K26" s="13"/>
      <c r="L26" s="11"/>
    </row>
    <row r="27" spans="2:12" ht="40.049999999999997" customHeight="1" x14ac:dyDescent="0.2">
      <c r="B27" s="265" t="s">
        <v>55</v>
      </c>
      <c r="C27" s="265"/>
      <c r="D27" s="265"/>
      <c r="E27" s="265"/>
      <c r="F27" s="265"/>
      <c r="G27" s="265"/>
      <c r="H27" s="265"/>
      <c r="I27" s="265"/>
      <c r="J27" s="265"/>
      <c r="K27" s="265"/>
      <c r="L27" s="11"/>
    </row>
    <row r="28" spans="2:12" ht="40.049999999999997" customHeight="1" x14ac:dyDescent="0.2">
      <c r="B28" s="265" t="s">
        <v>41</v>
      </c>
      <c r="C28" s="270"/>
      <c r="D28" s="270"/>
      <c r="E28" s="270"/>
      <c r="F28" s="270"/>
      <c r="G28" s="270"/>
      <c r="H28" s="270"/>
      <c r="I28" s="270"/>
      <c r="J28" s="270"/>
      <c r="K28" s="270"/>
      <c r="L28" s="11"/>
    </row>
    <row r="29" spans="2:12" ht="40.049999999999997" customHeight="1" x14ac:dyDescent="0.2">
      <c r="B29" s="265" t="s">
        <v>56</v>
      </c>
      <c r="C29" s="265"/>
      <c r="D29" s="265"/>
      <c r="E29" s="265"/>
      <c r="F29" s="265"/>
      <c r="G29" s="265"/>
      <c r="H29" s="265"/>
      <c r="I29" s="265"/>
      <c r="J29" s="265"/>
      <c r="K29" s="265"/>
    </row>
    <row r="30" spans="2:12" ht="40.049999999999997" customHeight="1" x14ac:dyDescent="0.2">
      <c r="B30" s="265" t="s">
        <v>40</v>
      </c>
      <c r="C30" s="270"/>
      <c r="D30" s="270"/>
      <c r="E30" s="270"/>
      <c r="F30" s="270"/>
      <c r="G30" s="270"/>
      <c r="H30" s="270"/>
      <c r="I30" s="270"/>
      <c r="J30" s="270"/>
      <c r="K30" s="270"/>
    </row>
    <row r="31" spans="2:12" ht="40.049999999999997" customHeight="1" x14ac:dyDescent="0.2"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2:12" ht="30.75" customHeight="1" x14ac:dyDescent="0.2">
      <c r="B32" s="6" t="s">
        <v>3</v>
      </c>
    </row>
    <row r="33" spans="2:11" ht="83.4" customHeight="1" x14ac:dyDescent="0.2">
      <c r="B33" s="265" t="s">
        <v>22</v>
      </c>
      <c r="C33" s="265"/>
      <c r="D33" s="265"/>
      <c r="E33" s="265"/>
      <c r="F33" s="265"/>
      <c r="G33" s="265"/>
      <c r="H33" s="265"/>
      <c r="I33" s="265"/>
      <c r="J33" s="265"/>
      <c r="K33" s="265"/>
    </row>
    <row r="34" spans="2:11" ht="15.75" customHeight="1" x14ac:dyDescent="0.2">
      <c r="B34" s="14"/>
    </row>
  </sheetData>
  <sheetProtection algorithmName="SHA-512" hashValue="KCJDqrCTxJ5bnCP38z2WjypjPT1zv6urHeCFb3B9Jbvhw9wflaIv3PyzeG3DzxkvbbgWZkXb/0Wm3qlYGrz/tg==" saltValue="JN5XMsg2fXZDy1T/cJHATg==" spinCount="100000" sheet="1" objects="1" scenarios="1" selectLockedCells="1"/>
  <mergeCells count="18">
    <mergeCell ref="B4:K4"/>
    <mergeCell ref="B5:K5"/>
    <mergeCell ref="B6:K6"/>
    <mergeCell ref="B28:K28"/>
    <mergeCell ref="B30:K30"/>
    <mergeCell ref="B29:K29"/>
    <mergeCell ref="B33:K33"/>
    <mergeCell ref="B9:K9"/>
    <mergeCell ref="B14:K14"/>
    <mergeCell ref="B16:K16"/>
    <mergeCell ref="B17:K17"/>
    <mergeCell ref="B10:K10"/>
    <mergeCell ref="B15:K15"/>
    <mergeCell ref="B11:K11"/>
    <mergeCell ref="B21:K21"/>
    <mergeCell ref="B24:K24"/>
    <mergeCell ref="B20:J20"/>
    <mergeCell ref="B27:K27"/>
  </mergeCells>
  <phoneticPr fontId="1"/>
  <pageMargins left="0.19685039370078741" right="0.19685039370078741" top="0.59055118110236227" bottom="0.39370078740157483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  <pageSetUpPr fitToPage="1"/>
  </sheetPr>
  <dimension ref="B1:BM59"/>
  <sheetViews>
    <sheetView showGridLines="0" tabSelected="1" zoomScale="80" zoomScaleNormal="80" workbookViewId="0">
      <selection activeCell="M1" sqref="M1:N1"/>
    </sheetView>
  </sheetViews>
  <sheetFormatPr defaultColWidth="9" defaultRowHeight="13.2" x14ac:dyDescent="0.2"/>
  <cols>
    <col min="1" max="3" width="0.88671875" style="4" customWidth="1"/>
    <col min="4" max="4" width="8.88671875" style="4" customWidth="1"/>
    <col min="5" max="8" width="8.77734375" style="4" customWidth="1"/>
    <col min="9" max="9" width="9.44140625" style="4" customWidth="1"/>
    <col min="10" max="10" width="24" style="4" hidden="1" customWidth="1"/>
    <col min="11" max="11" width="20.109375" style="4" customWidth="1"/>
    <col min="12" max="15" width="10.6640625" style="4" customWidth="1"/>
    <col min="16" max="16" width="35.77734375" style="4" customWidth="1"/>
    <col min="17" max="17" width="9.6640625" style="70" hidden="1" customWidth="1"/>
    <col min="18" max="18" width="12.109375" style="70" hidden="1" customWidth="1"/>
    <col min="19" max="19" width="10.109375" style="38" customWidth="1"/>
    <col min="20" max="20" width="9" style="38"/>
    <col min="21" max="21" width="35.77734375" style="39" customWidth="1"/>
    <col min="22" max="22" width="15.77734375" style="4" customWidth="1"/>
    <col min="23" max="23" width="14.44140625" style="38" customWidth="1"/>
    <col min="24" max="24" width="14.44140625" style="70" hidden="1" customWidth="1"/>
    <col min="25" max="32" width="8.77734375" style="70" customWidth="1"/>
    <col min="33" max="34" width="8.77734375" style="79" customWidth="1"/>
    <col min="35" max="36" width="8.77734375" style="79" hidden="1" customWidth="1"/>
    <col min="37" max="37" width="12" style="263" customWidth="1"/>
    <col min="38" max="38" width="11.109375" style="264" customWidth="1"/>
    <col min="39" max="39" width="9" style="264"/>
    <col min="40" max="44" width="9" style="263"/>
    <col min="45" max="45" width="10.44140625" style="263" customWidth="1"/>
    <col min="46" max="60" width="9" style="264"/>
    <col min="61" max="63" width="9" style="245"/>
    <col min="64" max="65" width="9" style="246"/>
    <col min="66" max="16384" width="9" style="4"/>
  </cols>
  <sheetData>
    <row r="1" spans="2:65" s="2" customFormat="1" ht="36.75" customHeight="1" x14ac:dyDescent="0.2">
      <c r="D1" s="12" t="s">
        <v>18</v>
      </c>
      <c r="E1" s="3"/>
      <c r="F1" s="3"/>
      <c r="G1" s="3"/>
      <c r="H1" s="3"/>
      <c r="I1" s="18"/>
      <c r="K1" s="3"/>
      <c r="L1" s="131" t="s">
        <v>65</v>
      </c>
      <c r="M1" s="276" t="s">
        <v>64</v>
      </c>
      <c r="N1" s="276"/>
      <c r="O1" s="373" t="s">
        <v>71</v>
      </c>
      <c r="P1" s="374"/>
      <c r="Q1" s="268"/>
      <c r="R1" s="268"/>
      <c r="S1" s="268"/>
      <c r="T1" s="3"/>
      <c r="U1" s="20"/>
      <c r="X1" s="66"/>
      <c r="Y1" s="66"/>
      <c r="Z1" s="66"/>
      <c r="AA1" s="66"/>
      <c r="AB1" s="66"/>
      <c r="AC1" s="66"/>
      <c r="AD1" s="66"/>
      <c r="AE1" s="371" t="s">
        <v>98</v>
      </c>
      <c r="AF1" s="372"/>
      <c r="AG1" s="71"/>
      <c r="AH1" s="71"/>
      <c r="AI1" s="71"/>
      <c r="AJ1" s="71"/>
      <c r="AK1" s="247"/>
      <c r="AL1" s="248"/>
      <c r="AM1" s="248"/>
      <c r="AN1" s="249"/>
      <c r="AO1" s="249"/>
      <c r="AP1" s="249"/>
      <c r="AQ1" s="249"/>
      <c r="AR1" s="249"/>
      <c r="AS1" s="249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2"/>
      <c r="BJ1" s="242"/>
      <c r="BK1" s="242"/>
      <c r="BL1" s="243"/>
      <c r="BM1" s="243"/>
    </row>
    <row r="2" spans="2:65" s="2" customFormat="1" ht="24" customHeight="1" x14ac:dyDescent="0.2">
      <c r="B2" s="1"/>
      <c r="E2" s="310" t="s">
        <v>63</v>
      </c>
      <c r="F2" s="311"/>
      <c r="G2" s="311"/>
      <c r="H2" s="311"/>
      <c r="I2" s="299" t="s">
        <v>53</v>
      </c>
      <c r="J2" s="364"/>
      <c r="K2" s="364"/>
      <c r="L2" s="364"/>
      <c r="M2" s="364"/>
      <c r="N2" s="365"/>
      <c r="O2" s="273" t="s">
        <v>72</v>
      </c>
      <c r="P2" s="274"/>
      <c r="Q2" s="68"/>
      <c r="R2" s="68"/>
      <c r="S2" s="176"/>
      <c r="T2" s="177"/>
      <c r="U2" s="177"/>
      <c r="V2" s="177"/>
      <c r="W2" s="177"/>
      <c r="X2" s="177"/>
      <c r="Y2" s="177"/>
      <c r="Z2" s="177"/>
      <c r="AA2" s="177"/>
      <c r="AB2" s="177"/>
      <c r="AC2" s="186"/>
      <c r="AD2" s="175"/>
      <c r="AE2" s="175"/>
      <c r="AF2" s="175"/>
      <c r="AG2" s="175"/>
      <c r="AH2" s="175"/>
      <c r="AI2" s="175"/>
      <c r="AJ2" s="175"/>
      <c r="AK2" s="250"/>
      <c r="AL2" s="251" t="str">
        <f>IF(IF(AND(I7="",K5&lt;&gt;""),1,0)=1,"窓口担当者の電話番号が記入されていません。","")</f>
        <v/>
      </c>
      <c r="AM2" s="248"/>
      <c r="AN2" s="249"/>
      <c r="AO2" s="249"/>
      <c r="AP2" s="249"/>
      <c r="AQ2" s="249"/>
      <c r="AR2" s="249"/>
      <c r="AS2" s="249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2"/>
      <c r="BJ2" s="242"/>
      <c r="BK2" s="242"/>
      <c r="BL2" s="243"/>
      <c r="BM2" s="243"/>
    </row>
    <row r="3" spans="2:65" s="2" customFormat="1" ht="23.4" x14ac:dyDescent="0.2">
      <c r="B3" s="1"/>
      <c r="D3" s="3"/>
      <c r="E3" s="305" t="s">
        <v>77</v>
      </c>
      <c r="F3" s="306"/>
      <c r="G3" s="306"/>
      <c r="H3" s="307"/>
      <c r="I3" s="299"/>
      <c r="J3" s="300"/>
      <c r="K3" s="300"/>
      <c r="L3" s="300"/>
      <c r="M3" s="364"/>
      <c r="N3" s="365"/>
      <c r="O3" s="273" t="s">
        <v>96</v>
      </c>
      <c r="P3" s="274"/>
      <c r="Q3" s="275"/>
      <c r="R3" s="275"/>
      <c r="S3" s="275"/>
      <c r="T3" s="275"/>
      <c r="U3" s="275"/>
      <c r="V3" s="178"/>
      <c r="W3" s="178"/>
      <c r="X3" s="178"/>
      <c r="Y3" s="178"/>
      <c r="Z3" s="178"/>
      <c r="AA3" s="178"/>
      <c r="AB3" s="178"/>
      <c r="AC3" s="175"/>
      <c r="AD3" s="175"/>
      <c r="AE3" s="175"/>
      <c r="AF3" s="175"/>
      <c r="AG3" s="175"/>
      <c r="AH3" s="175"/>
      <c r="AI3" s="175"/>
      <c r="AJ3" s="175"/>
      <c r="AK3" s="252"/>
      <c r="AL3" s="251" t="str">
        <f>IF(IF(AND(I8="",K5&lt;&gt;""),1,0)=1,"窓口担当者のメールアドレスが記入されていません。","")</f>
        <v/>
      </c>
      <c r="AM3" s="248"/>
      <c r="AN3" s="249"/>
      <c r="AO3" s="249"/>
      <c r="AP3" s="249"/>
      <c r="AQ3" s="249"/>
      <c r="AR3" s="249"/>
      <c r="AS3" s="249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2"/>
      <c r="BJ3" s="242"/>
      <c r="BK3" s="242"/>
      <c r="BL3" s="243"/>
      <c r="BM3" s="243"/>
    </row>
    <row r="4" spans="2:65" s="2" customFormat="1" ht="23.4" x14ac:dyDescent="0.2">
      <c r="B4" s="1"/>
      <c r="D4" s="3"/>
      <c r="E4" s="305" t="s">
        <v>88</v>
      </c>
      <c r="F4" s="306"/>
      <c r="G4" s="306"/>
      <c r="H4" s="307"/>
      <c r="I4" s="299"/>
      <c r="J4" s="300"/>
      <c r="K4" s="300"/>
      <c r="L4" s="300"/>
      <c r="M4" s="300"/>
      <c r="N4" s="301"/>
      <c r="O4" s="273" t="s">
        <v>78</v>
      </c>
      <c r="P4" s="274"/>
      <c r="Q4" s="68"/>
      <c r="R4" s="6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5"/>
      <c r="AD4" s="175"/>
      <c r="AE4" s="175"/>
      <c r="AF4" s="175"/>
      <c r="AG4" s="175"/>
      <c r="AH4" s="175"/>
      <c r="AI4" s="175"/>
      <c r="AJ4" s="175"/>
      <c r="AK4" s="250"/>
      <c r="AL4" s="251" t="str">
        <f>IF(IF(LENB(I8)&lt;&gt;LEN(I8),1,0),"窓口担当者のメールアドレスに全角文字が含まれています。","")</f>
        <v/>
      </c>
      <c r="AM4" s="248"/>
      <c r="AN4" s="249"/>
      <c r="AO4" s="249"/>
      <c r="AP4" s="249"/>
      <c r="AQ4" s="249"/>
      <c r="AR4" s="249"/>
      <c r="AS4" s="249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2"/>
      <c r="BJ4" s="242"/>
      <c r="BK4" s="242"/>
      <c r="BL4" s="243"/>
      <c r="BM4" s="243"/>
    </row>
    <row r="5" spans="2:65" s="2" customFormat="1" ht="23.4" x14ac:dyDescent="0.2">
      <c r="B5" s="1"/>
      <c r="D5" s="3"/>
      <c r="E5" s="310" t="s">
        <v>62</v>
      </c>
      <c r="F5" s="311"/>
      <c r="G5" s="311"/>
      <c r="H5" s="366" t="s">
        <v>46</v>
      </c>
      <c r="I5" s="370"/>
      <c r="J5" s="85"/>
      <c r="K5" s="96"/>
      <c r="L5" s="48" t="s">
        <v>47</v>
      </c>
      <c r="M5" s="299"/>
      <c r="N5" s="365"/>
      <c r="O5" s="195" t="s">
        <v>82</v>
      </c>
      <c r="P5" s="3"/>
      <c r="Q5" s="68"/>
      <c r="R5" s="6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5"/>
      <c r="AD5" s="175"/>
      <c r="AE5" s="175"/>
      <c r="AF5" s="175"/>
      <c r="AG5" s="175"/>
      <c r="AH5" s="175"/>
      <c r="AI5" s="175"/>
      <c r="AJ5" s="175"/>
      <c r="AK5" s="250"/>
      <c r="AL5" s="251"/>
      <c r="AM5" s="248"/>
      <c r="AN5" s="249"/>
      <c r="AO5" s="249"/>
      <c r="AP5" s="249"/>
      <c r="AQ5" s="249"/>
      <c r="AR5" s="249"/>
      <c r="AS5" s="249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2"/>
      <c r="BJ5" s="242"/>
      <c r="BK5" s="242"/>
      <c r="BL5" s="243"/>
      <c r="BM5" s="243"/>
    </row>
    <row r="6" spans="2:65" s="2" customFormat="1" ht="23.4" x14ac:dyDescent="0.2">
      <c r="B6" s="1"/>
      <c r="D6" s="3"/>
      <c r="E6" s="310" t="s">
        <v>61</v>
      </c>
      <c r="F6" s="311"/>
      <c r="G6" s="311"/>
      <c r="H6" s="366" t="s">
        <v>49</v>
      </c>
      <c r="I6" s="367"/>
      <c r="J6" s="86"/>
      <c r="K6" s="97"/>
      <c r="L6" s="48" t="s">
        <v>48</v>
      </c>
      <c r="M6" s="368"/>
      <c r="N6" s="369"/>
      <c r="O6" s="303" t="str">
        <f>IF(OR(AL3&lt;&gt;"",AL2&lt;&gt;"",AL4&lt;&gt;"",AL11&lt;&gt;"",AL12&lt;&gt;"",AL13&lt;&gt;"",AL14&lt;&gt;"",AL15&lt;&gt;"",AL17&lt;&gt;"",AL22&lt;&gt;"",AL23&lt;&gt;"",AL24&lt;&gt;"",AL25&lt;&gt;"",AL26&lt;&gt;"",AL27&lt;&gt;"",AL28&lt;&gt;"",AL29&lt;&gt;"",AL30&lt;&gt;"",AL31&lt;&gt;""),"【記入エラー】"&amp;CHAR(10)&amp;AL3&amp;AL2&amp;AL4&amp;AL11&amp;AL12&amp;AL13&amp;AL14&amp;AL15&amp;AL17&amp;AL22&amp;AL23&amp;AL24&amp;AL25&amp;AL26&amp;AL27&amp;AL28&amp;AL29&amp;AL30&amp;AL31,"")</f>
        <v/>
      </c>
      <c r="P6" s="304"/>
      <c r="Q6" s="304"/>
      <c r="R6" s="304"/>
      <c r="S6" s="304"/>
      <c r="T6" s="304"/>
      <c r="U6" s="275"/>
      <c r="V6" s="175"/>
      <c r="W6" s="179"/>
      <c r="X6" s="67"/>
      <c r="Y6" s="67"/>
      <c r="Z6" s="67"/>
      <c r="AA6" s="67"/>
      <c r="AB6" s="67"/>
      <c r="AC6" s="175"/>
      <c r="AD6" s="175"/>
      <c r="AE6" s="175"/>
      <c r="AF6" s="175"/>
      <c r="AG6" s="175"/>
      <c r="AH6" s="175"/>
      <c r="AI6" s="175"/>
      <c r="AJ6" s="175"/>
      <c r="AK6" s="250"/>
      <c r="AL6" s="251"/>
      <c r="AM6" s="248"/>
      <c r="AN6" s="249"/>
      <c r="AO6" s="249"/>
      <c r="AP6" s="249"/>
      <c r="AQ6" s="249"/>
      <c r="AR6" s="249"/>
      <c r="AS6" s="249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2"/>
      <c r="BJ6" s="242"/>
      <c r="BK6" s="242"/>
      <c r="BL6" s="243"/>
      <c r="BM6" s="243"/>
    </row>
    <row r="7" spans="2:65" s="2" customFormat="1" ht="23.4" x14ac:dyDescent="0.2">
      <c r="B7" s="1"/>
      <c r="D7" s="3"/>
      <c r="E7" s="305" t="s">
        <v>50</v>
      </c>
      <c r="F7" s="306"/>
      <c r="G7" s="306"/>
      <c r="H7" s="307"/>
      <c r="I7" s="299"/>
      <c r="J7" s="300"/>
      <c r="K7" s="300"/>
      <c r="L7" s="300"/>
      <c r="M7" s="300"/>
      <c r="N7" s="301"/>
      <c r="O7" s="304"/>
      <c r="P7" s="304"/>
      <c r="Q7" s="304"/>
      <c r="R7" s="304"/>
      <c r="S7" s="304"/>
      <c r="T7" s="304"/>
      <c r="U7" s="275"/>
      <c r="V7" s="175"/>
      <c r="W7" s="179"/>
      <c r="X7" s="63"/>
      <c r="Y7" s="63"/>
      <c r="Z7" s="63"/>
      <c r="AA7" s="63"/>
      <c r="AB7" s="63"/>
      <c r="AC7" s="175"/>
      <c r="AD7" s="175"/>
      <c r="AE7" s="175"/>
      <c r="AF7" s="175"/>
      <c r="AG7" s="175"/>
      <c r="AH7" s="175"/>
      <c r="AI7" s="175"/>
      <c r="AJ7" s="175"/>
      <c r="AK7" s="250"/>
      <c r="AL7" s="251"/>
      <c r="AM7" s="248"/>
      <c r="AN7" s="249"/>
      <c r="AO7" s="249"/>
      <c r="AP7" s="249"/>
      <c r="AQ7" s="249"/>
      <c r="AR7" s="249"/>
      <c r="AS7" s="249" t="s">
        <v>92</v>
      </c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2"/>
      <c r="BJ7" s="242"/>
      <c r="BK7" s="242"/>
      <c r="BL7" s="243"/>
      <c r="BM7" s="243"/>
    </row>
    <row r="8" spans="2:65" s="2" customFormat="1" ht="23.4" x14ac:dyDescent="0.2">
      <c r="B8" s="1"/>
      <c r="D8" s="3"/>
      <c r="E8" s="308" t="s">
        <v>51</v>
      </c>
      <c r="F8" s="309"/>
      <c r="G8" s="309"/>
      <c r="H8" s="309"/>
      <c r="I8" s="302"/>
      <c r="J8" s="300"/>
      <c r="K8" s="300"/>
      <c r="L8" s="300"/>
      <c r="M8" s="300"/>
      <c r="N8" s="301"/>
      <c r="O8" s="304"/>
      <c r="P8" s="304"/>
      <c r="Q8" s="304"/>
      <c r="R8" s="304"/>
      <c r="S8" s="304"/>
      <c r="T8" s="304"/>
      <c r="U8" s="275"/>
      <c r="V8" s="175"/>
      <c r="W8" s="174"/>
      <c r="X8" s="63"/>
      <c r="Y8" s="63"/>
      <c r="Z8" s="63"/>
      <c r="AA8" s="63"/>
      <c r="AB8" s="63"/>
      <c r="AD8" s="63"/>
      <c r="AE8" s="63"/>
      <c r="AF8" s="63"/>
      <c r="AG8" s="72"/>
      <c r="AH8" s="72"/>
      <c r="AI8" s="72"/>
      <c r="AJ8" s="72"/>
      <c r="AK8" s="253"/>
      <c r="AL8" s="251"/>
      <c r="AM8" s="248"/>
      <c r="AN8" s="249"/>
      <c r="AO8" s="249"/>
      <c r="AP8" s="249"/>
      <c r="AQ8" s="249"/>
      <c r="AR8" s="249"/>
      <c r="AS8" s="249" t="s">
        <v>93</v>
      </c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BG8" s="248"/>
      <c r="BH8" s="248"/>
      <c r="BI8" s="242"/>
      <c r="BJ8" s="242"/>
      <c r="BK8" s="242"/>
      <c r="BL8" s="243"/>
      <c r="BM8" s="243"/>
    </row>
    <row r="9" spans="2:65" s="2" customFormat="1" ht="26.25" customHeight="1" x14ac:dyDescent="0.2">
      <c r="B9" s="1"/>
      <c r="E9" s="310" t="s">
        <v>52</v>
      </c>
      <c r="F9" s="311"/>
      <c r="G9" s="311"/>
      <c r="H9" s="311"/>
      <c r="I9" s="299"/>
      <c r="J9" s="300"/>
      <c r="K9" s="300"/>
      <c r="L9" s="300"/>
      <c r="M9" s="300"/>
      <c r="N9" s="301"/>
      <c r="O9" s="304"/>
      <c r="P9" s="304"/>
      <c r="Q9" s="304"/>
      <c r="R9" s="304"/>
      <c r="S9" s="304"/>
      <c r="T9" s="304"/>
      <c r="U9" s="275"/>
      <c r="V9" s="175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73"/>
      <c r="AH9" s="73"/>
      <c r="AI9" s="73"/>
      <c r="AJ9" s="73"/>
      <c r="AK9" s="254"/>
      <c r="AL9" s="251"/>
      <c r="AM9" s="248"/>
      <c r="AN9" s="249"/>
      <c r="AO9" s="249"/>
      <c r="AP9" s="249"/>
      <c r="AQ9" s="249"/>
      <c r="AR9" s="249"/>
      <c r="AS9" s="249" t="s">
        <v>94</v>
      </c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248"/>
      <c r="BH9" s="248"/>
      <c r="BI9" s="242"/>
      <c r="BJ9" s="242"/>
      <c r="BK9" s="242"/>
      <c r="BL9" s="243"/>
      <c r="BM9" s="243"/>
    </row>
    <row r="10" spans="2:65" s="2" customFormat="1" ht="20.25" customHeight="1" x14ac:dyDescent="0.2">
      <c r="B10" s="1"/>
      <c r="D10" s="7"/>
      <c r="E10" s="198" t="s">
        <v>89</v>
      </c>
      <c r="F10" s="3"/>
      <c r="G10" s="3"/>
      <c r="H10" s="3"/>
      <c r="I10" s="3"/>
      <c r="J10" s="3"/>
      <c r="K10" s="15"/>
      <c r="L10" s="7"/>
      <c r="M10" s="3"/>
      <c r="N10" s="3"/>
      <c r="O10" s="304"/>
      <c r="P10" s="304"/>
      <c r="Q10" s="304"/>
      <c r="R10" s="304"/>
      <c r="S10" s="304"/>
      <c r="T10" s="304"/>
      <c r="U10" s="275"/>
      <c r="V10" s="175"/>
      <c r="W10" s="3"/>
      <c r="X10" s="68"/>
      <c r="Y10" s="68"/>
      <c r="Z10" s="68"/>
      <c r="AA10" s="68"/>
      <c r="AB10" s="68"/>
      <c r="AC10" s="68"/>
      <c r="AD10" s="68"/>
      <c r="AE10" s="68"/>
      <c r="AF10" s="68"/>
      <c r="AG10" s="74"/>
      <c r="AH10" s="74"/>
      <c r="AI10" s="74"/>
      <c r="AJ10" s="74"/>
      <c r="AK10" s="249"/>
      <c r="AL10" s="251"/>
      <c r="AM10" s="248"/>
      <c r="AN10" s="249"/>
      <c r="AO10" s="249"/>
      <c r="AP10" s="249"/>
      <c r="AQ10" s="249"/>
      <c r="AR10" s="249"/>
      <c r="AS10" s="249" t="s">
        <v>95</v>
      </c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2"/>
      <c r="BJ10" s="242"/>
      <c r="BK10" s="242"/>
      <c r="BL10" s="243"/>
      <c r="BM10" s="243"/>
    </row>
    <row r="11" spans="2:65" s="2" customFormat="1" ht="17.25" customHeight="1" x14ac:dyDescent="0.2">
      <c r="B11" s="1"/>
      <c r="D11" s="34"/>
      <c r="I11" s="50"/>
      <c r="J11" s="50"/>
      <c r="K11" s="15"/>
      <c r="M11" s="3"/>
      <c r="N11" s="3"/>
      <c r="O11" s="304"/>
      <c r="P11" s="304"/>
      <c r="Q11" s="304"/>
      <c r="R11" s="304"/>
      <c r="S11" s="304"/>
      <c r="T11" s="304"/>
      <c r="U11" s="275"/>
      <c r="V11" s="175"/>
      <c r="W11" s="3"/>
      <c r="X11" s="68"/>
      <c r="Y11" s="68"/>
      <c r="Z11" s="68"/>
      <c r="AA11" s="68"/>
      <c r="AB11" s="68"/>
      <c r="AC11" s="68"/>
      <c r="AD11" s="68"/>
      <c r="AE11" s="68"/>
      <c r="AF11" s="68"/>
      <c r="AG11" s="74"/>
      <c r="AH11" s="74"/>
      <c r="AI11" s="74"/>
      <c r="AJ11" s="74"/>
      <c r="AK11" s="249"/>
      <c r="AL11" s="251" t="str">
        <f>IF(COUNTIF(AN17,"1")&gt;0,"管理者のメールアドレスで全角文字が存在します。　","")</f>
        <v/>
      </c>
      <c r="AM11" s="248"/>
      <c r="AN11" s="249"/>
      <c r="AO11" s="249"/>
      <c r="AP11" s="249"/>
      <c r="AQ11" s="249"/>
      <c r="AR11" s="249"/>
      <c r="AS11" s="249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2"/>
      <c r="BJ11" s="242"/>
      <c r="BK11" s="242"/>
      <c r="BL11" s="243"/>
      <c r="BM11" s="243"/>
    </row>
    <row r="12" spans="2:65" s="2" customFormat="1" ht="8.25" customHeight="1" thickBot="1" x14ac:dyDescent="0.25">
      <c r="C12" s="21"/>
      <c r="D12" s="21"/>
      <c r="I12" s="3"/>
      <c r="J12" s="3"/>
      <c r="K12" s="3"/>
      <c r="L12" s="3"/>
      <c r="M12" s="3"/>
      <c r="N12" s="3"/>
      <c r="O12" s="3"/>
      <c r="P12" s="3"/>
      <c r="Q12" s="68"/>
      <c r="R12" s="68"/>
      <c r="S12" s="3"/>
      <c r="T12" s="3"/>
      <c r="U12" s="20"/>
      <c r="V12" s="20"/>
      <c r="W12" s="3"/>
      <c r="X12" s="68"/>
      <c r="Y12" s="68"/>
      <c r="Z12" s="68"/>
      <c r="AA12" s="68"/>
      <c r="AB12" s="68"/>
      <c r="AC12" s="68"/>
      <c r="AD12" s="68"/>
      <c r="AE12" s="68"/>
      <c r="AF12" s="68"/>
      <c r="AG12" s="74"/>
      <c r="AH12" s="74"/>
      <c r="AI12" s="74"/>
      <c r="AJ12" s="74"/>
      <c r="AK12" s="249"/>
      <c r="AL12" s="251" t="str">
        <f>IF(COUNTIF(AO17,"1")&gt;0,"メールアドレスに不要な改行が存在しますので、削除下さい。","")</f>
        <v/>
      </c>
      <c r="AM12" s="248"/>
      <c r="AN12" s="249"/>
      <c r="AO12" s="249"/>
      <c r="AP12" s="249"/>
      <c r="AQ12" s="249"/>
      <c r="AR12" s="249"/>
      <c r="AS12" s="249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2"/>
      <c r="BJ12" s="242"/>
      <c r="BK12" s="242"/>
      <c r="BL12" s="243"/>
      <c r="BM12" s="243"/>
    </row>
    <row r="13" spans="2:65" s="2" customFormat="1" ht="17.25" customHeight="1" x14ac:dyDescent="0.2">
      <c r="C13" s="19"/>
      <c r="D13" s="19"/>
      <c r="J13" s="286"/>
      <c r="K13" s="288" t="s">
        <v>68</v>
      </c>
      <c r="L13" s="291" t="s">
        <v>6</v>
      </c>
      <c r="M13" s="292"/>
      <c r="N13" s="295" t="s">
        <v>81</v>
      </c>
      <c r="O13" s="296"/>
      <c r="P13" s="375" t="s">
        <v>84</v>
      </c>
      <c r="Q13" s="64"/>
      <c r="R13" s="280"/>
      <c r="S13" s="180"/>
      <c r="T13" s="180"/>
      <c r="U13" s="180"/>
      <c r="V13" s="180"/>
      <c r="W13" s="180"/>
      <c r="X13" s="65"/>
      <c r="Y13" s="65"/>
      <c r="Z13" s="65"/>
      <c r="AA13" s="65"/>
      <c r="AB13" s="65"/>
      <c r="AC13" s="82"/>
      <c r="AD13" s="82"/>
      <c r="AE13" s="82"/>
      <c r="AF13" s="82"/>
      <c r="AG13" s="75"/>
      <c r="AH13" s="75"/>
      <c r="AI13" s="75"/>
      <c r="AJ13" s="75"/>
      <c r="AK13" s="255"/>
      <c r="AL13" s="251" t="str">
        <f>IF(COUNTIF(AP17,"1")&gt;0,"管理者のメールアドレスが記入されていません。","")</f>
        <v/>
      </c>
      <c r="AM13" s="248"/>
      <c r="AN13" s="249"/>
      <c r="AO13" s="249"/>
      <c r="AP13" s="249"/>
      <c r="AQ13" s="249"/>
      <c r="AR13" s="256"/>
      <c r="AS13" s="256" t="s">
        <v>7</v>
      </c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2"/>
      <c r="BJ13" s="242"/>
      <c r="BK13" s="242"/>
      <c r="BL13" s="243"/>
      <c r="BM13" s="243"/>
    </row>
    <row r="14" spans="2:65" s="2" customFormat="1" ht="17.25" customHeight="1" x14ac:dyDescent="0.2">
      <c r="C14" s="19"/>
      <c r="D14" s="19"/>
      <c r="E14" s="19"/>
      <c r="F14" s="42"/>
      <c r="G14" s="49"/>
      <c r="H14" s="49"/>
      <c r="I14" s="22"/>
      <c r="J14" s="286"/>
      <c r="K14" s="289"/>
      <c r="L14" s="293"/>
      <c r="M14" s="294"/>
      <c r="N14" s="297"/>
      <c r="O14" s="298"/>
      <c r="P14" s="376"/>
      <c r="Q14" s="64"/>
      <c r="R14" s="280"/>
      <c r="S14" s="180"/>
      <c r="T14" s="180"/>
      <c r="U14" s="180"/>
      <c r="V14" s="180"/>
      <c r="W14" s="180"/>
      <c r="X14" s="65"/>
      <c r="Y14" s="65"/>
      <c r="Z14" s="65"/>
      <c r="AA14" s="65"/>
      <c r="AB14" s="65"/>
      <c r="AC14" s="82"/>
      <c r="AD14" s="82"/>
      <c r="AE14" s="82"/>
      <c r="AF14" s="82"/>
      <c r="AG14" s="75"/>
      <c r="AH14" s="75"/>
      <c r="AI14" s="75"/>
      <c r="AJ14" s="75"/>
      <c r="AK14" s="255"/>
      <c r="AL14" s="251" t="str">
        <f>IF(COUNTIF(AQ17,"1")&gt;0,"管理者の部署名が記入されていません。","")</f>
        <v/>
      </c>
      <c r="AM14" s="248"/>
      <c r="AN14" s="249"/>
      <c r="AO14" s="249"/>
      <c r="AP14" s="249"/>
      <c r="AQ14" s="249"/>
      <c r="AR14" s="256"/>
      <c r="AS14" s="256"/>
      <c r="AT14" s="248"/>
      <c r="AU14" s="248"/>
      <c r="AV14" s="248"/>
      <c r="AW14" s="248"/>
      <c r="AX14" s="248"/>
      <c r="AY14" s="248"/>
      <c r="AZ14" s="248"/>
      <c r="BA14" s="248"/>
      <c r="BB14" s="248"/>
      <c r="BC14" s="248"/>
      <c r="BD14" s="248"/>
      <c r="BE14" s="248"/>
      <c r="BF14" s="248"/>
      <c r="BG14" s="248"/>
      <c r="BH14" s="248"/>
      <c r="BI14" s="242"/>
      <c r="BJ14" s="242"/>
      <c r="BK14" s="242"/>
      <c r="BL14" s="243"/>
      <c r="BM14" s="243"/>
    </row>
    <row r="15" spans="2:65" s="3" customFormat="1" ht="13.8" customHeight="1" thickBot="1" x14ac:dyDescent="0.25">
      <c r="C15" s="19"/>
      <c r="D15" s="19"/>
      <c r="I15" s="23"/>
      <c r="J15" s="287"/>
      <c r="K15" s="290"/>
      <c r="L15" s="87" t="s">
        <v>35</v>
      </c>
      <c r="M15" s="87" t="s">
        <v>8</v>
      </c>
      <c r="N15" s="87" t="s">
        <v>29</v>
      </c>
      <c r="O15" s="87" t="s">
        <v>28</v>
      </c>
      <c r="P15" s="377"/>
      <c r="Q15" s="64"/>
      <c r="R15" s="280"/>
      <c r="S15" s="47"/>
      <c r="T15" s="45"/>
      <c r="U15" s="46"/>
      <c r="V15" s="45"/>
      <c r="W15" s="47"/>
      <c r="X15" s="55"/>
      <c r="Y15" s="55"/>
      <c r="Z15" s="55"/>
      <c r="AA15" s="55"/>
      <c r="AB15" s="55"/>
      <c r="AC15" s="89"/>
      <c r="AD15" s="89"/>
      <c r="AE15" s="89"/>
      <c r="AF15" s="89"/>
      <c r="AG15" s="76"/>
      <c r="AH15" s="76"/>
      <c r="AI15" s="76"/>
      <c r="AJ15" s="76"/>
      <c r="AK15" s="257"/>
      <c r="AL15" s="251" t="str">
        <f>IF(COUNTIF(AT17,"1")&gt;0,"管理者のフリガナが記入されていません。　","")</f>
        <v/>
      </c>
      <c r="AM15" s="249"/>
      <c r="AN15" s="249"/>
      <c r="AO15" s="249"/>
      <c r="AP15" s="249"/>
      <c r="AQ15" s="249"/>
      <c r="AR15" s="256"/>
      <c r="AS15" s="256" t="s">
        <v>10</v>
      </c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74"/>
      <c r="BJ15" s="74"/>
      <c r="BK15" s="74"/>
      <c r="BL15" s="244"/>
      <c r="BM15" s="244"/>
    </row>
    <row r="16" spans="2:65" s="24" customFormat="1" ht="27.75" hidden="1" customHeight="1" thickBot="1" x14ac:dyDescent="0.25">
      <c r="C16" s="90"/>
      <c r="D16" s="25"/>
      <c r="E16" s="2"/>
      <c r="F16" s="2"/>
      <c r="G16" s="2"/>
      <c r="H16" s="2"/>
      <c r="I16" s="26" t="s">
        <v>11</v>
      </c>
      <c r="J16" s="51" t="str">
        <f>$I$2</f>
        <v>　　　　　　　　</v>
      </c>
      <c r="K16" s="52">
        <f>$I$3</f>
        <v>0</v>
      </c>
      <c r="L16" s="53">
        <f>$K$5</f>
        <v>0</v>
      </c>
      <c r="M16" s="53">
        <f>$M$5</f>
        <v>0</v>
      </c>
      <c r="N16" s="53">
        <f>$K$6</f>
        <v>0</v>
      </c>
      <c r="O16" s="53">
        <f>$M$6</f>
        <v>0</v>
      </c>
      <c r="P16" s="54">
        <f>$I$8</f>
        <v>0</v>
      </c>
      <c r="Q16" s="64"/>
      <c r="R16" s="89"/>
      <c r="S16" s="56">
        <f>$Q$6</f>
        <v>0</v>
      </c>
      <c r="T16" s="56">
        <f>$V$8</f>
        <v>0</v>
      </c>
      <c r="U16" s="56">
        <f>$Q$7</f>
        <v>0</v>
      </c>
      <c r="V16" s="56">
        <f>$Q$8</f>
        <v>0</v>
      </c>
      <c r="W16" s="56">
        <f>$I$7</f>
        <v>0</v>
      </c>
      <c r="X16" s="56"/>
      <c r="Y16" s="56"/>
      <c r="Z16" s="56"/>
      <c r="AA16" s="56"/>
      <c r="AB16" s="56"/>
      <c r="AC16" s="81"/>
      <c r="AD16" s="81"/>
      <c r="AE16" s="81"/>
      <c r="AF16" s="81"/>
      <c r="AG16" s="77"/>
      <c r="AH16" s="77"/>
      <c r="AI16" s="77"/>
      <c r="AJ16" s="77"/>
      <c r="AK16" s="258"/>
      <c r="AL16" s="251" t="str">
        <f t="shared" ref="AL16" si="0">IF(COUNTIF(AT18,"1")&gt;0,"管理者のフリガナが記入されていません。　","")</f>
        <v/>
      </c>
      <c r="AM16" s="254"/>
      <c r="AN16" s="249"/>
      <c r="AO16" s="249"/>
      <c r="AP16" s="249"/>
      <c r="AQ16" s="249"/>
      <c r="AR16" s="256"/>
      <c r="AS16" s="256"/>
      <c r="AT16" s="248"/>
      <c r="AU16" s="249"/>
      <c r="AV16" s="248"/>
      <c r="AW16" s="248"/>
      <c r="AX16" s="248"/>
      <c r="AY16" s="248"/>
      <c r="AZ16" s="248"/>
      <c r="BA16" s="248"/>
      <c r="BB16" s="248"/>
      <c r="BC16" s="248"/>
      <c r="BD16" s="248"/>
      <c r="BE16" s="248"/>
      <c r="BF16" s="248"/>
      <c r="BG16" s="248"/>
      <c r="BH16" s="248"/>
      <c r="BI16" s="242"/>
      <c r="BJ16" s="242"/>
      <c r="BK16" s="242"/>
      <c r="BL16" s="243"/>
      <c r="BM16" s="243"/>
    </row>
    <row r="17" spans="2:65" s="24" customFormat="1" ht="30.6" customHeight="1" thickBot="1" x14ac:dyDescent="0.25">
      <c r="B17" s="27"/>
      <c r="C17" s="28"/>
      <c r="D17" s="29"/>
      <c r="E17" s="2"/>
      <c r="F17" s="2"/>
      <c r="G17" s="2"/>
      <c r="H17" s="2"/>
      <c r="I17" s="88" t="s">
        <v>12</v>
      </c>
      <c r="J17" s="57" t="str">
        <f>IF(L17 &lt;&gt; "",$I$2,"")</f>
        <v/>
      </c>
      <c r="K17" s="98"/>
      <c r="L17" s="99"/>
      <c r="M17" s="99"/>
      <c r="N17" s="99"/>
      <c r="O17" s="100"/>
      <c r="P17" s="101"/>
      <c r="Q17" s="64"/>
      <c r="R17" s="25"/>
      <c r="S17" s="43"/>
      <c r="T17" s="43"/>
      <c r="U17" s="44"/>
      <c r="V17" s="185"/>
      <c r="W17" s="43"/>
      <c r="X17" s="43"/>
      <c r="Y17" s="43"/>
      <c r="Z17" s="43"/>
      <c r="AA17" s="43"/>
      <c r="AB17" s="43"/>
      <c r="AC17" s="83"/>
      <c r="AD17" s="83"/>
      <c r="AE17" s="83"/>
      <c r="AF17" s="83"/>
      <c r="AG17" s="78"/>
      <c r="AH17" s="78"/>
      <c r="AI17" s="78"/>
      <c r="AJ17" s="78"/>
      <c r="AK17" s="259"/>
      <c r="AL17" s="251" t="str">
        <f>IF(COUNTIF(AU17,"1")&gt;0,"管理者のフリガナが記入されていません。　","")</f>
        <v/>
      </c>
      <c r="AM17" s="249"/>
      <c r="AN17" s="249">
        <f>IF(LEN(P17)&lt;&gt;LENB(P17),1,0)</f>
        <v>0</v>
      </c>
      <c r="AO17" s="249">
        <f>IFERROR(FIND(CHAR(10),P17),0)</f>
        <v>0</v>
      </c>
      <c r="AP17" s="249">
        <f>IF(AND(AND(L17&lt;&gt;"",L17&lt;&gt;" ",L17&lt;&gt;"　"),P17=""),1,0)</f>
        <v>0</v>
      </c>
      <c r="AQ17" s="249">
        <f>IF(AND(AND(L17&lt;&gt;"",L17&lt;&gt;" ",L17&lt;&gt;"　"),K17=""),1,0)</f>
        <v>0</v>
      </c>
      <c r="AR17" s="256"/>
      <c r="AS17" s="256"/>
      <c r="AT17" s="248">
        <f t="shared" ref="AT17" si="1">IF(AND(AND(L17&lt;&gt;"",L17&lt;&gt;" ",L17&lt;&gt;"　"),N17=""),1,0)</f>
        <v>0</v>
      </c>
      <c r="AU17" s="248">
        <f>IF(AND(AND(L17&lt;&gt;"",L17&lt;&gt;" ",L17&lt;&gt;"　"),O17=""),1,0)</f>
        <v>0</v>
      </c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2"/>
      <c r="BJ17" s="242"/>
      <c r="BK17" s="242"/>
      <c r="BL17" s="243"/>
      <c r="BM17" s="243"/>
    </row>
    <row r="18" spans="2:65" s="24" customFormat="1" ht="24" customHeight="1" thickBot="1" x14ac:dyDescent="0.25">
      <c r="B18" s="27"/>
      <c r="C18" s="28"/>
      <c r="D18" s="29"/>
      <c r="I18" s="213"/>
      <c r="J18" s="212" t="str">
        <f>IF(L18 &lt;&gt; "",$I$2,"")</f>
        <v/>
      </c>
      <c r="K18" s="211"/>
      <c r="L18" s="205"/>
      <c r="M18" s="206"/>
      <c r="N18" s="206"/>
      <c r="O18" s="206"/>
      <c r="P18" s="207"/>
      <c r="Q18" s="25"/>
      <c r="R18" s="25"/>
      <c r="S18" s="195" t="s">
        <v>91</v>
      </c>
      <c r="T18" s="43"/>
      <c r="U18" s="44"/>
      <c r="V18" s="185"/>
      <c r="W18" s="43"/>
      <c r="X18" s="43"/>
      <c r="Y18" s="312" t="s">
        <v>23</v>
      </c>
      <c r="Z18" s="313"/>
      <c r="AA18" s="313"/>
      <c r="AB18" s="313"/>
      <c r="AC18" s="314"/>
      <c r="AD18" s="314"/>
      <c r="AE18" s="314"/>
      <c r="AF18" s="314"/>
      <c r="AG18" s="314"/>
      <c r="AH18" s="315"/>
      <c r="AI18" s="227"/>
      <c r="AJ18" s="228"/>
      <c r="AK18" s="259"/>
      <c r="AL18" s="251"/>
      <c r="AM18" s="248"/>
      <c r="AN18" s="249"/>
      <c r="AO18" s="249"/>
      <c r="AP18" s="249"/>
      <c r="AQ18" s="249"/>
      <c r="AR18" s="256"/>
      <c r="AS18" s="256"/>
      <c r="AT18" s="249"/>
      <c r="AU18" s="248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8"/>
      <c r="BG18" s="248"/>
      <c r="BH18" s="248"/>
      <c r="BI18" s="242"/>
      <c r="BJ18" s="242"/>
      <c r="BK18" s="242"/>
      <c r="BL18" s="243"/>
      <c r="BM18" s="243"/>
    </row>
    <row r="19" spans="2:65" s="24" customFormat="1" ht="24" customHeight="1" x14ac:dyDescent="0.2">
      <c r="B19" s="27"/>
      <c r="C19" s="28"/>
      <c r="D19" s="29"/>
      <c r="I19" s="214"/>
      <c r="J19" s="215" t="str">
        <f>IF(L19 &lt;&gt; "",$I$2,"")</f>
        <v>　　　　　　　　</v>
      </c>
      <c r="K19" s="332" t="s">
        <v>85</v>
      </c>
      <c r="L19" s="335" t="s">
        <v>6</v>
      </c>
      <c r="M19" s="336"/>
      <c r="N19" s="339" t="s">
        <v>80</v>
      </c>
      <c r="O19" s="340"/>
      <c r="P19" s="343" t="s">
        <v>37</v>
      </c>
      <c r="Q19" s="25"/>
      <c r="R19" s="25"/>
      <c r="S19" s="322" t="s">
        <v>44</v>
      </c>
      <c r="T19" s="323"/>
      <c r="U19" s="323"/>
      <c r="V19" s="323"/>
      <c r="W19" s="324"/>
      <c r="X19" s="65"/>
      <c r="Y19" s="352" t="s">
        <v>83</v>
      </c>
      <c r="Z19" s="353"/>
      <c r="AA19" s="353"/>
      <c r="AB19" s="354"/>
      <c r="AC19" s="355" t="s">
        <v>69</v>
      </c>
      <c r="AD19" s="358" t="s">
        <v>90</v>
      </c>
      <c r="AE19" s="358" t="s">
        <v>60</v>
      </c>
      <c r="AF19" s="361" t="s">
        <v>70</v>
      </c>
      <c r="AG19" s="316" t="s">
        <v>59</v>
      </c>
      <c r="AH19" s="319" t="s">
        <v>73</v>
      </c>
      <c r="AI19" s="346"/>
      <c r="AJ19" s="349"/>
      <c r="AK19" s="255"/>
      <c r="AL19" s="251"/>
      <c r="AM19" s="248"/>
      <c r="AN19" s="249"/>
      <c r="AO19" s="249"/>
      <c r="AP19" s="249"/>
      <c r="AQ19" s="249"/>
      <c r="AR19" s="256"/>
      <c r="AS19" s="256"/>
      <c r="AT19" s="249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42"/>
      <c r="BJ19" s="242"/>
      <c r="BK19" s="242"/>
      <c r="BL19" s="243"/>
      <c r="BM19" s="243"/>
    </row>
    <row r="20" spans="2:65" s="24" customFormat="1" ht="24" customHeight="1" thickBot="1" x14ac:dyDescent="0.25">
      <c r="B20" s="30"/>
      <c r="C20" s="28"/>
      <c r="D20" s="29"/>
      <c r="I20" s="283"/>
      <c r="J20" s="216" t="str">
        <f>IF(L20 &lt;&gt; "",$I$2,"")</f>
        <v/>
      </c>
      <c r="K20" s="333"/>
      <c r="L20" s="337"/>
      <c r="M20" s="338"/>
      <c r="N20" s="341"/>
      <c r="O20" s="342"/>
      <c r="P20" s="344"/>
      <c r="Q20" s="55"/>
      <c r="R20" s="331"/>
      <c r="S20" s="196" t="s">
        <v>86</v>
      </c>
      <c r="T20" s="325" t="s">
        <v>30</v>
      </c>
      <c r="U20" s="327" t="s">
        <v>31</v>
      </c>
      <c r="V20" s="328" t="s">
        <v>9</v>
      </c>
      <c r="W20" s="197" t="s">
        <v>87</v>
      </c>
      <c r="X20" s="55"/>
      <c r="Y20" s="281" t="s">
        <v>13</v>
      </c>
      <c r="Z20" s="282"/>
      <c r="AA20" s="329" t="s">
        <v>14</v>
      </c>
      <c r="AB20" s="330"/>
      <c r="AC20" s="356"/>
      <c r="AD20" s="359"/>
      <c r="AE20" s="359"/>
      <c r="AF20" s="362"/>
      <c r="AG20" s="317"/>
      <c r="AH20" s="320"/>
      <c r="AI20" s="347"/>
      <c r="AJ20" s="350"/>
      <c r="AK20" s="257"/>
      <c r="AL20" s="251"/>
      <c r="AM20" s="248"/>
      <c r="AN20" s="249"/>
      <c r="AO20" s="249"/>
      <c r="AP20" s="249"/>
      <c r="AQ20" s="249"/>
      <c r="AR20" s="256"/>
      <c r="AS20" s="256"/>
      <c r="AT20" s="249"/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42"/>
      <c r="BJ20" s="242"/>
      <c r="BK20" s="242"/>
      <c r="BL20" s="243"/>
      <c r="BM20" s="243"/>
    </row>
    <row r="21" spans="2:65" s="24" customFormat="1" ht="28.5" customHeight="1" thickBot="1" x14ac:dyDescent="0.25">
      <c r="B21" s="30"/>
      <c r="C21" s="28"/>
      <c r="G21" s="284" t="s">
        <v>15</v>
      </c>
      <c r="H21" s="285"/>
      <c r="I21" s="283"/>
      <c r="J21" s="217"/>
      <c r="K21" s="334"/>
      <c r="L21" s="61" t="s">
        <v>24</v>
      </c>
      <c r="M21" s="61" t="s">
        <v>25</v>
      </c>
      <c r="N21" s="61" t="s">
        <v>26</v>
      </c>
      <c r="O21" s="61" t="s">
        <v>27</v>
      </c>
      <c r="P21" s="345"/>
      <c r="Q21" s="89"/>
      <c r="R21" s="280"/>
      <c r="S21" s="80" t="s">
        <v>39</v>
      </c>
      <c r="T21" s="326"/>
      <c r="U21" s="326"/>
      <c r="V21" s="326"/>
      <c r="W21" s="187" t="s">
        <v>38</v>
      </c>
      <c r="X21" s="69"/>
      <c r="Y21" s="172" t="s">
        <v>57</v>
      </c>
      <c r="Z21" s="94" t="s">
        <v>58</v>
      </c>
      <c r="AA21" s="173" t="s">
        <v>57</v>
      </c>
      <c r="AB21" s="95" t="s">
        <v>58</v>
      </c>
      <c r="AC21" s="357"/>
      <c r="AD21" s="360"/>
      <c r="AE21" s="360"/>
      <c r="AF21" s="363"/>
      <c r="AG21" s="318"/>
      <c r="AH21" s="321"/>
      <c r="AI21" s="348"/>
      <c r="AJ21" s="351"/>
      <c r="AK21" s="260"/>
      <c r="AL21" s="251"/>
      <c r="AM21" s="248"/>
      <c r="AN21" s="249"/>
      <c r="AO21" s="249"/>
      <c r="AP21" s="249"/>
      <c r="AQ21" s="249"/>
      <c r="AR21" s="256"/>
      <c r="AS21" s="249"/>
      <c r="AT21" s="249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2"/>
      <c r="BJ21" s="242"/>
      <c r="BK21" s="242"/>
      <c r="BL21" s="243"/>
      <c r="BM21" s="243"/>
    </row>
    <row r="22" spans="2:65" s="2" customFormat="1" ht="17.25" customHeight="1" x14ac:dyDescent="0.2">
      <c r="G22" s="277" t="s">
        <v>16</v>
      </c>
      <c r="H22" s="31">
        <v>1</v>
      </c>
      <c r="I22" s="208"/>
      <c r="J22" s="218" t="str">
        <f>IF(L22 &lt;&gt; "",$I$2,"")</f>
        <v/>
      </c>
      <c r="K22" s="220"/>
      <c r="L22" s="102"/>
      <c r="M22" s="102"/>
      <c r="N22" s="102"/>
      <c r="O22" s="102"/>
      <c r="P22" s="103"/>
      <c r="Q22" s="64"/>
      <c r="R22" s="90"/>
      <c r="S22" s="118"/>
      <c r="T22" s="118"/>
      <c r="U22" s="118"/>
      <c r="V22" s="118"/>
      <c r="W22" s="119"/>
      <c r="X22" s="91"/>
      <c r="Y22" s="107"/>
      <c r="Z22" s="125"/>
      <c r="AA22" s="108"/>
      <c r="AB22" s="125"/>
      <c r="AC22" s="107"/>
      <c r="AD22" s="125"/>
      <c r="AE22" s="108"/>
      <c r="AF22" s="128"/>
      <c r="AG22" s="109"/>
      <c r="AH22" s="199"/>
      <c r="AI22" s="229"/>
      <c r="AJ22" s="235"/>
      <c r="AK22" s="261"/>
      <c r="AL22" s="251" t="str">
        <f>IF(COUNTIF(AN22:AN171,"1")&gt;0,"赤文字のメールアドレスで全角文字が存在します。　","")</f>
        <v/>
      </c>
      <c r="AM22" s="248"/>
      <c r="AN22" s="262">
        <f>IF(LEN(P22)&lt;&gt;LENB(P22),1,0)</f>
        <v>0</v>
      </c>
      <c r="AO22" s="249">
        <f t="shared" ref="AO22:AO51" si="2">IFERROR(FIND(CHAR(10),P22),0)</f>
        <v>0</v>
      </c>
      <c r="AP22" s="262">
        <f t="shared" ref="AP22:AP51" si="3">IF(AND(AND(L22&lt;&gt;"",L22&lt;&gt;" ",L22&lt;&gt;"　"),P22=""),1,0)</f>
        <v>0</v>
      </c>
      <c r="AQ22" s="262">
        <f t="shared" ref="AQ22:AQ51" si="4">IF(AND(AND(L22&lt;&gt;"",L22&lt;&gt;" ",L22&lt;&gt;"　"),K22=""),1,0)</f>
        <v>0</v>
      </c>
      <c r="AR22" s="256">
        <f>IF(AND(OR(Y22&lt;&gt;"",Z22&lt;&gt;"",AA22&lt;&gt;"",AB22&lt;&gt;""),L22&lt;&gt;"",L22&lt;&gt;" ",L22&lt;&gt;"　",U22="",OR(AND(AC22="",AD22="",AE22="",AF22="",AG22="",AH22=""),AC22&lt;&gt;"",AD22&lt;&gt;"",AE22&lt;&gt;"",AF22&lt;&gt;"",AG22&lt;&gt;"",AH22&lt;&gt;"")),1,0)</f>
        <v>0</v>
      </c>
      <c r="AS22" s="249">
        <f>IF(AND(AND(Y22="",Z22="",AA22="",AB22="",AC22="",AD22="",AE22="",AF22="",AG22="",AH22=""),(NOT(OR(L22="",L22=" ",L22="　")))),1,0)</f>
        <v>0</v>
      </c>
      <c r="AT22" s="248">
        <f t="shared" ref="AT22:AT51" si="5">IF(AND(AND(L22&lt;&gt;"",L22&lt;&gt;" ",L22&lt;&gt;"　"),N22=""),1,0)</f>
        <v>0</v>
      </c>
      <c r="AU22" s="248">
        <f>IF(AND(AND(L22&lt;&gt;"",L22&lt;&gt;" ",L22&lt;&gt;"　"),O22=""),1,0)</f>
        <v>0</v>
      </c>
      <c r="AV22" s="248">
        <f>IF(AND(AND(AND(AND(U22&lt;&gt;"",U22&lt;&gt;" ",U22&lt;&gt;"　"),(OR(OR(Y22="",Z22="",AA22="",AB22=""),OR(Y22&lt;&gt;"",Z22&lt;&gt;"",AA22&lt;&gt;"",AB22&lt;&gt;"")))),S22=""),NOT(AND(Y22="",Z22="",AA22="",AB22=""))),1,0)</f>
        <v>0</v>
      </c>
      <c r="AW22" s="248">
        <f>IF(AND(AND(AND(AND(U22&lt;&gt;"",U22&lt;&gt;" ",U22&lt;&gt;"　"),(OR(OR(Y22="",Z22="",AA22="",AB22=""),OR(Y22&lt;&gt;"",Z22&lt;&gt;"",AA22&lt;&gt;"",AB22&lt;&gt;"")))),W22=""),NOT(AND(Y22="",Z22="",AA22="",AB22=""))),1,0)</f>
        <v>0</v>
      </c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2"/>
      <c r="BJ22" s="242"/>
      <c r="BK22" s="242"/>
      <c r="BL22" s="243"/>
      <c r="BM22" s="243"/>
    </row>
    <row r="23" spans="2:65" s="2" customFormat="1" ht="17.25" customHeight="1" x14ac:dyDescent="0.2">
      <c r="G23" s="278"/>
      <c r="H23" s="32">
        <v>2</v>
      </c>
      <c r="I23" s="209"/>
      <c r="J23" s="218" t="str">
        <f>IF(L23 &lt;&gt; "",$I$2,"")</f>
        <v/>
      </c>
      <c r="K23" s="220"/>
      <c r="L23" s="104"/>
      <c r="M23" s="104"/>
      <c r="N23" s="104"/>
      <c r="O23" s="102"/>
      <c r="P23" s="103"/>
      <c r="Q23" s="64"/>
      <c r="R23" s="89"/>
      <c r="S23" s="120"/>
      <c r="T23" s="118"/>
      <c r="U23" s="118"/>
      <c r="V23" s="118"/>
      <c r="W23" s="119"/>
      <c r="X23" s="91"/>
      <c r="Y23" s="110"/>
      <c r="Z23" s="125"/>
      <c r="AA23" s="108"/>
      <c r="AB23" s="125"/>
      <c r="AC23" s="110"/>
      <c r="AD23" s="125"/>
      <c r="AE23" s="108"/>
      <c r="AF23" s="128"/>
      <c r="AG23" s="111"/>
      <c r="AH23" s="199"/>
      <c r="AI23" s="229"/>
      <c r="AJ23" s="236"/>
      <c r="AK23" s="261"/>
      <c r="AL23" s="251" t="str">
        <f>IF(COUNTIF(AO22:AO171,"1")&gt;0,"メールアドレスに不要な改行が存在しますので、削除下さい。","")</f>
        <v/>
      </c>
      <c r="AM23" s="248"/>
      <c r="AN23" s="262">
        <f t="shared" ref="AN23:AN51" si="6">IF(LEN(P23)&lt;&gt;LENB(P23),1,0)</f>
        <v>0</v>
      </c>
      <c r="AO23" s="249">
        <f t="shared" si="2"/>
        <v>0</v>
      </c>
      <c r="AP23" s="262">
        <f t="shared" si="3"/>
        <v>0</v>
      </c>
      <c r="AQ23" s="262">
        <f t="shared" si="4"/>
        <v>0</v>
      </c>
      <c r="AR23" s="256">
        <f t="shared" ref="AR23:AR51" si="7">IF(AND(OR(Y23&lt;&gt;"",Z23&lt;&gt;"",AA23&lt;&gt;"",AB23&lt;&gt;""),L23&lt;&gt;"",L23&lt;&gt;" ",L23&lt;&gt;"　",U23="",OR(AND(AC23="",AD23="",AE23="",AF23="",AG23="",AH23=""),AC23&lt;&gt;"",AD23&lt;&gt;"",AE23&lt;&gt;"",AF23&lt;&gt;"",AG23&lt;&gt;"",AH23&lt;&gt;"")),1,0)</f>
        <v>0</v>
      </c>
      <c r="AS23" s="249">
        <f t="shared" ref="AS23:AS51" si="8">IF(AND(AND(Y23="",Z23="",AA23="",AB23="",AC23="",AD23="",AE23="",AF23="",AG23="",AH23=""),(NOT(OR(L23="",L23=" ",L23="　")))),1,0)</f>
        <v>0</v>
      </c>
      <c r="AT23" s="248">
        <f t="shared" si="5"/>
        <v>0</v>
      </c>
      <c r="AU23" s="248">
        <f t="shared" ref="AU23:AU51" si="9">IF(AND(AND(L23&lt;&gt;"",L23&lt;&gt;" ",L23&lt;&gt;"　"),O23=""),1,0)</f>
        <v>0</v>
      </c>
      <c r="AV23" s="248">
        <f t="shared" ref="AV23:AV51" si="10">IF(AND(AND(AND(AND(U23&lt;&gt;"",U23&lt;&gt;" ",U23&lt;&gt;"　"),(OR(OR(Y23="",Z23="",AA23="",AB23=""),OR(Y23&lt;&gt;"",Z23&lt;&gt;"",AA23&lt;&gt;"",AB23&lt;&gt;"")))),S23=""),NOT(AND(Y23="",Z23="",AA23="",AB23=""))),1,0)</f>
        <v>0</v>
      </c>
      <c r="AW23" s="248">
        <f t="shared" ref="AW23:AW51" si="11">IF(AND(AND(AND(AND(U23&lt;&gt;"",U23&lt;&gt;" ",U23&lt;&gt;"　"),(OR(OR(Y23="",Z23="",AA23="",AB23=""),OR(Y23&lt;&gt;"",Z23&lt;&gt;"",AA23&lt;&gt;"",AB23&lt;&gt;"")))),W23=""),NOT(AND(Y23="",Z23="",AA23="",AB23=""))),1,0)</f>
        <v>0</v>
      </c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2"/>
      <c r="BJ23" s="242"/>
      <c r="BK23" s="242"/>
      <c r="BL23" s="243"/>
      <c r="BM23" s="243"/>
    </row>
    <row r="24" spans="2:65" s="2" customFormat="1" ht="17.25" customHeight="1" x14ac:dyDescent="0.2">
      <c r="G24" s="278"/>
      <c r="H24" s="32">
        <v>3</v>
      </c>
      <c r="I24" s="209"/>
      <c r="J24" s="218" t="str">
        <f t="shared" ref="J24:J50" si="12">IF(L24 &lt;&gt; "",$I$2,"")</f>
        <v/>
      </c>
      <c r="K24" s="221"/>
      <c r="L24" s="104"/>
      <c r="M24" s="104"/>
      <c r="N24" s="104"/>
      <c r="O24" s="102"/>
      <c r="P24" s="103"/>
      <c r="Q24" s="64"/>
      <c r="R24" s="90"/>
      <c r="S24" s="121"/>
      <c r="T24" s="118"/>
      <c r="U24" s="118"/>
      <c r="V24" s="118"/>
      <c r="W24" s="119"/>
      <c r="X24" s="91"/>
      <c r="Y24" s="112"/>
      <c r="Z24" s="126"/>
      <c r="AA24" s="108"/>
      <c r="AB24" s="125"/>
      <c r="AC24" s="112"/>
      <c r="AD24" s="126"/>
      <c r="AE24" s="108"/>
      <c r="AF24" s="128"/>
      <c r="AG24" s="114"/>
      <c r="AH24" s="200"/>
      <c r="AI24" s="229"/>
      <c r="AJ24" s="236"/>
      <c r="AK24" s="261"/>
      <c r="AL24" s="251" t="str">
        <f>IF(COUNTIF(AP22:AP171,"1")&gt;0,"受講者のメールアドレスが記入されていません。","")</f>
        <v/>
      </c>
      <c r="AM24" s="248"/>
      <c r="AN24" s="262">
        <f t="shared" si="6"/>
        <v>0</v>
      </c>
      <c r="AO24" s="249">
        <f t="shared" si="2"/>
        <v>0</v>
      </c>
      <c r="AP24" s="262">
        <f t="shared" si="3"/>
        <v>0</v>
      </c>
      <c r="AQ24" s="262">
        <f t="shared" si="4"/>
        <v>0</v>
      </c>
      <c r="AR24" s="256">
        <f t="shared" si="7"/>
        <v>0</v>
      </c>
      <c r="AS24" s="249">
        <f t="shared" si="8"/>
        <v>0</v>
      </c>
      <c r="AT24" s="248">
        <f t="shared" si="5"/>
        <v>0</v>
      </c>
      <c r="AU24" s="248">
        <f t="shared" si="9"/>
        <v>0</v>
      </c>
      <c r="AV24" s="248">
        <f t="shared" si="10"/>
        <v>0</v>
      </c>
      <c r="AW24" s="248">
        <f t="shared" si="11"/>
        <v>0</v>
      </c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2"/>
      <c r="BJ24" s="242"/>
      <c r="BK24" s="242"/>
      <c r="BL24" s="243"/>
      <c r="BM24" s="243"/>
    </row>
    <row r="25" spans="2:65" s="2" customFormat="1" ht="17.25" customHeight="1" x14ac:dyDescent="0.2">
      <c r="G25" s="278"/>
      <c r="H25" s="32">
        <v>4</v>
      </c>
      <c r="I25" s="209"/>
      <c r="J25" s="218" t="str">
        <f t="shared" si="12"/>
        <v/>
      </c>
      <c r="K25" s="221"/>
      <c r="L25" s="104"/>
      <c r="M25" s="104"/>
      <c r="N25" s="104"/>
      <c r="O25" s="102"/>
      <c r="P25" s="103"/>
      <c r="Q25" s="64"/>
      <c r="R25" s="89"/>
      <c r="S25" s="121"/>
      <c r="T25" s="118"/>
      <c r="U25" s="118"/>
      <c r="V25" s="118"/>
      <c r="W25" s="119"/>
      <c r="X25" s="91"/>
      <c r="Y25" s="112"/>
      <c r="Z25" s="126"/>
      <c r="AA25" s="108"/>
      <c r="AB25" s="125"/>
      <c r="AC25" s="112"/>
      <c r="AD25" s="126"/>
      <c r="AE25" s="108"/>
      <c r="AF25" s="128"/>
      <c r="AG25" s="114"/>
      <c r="AH25" s="200"/>
      <c r="AI25" s="229"/>
      <c r="AJ25" s="236"/>
      <c r="AK25" s="261"/>
      <c r="AL25" s="251" t="str">
        <f>IF(COUNTIF(AQ22:AQ171,"1")&gt;0,"受講者の部署名が記入されていません。","")</f>
        <v/>
      </c>
      <c r="AM25" s="248"/>
      <c r="AN25" s="262">
        <f t="shared" si="6"/>
        <v>0</v>
      </c>
      <c r="AO25" s="249">
        <f t="shared" si="2"/>
        <v>0</v>
      </c>
      <c r="AP25" s="262">
        <f t="shared" si="3"/>
        <v>0</v>
      </c>
      <c r="AQ25" s="262">
        <f t="shared" si="4"/>
        <v>0</v>
      </c>
      <c r="AR25" s="256">
        <f t="shared" si="7"/>
        <v>0</v>
      </c>
      <c r="AS25" s="249">
        <f t="shared" si="8"/>
        <v>0</v>
      </c>
      <c r="AT25" s="248">
        <f t="shared" si="5"/>
        <v>0</v>
      </c>
      <c r="AU25" s="248">
        <f t="shared" si="9"/>
        <v>0</v>
      </c>
      <c r="AV25" s="248">
        <f t="shared" si="10"/>
        <v>0</v>
      </c>
      <c r="AW25" s="248">
        <f t="shared" si="11"/>
        <v>0</v>
      </c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2"/>
      <c r="BJ25" s="242"/>
      <c r="BK25" s="242"/>
      <c r="BL25" s="243"/>
      <c r="BM25" s="243"/>
    </row>
    <row r="26" spans="2:65" s="2" customFormat="1" ht="17.25" customHeight="1" x14ac:dyDescent="0.2">
      <c r="G26" s="278"/>
      <c r="H26" s="32">
        <v>5</v>
      </c>
      <c r="I26" s="209"/>
      <c r="J26" s="218" t="str">
        <f t="shared" si="12"/>
        <v/>
      </c>
      <c r="K26" s="221"/>
      <c r="L26" s="104"/>
      <c r="M26" s="104"/>
      <c r="N26" s="104"/>
      <c r="O26" s="102"/>
      <c r="P26" s="103"/>
      <c r="Q26" s="64"/>
      <c r="R26" s="90"/>
      <c r="S26" s="121"/>
      <c r="T26" s="118"/>
      <c r="U26" s="118"/>
      <c r="V26" s="118"/>
      <c r="W26" s="119"/>
      <c r="X26" s="91"/>
      <c r="Y26" s="112"/>
      <c r="Z26" s="126"/>
      <c r="AA26" s="108"/>
      <c r="AB26" s="125"/>
      <c r="AC26" s="112"/>
      <c r="AD26" s="126"/>
      <c r="AE26" s="108"/>
      <c r="AF26" s="128"/>
      <c r="AG26" s="114"/>
      <c r="AH26" s="200"/>
      <c r="AI26" s="229"/>
      <c r="AJ26" s="236"/>
      <c r="AK26" s="261"/>
      <c r="AL26" s="251" t="str">
        <f>IF(COUNTIF(AR22:AR171,"1")&gt;0,"ロジスティクスコースのテキスト送付先住所が記入されていません。","")</f>
        <v/>
      </c>
      <c r="AM26" s="248"/>
      <c r="AN26" s="262">
        <f t="shared" si="6"/>
        <v>0</v>
      </c>
      <c r="AO26" s="249">
        <f t="shared" si="2"/>
        <v>0</v>
      </c>
      <c r="AP26" s="262">
        <f t="shared" si="3"/>
        <v>0</v>
      </c>
      <c r="AQ26" s="262">
        <f t="shared" si="4"/>
        <v>0</v>
      </c>
      <c r="AR26" s="256">
        <f t="shared" si="7"/>
        <v>0</v>
      </c>
      <c r="AS26" s="249">
        <f t="shared" si="8"/>
        <v>0</v>
      </c>
      <c r="AT26" s="248">
        <f t="shared" si="5"/>
        <v>0</v>
      </c>
      <c r="AU26" s="248">
        <f t="shared" si="9"/>
        <v>0</v>
      </c>
      <c r="AV26" s="248">
        <f t="shared" si="10"/>
        <v>0</v>
      </c>
      <c r="AW26" s="248">
        <f t="shared" si="11"/>
        <v>0</v>
      </c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2"/>
      <c r="BJ26" s="242"/>
      <c r="BK26" s="242"/>
      <c r="BL26" s="243"/>
      <c r="BM26" s="243"/>
    </row>
    <row r="27" spans="2:65" s="2" customFormat="1" ht="17.25" customHeight="1" x14ac:dyDescent="0.2">
      <c r="G27" s="278"/>
      <c r="H27" s="32">
        <v>6</v>
      </c>
      <c r="I27" s="209"/>
      <c r="J27" s="218" t="str">
        <f t="shared" si="12"/>
        <v/>
      </c>
      <c r="K27" s="221"/>
      <c r="L27" s="104"/>
      <c r="M27" s="104"/>
      <c r="N27" s="104"/>
      <c r="O27" s="102"/>
      <c r="P27" s="103"/>
      <c r="Q27" s="64"/>
      <c r="R27" s="89"/>
      <c r="S27" s="121"/>
      <c r="T27" s="118"/>
      <c r="U27" s="118"/>
      <c r="V27" s="118"/>
      <c r="W27" s="119"/>
      <c r="X27" s="91"/>
      <c r="Y27" s="112"/>
      <c r="Z27" s="126"/>
      <c r="AA27" s="108"/>
      <c r="AB27" s="125"/>
      <c r="AC27" s="112"/>
      <c r="AD27" s="126"/>
      <c r="AE27" s="108"/>
      <c r="AF27" s="128"/>
      <c r="AG27" s="114"/>
      <c r="AH27" s="200"/>
      <c r="AI27" s="229"/>
      <c r="AJ27" s="236"/>
      <c r="AK27" s="261"/>
      <c r="AL27" s="251" t="str">
        <f>IF(COUNTIF(AS22:AS171,"1")&gt;0,"受講コースが選択されていない受講者が存在します。　","")</f>
        <v/>
      </c>
      <c r="AM27" s="248"/>
      <c r="AN27" s="262">
        <f t="shared" si="6"/>
        <v>0</v>
      </c>
      <c r="AO27" s="249">
        <f t="shared" si="2"/>
        <v>0</v>
      </c>
      <c r="AP27" s="262">
        <f t="shared" si="3"/>
        <v>0</v>
      </c>
      <c r="AQ27" s="262">
        <f t="shared" si="4"/>
        <v>0</v>
      </c>
      <c r="AR27" s="256">
        <f t="shared" si="7"/>
        <v>0</v>
      </c>
      <c r="AS27" s="249">
        <f t="shared" si="8"/>
        <v>0</v>
      </c>
      <c r="AT27" s="248">
        <f t="shared" si="5"/>
        <v>0</v>
      </c>
      <c r="AU27" s="248">
        <f t="shared" si="9"/>
        <v>0</v>
      </c>
      <c r="AV27" s="248">
        <f t="shared" si="10"/>
        <v>0</v>
      </c>
      <c r="AW27" s="248">
        <f t="shared" si="11"/>
        <v>0</v>
      </c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2"/>
      <c r="BJ27" s="242"/>
      <c r="BK27" s="242"/>
      <c r="BL27" s="243"/>
      <c r="BM27" s="243"/>
    </row>
    <row r="28" spans="2:65" s="2" customFormat="1" ht="17.25" customHeight="1" x14ac:dyDescent="0.2">
      <c r="G28" s="278"/>
      <c r="H28" s="32">
        <v>7</v>
      </c>
      <c r="I28" s="209"/>
      <c r="J28" s="218" t="str">
        <f t="shared" si="12"/>
        <v/>
      </c>
      <c r="K28" s="221"/>
      <c r="L28" s="104"/>
      <c r="M28" s="104"/>
      <c r="N28" s="104"/>
      <c r="O28" s="102"/>
      <c r="P28" s="103"/>
      <c r="Q28" s="64"/>
      <c r="R28" s="90"/>
      <c r="S28" s="121"/>
      <c r="T28" s="118"/>
      <c r="U28" s="118"/>
      <c r="V28" s="118"/>
      <c r="W28" s="119"/>
      <c r="X28" s="91"/>
      <c r="Y28" s="112"/>
      <c r="Z28" s="126"/>
      <c r="AA28" s="108"/>
      <c r="AB28" s="125"/>
      <c r="AC28" s="112"/>
      <c r="AD28" s="126"/>
      <c r="AE28" s="108"/>
      <c r="AF28" s="128"/>
      <c r="AG28" s="114"/>
      <c r="AH28" s="200"/>
      <c r="AI28" s="229"/>
      <c r="AJ28" s="236"/>
      <c r="AK28" s="261"/>
      <c r="AL28" s="251" t="str">
        <f>IF(COUNTIF(AT22:AT171,"1")&gt;0,"受講者のフリガナが記入されていません。　","")</f>
        <v/>
      </c>
      <c r="AM28" s="248"/>
      <c r="AN28" s="262">
        <f t="shared" si="6"/>
        <v>0</v>
      </c>
      <c r="AO28" s="249">
        <f t="shared" si="2"/>
        <v>0</v>
      </c>
      <c r="AP28" s="262">
        <f t="shared" si="3"/>
        <v>0</v>
      </c>
      <c r="AQ28" s="262">
        <f t="shared" si="4"/>
        <v>0</v>
      </c>
      <c r="AR28" s="256">
        <f t="shared" si="7"/>
        <v>0</v>
      </c>
      <c r="AS28" s="249">
        <f t="shared" si="8"/>
        <v>0</v>
      </c>
      <c r="AT28" s="248">
        <f t="shared" si="5"/>
        <v>0</v>
      </c>
      <c r="AU28" s="248">
        <f t="shared" si="9"/>
        <v>0</v>
      </c>
      <c r="AV28" s="248">
        <f t="shared" si="10"/>
        <v>0</v>
      </c>
      <c r="AW28" s="248">
        <f t="shared" si="11"/>
        <v>0</v>
      </c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2"/>
      <c r="BJ28" s="242"/>
      <c r="BK28" s="242"/>
      <c r="BL28" s="243"/>
      <c r="BM28" s="243"/>
    </row>
    <row r="29" spans="2:65" s="2" customFormat="1" ht="17.25" customHeight="1" x14ac:dyDescent="0.2">
      <c r="G29" s="278"/>
      <c r="H29" s="32">
        <v>8</v>
      </c>
      <c r="I29" s="209"/>
      <c r="J29" s="218" t="str">
        <f t="shared" si="12"/>
        <v/>
      </c>
      <c r="K29" s="221"/>
      <c r="L29" s="104"/>
      <c r="M29" s="104"/>
      <c r="N29" s="104"/>
      <c r="O29" s="102"/>
      <c r="P29" s="103"/>
      <c r="Q29" s="64"/>
      <c r="R29" s="89"/>
      <c r="S29" s="121"/>
      <c r="T29" s="118"/>
      <c r="U29" s="118"/>
      <c r="V29" s="118"/>
      <c r="W29" s="119"/>
      <c r="X29" s="91"/>
      <c r="Y29" s="112"/>
      <c r="Z29" s="126"/>
      <c r="AA29" s="113"/>
      <c r="AB29" s="126"/>
      <c r="AC29" s="112"/>
      <c r="AD29" s="126"/>
      <c r="AE29" s="113"/>
      <c r="AF29" s="129"/>
      <c r="AG29" s="114"/>
      <c r="AH29" s="200"/>
      <c r="AI29" s="230"/>
      <c r="AJ29" s="237"/>
      <c r="AK29" s="261"/>
      <c r="AL29" s="251" t="str">
        <f>IF(COUNTIF(AU22:AU171,"1")&gt;0,"受講者のフリガナが記入されていません。　","")</f>
        <v/>
      </c>
      <c r="AM29" s="248"/>
      <c r="AN29" s="262">
        <f t="shared" si="6"/>
        <v>0</v>
      </c>
      <c r="AO29" s="249">
        <f t="shared" si="2"/>
        <v>0</v>
      </c>
      <c r="AP29" s="262">
        <f t="shared" si="3"/>
        <v>0</v>
      </c>
      <c r="AQ29" s="262">
        <f t="shared" si="4"/>
        <v>0</v>
      </c>
      <c r="AR29" s="256">
        <f t="shared" si="7"/>
        <v>0</v>
      </c>
      <c r="AS29" s="249">
        <f t="shared" si="8"/>
        <v>0</v>
      </c>
      <c r="AT29" s="248">
        <f t="shared" si="5"/>
        <v>0</v>
      </c>
      <c r="AU29" s="248">
        <f t="shared" si="9"/>
        <v>0</v>
      </c>
      <c r="AV29" s="248">
        <f t="shared" si="10"/>
        <v>0</v>
      </c>
      <c r="AW29" s="248">
        <f t="shared" si="11"/>
        <v>0</v>
      </c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2"/>
      <c r="BJ29" s="242"/>
      <c r="BK29" s="242"/>
      <c r="BL29" s="243"/>
      <c r="BM29" s="243"/>
    </row>
    <row r="30" spans="2:65" s="2" customFormat="1" ht="17.25" customHeight="1" x14ac:dyDescent="0.2">
      <c r="G30" s="278"/>
      <c r="H30" s="32">
        <v>9</v>
      </c>
      <c r="I30" s="209"/>
      <c r="J30" s="218" t="str">
        <f t="shared" si="12"/>
        <v/>
      </c>
      <c r="K30" s="221"/>
      <c r="L30" s="104"/>
      <c r="M30" s="104"/>
      <c r="N30" s="104"/>
      <c r="O30" s="102"/>
      <c r="P30" s="103"/>
      <c r="Q30" s="64"/>
      <c r="R30" s="90"/>
      <c r="S30" s="121"/>
      <c r="T30" s="118"/>
      <c r="U30" s="118"/>
      <c r="V30" s="118"/>
      <c r="W30" s="119"/>
      <c r="X30" s="91"/>
      <c r="Y30" s="112"/>
      <c r="Z30" s="126"/>
      <c r="AA30" s="113"/>
      <c r="AB30" s="126"/>
      <c r="AC30" s="112"/>
      <c r="AD30" s="126"/>
      <c r="AE30" s="113"/>
      <c r="AF30" s="129"/>
      <c r="AG30" s="114"/>
      <c r="AH30" s="200"/>
      <c r="AI30" s="230"/>
      <c r="AJ30" s="237"/>
      <c r="AK30" s="261"/>
      <c r="AL30" s="251" t="str">
        <f>IF(COUNTIF(AV22:AV171,"1")&gt;0,"送付先の郵便番号が記入されていません。　","")</f>
        <v/>
      </c>
      <c r="AM30" s="248"/>
      <c r="AN30" s="262">
        <f t="shared" si="6"/>
        <v>0</v>
      </c>
      <c r="AO30" s="249">
        <f t="shared" si="2"/>
        <v>0</v>
      </c>
      <c r="AP30" s="262">
        <f t="shared" si="3"/>
        <v>0</v>
      </c>
      <c r="AQ30" s="262">
        <f t="shared" si="4"/>
        <v>0</v>
      </c>
      <c r="AR30" s="256">
        <f t="shared" si="7"/>
        <v>0</v>
      </c>
      <c r="AS30" s="249">
        <f t="shared" si="8"/>
        <v>0</v>
      </c>
      <c r="AT30" s="248">
        <f t="shared" si="5"/>
        <v>0</v>
      </c>
      <c r="AU30" s="248">
        <f t="shared" si="9"/>
        <v>0</v>
      </c>
      <c r="AV30" s="248">
        <f t="shared" si="10"/>
        <v>0</v>
      </c>
      <c r="AW30" s="248">
        <f t="shared" si="11"/>
        <v>0</v>
      </c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8"/>
      <c r="BI30" s="242"/>
      <c r="BJ30" s="242"/>
      <c r="BK30" s="242"/>
      <c r="BL30" s="243"/>
      <c r="BM30" s="243"/>
    </row>
    <row r="31" spans="2:65" s="2" customFormat="1" ht="17.25" customHeight="1" x14ac:dyDescent="0.2">
      <c r="G31" s="278"/>
      <c r="H31" s="132">
        <v>10</v>
      </c>
      <c r="I31" s="209"/>
      <c r="J31" s="218" t="str">
        <f t="shared" si="12"/>
        <v/>
      </c>
      <c r="K31" s="222"/>
      <c r="L31" s="135"/>
      <c r="M31" s="135"/>
      <c r="N31" s="135"/>
      <c r="O31" s="135"/>
      <c r="P31" s="105"/>
      <c r="Q31" s="64"/>
      <c r="R31" s="89"/>
      <c r="S31" s="136"/>
      <c r="T31" s="137"/>
      <c r="U31" s="137"/>
      <c r="V31" s="137"/>
      <c r="W31" s="138"/>
      <c r="X31" s="91"/>
      <c r="Y31" s="133"/>
      <c r="Z31" s="139"/>
      <c r="AA31" s="134"/>
      <c r="AB31" s="139"/>
      <c r="AC31" s="133"/>
      <c r="AD31" s="139"/>
      <c r="AE31" s="134"/>
      <c r="AF31" s="140"/>
      <c r="AG31" s="141"/>
      <c r="AH31" s="201"/>
      <c r="AI31" s="231"/>
      <c r="AJ31" s="238"/>
      <c r="AK31" s="261"/>
      <c r="AL31" s="251" t="str">
        <f>IF(COUNTIF(AW22:AW171,"1")&gt;0,"送付先の電話番号が記入されていません。　","")</f>
        <v/>
      </c>
      <c r="AM31" s="248"/>
      <c r="AN31" s="262">
        <f t="shared" si="6"/>
        <v>0</v>
      </c>
      <c r="AO31" s="249">
        <f t="shared" si="2"/>
        <v>0</v>
      </c>
      <c r="AP31" s="262">
        <f t="shared" si="3"/>
        <v>0</v>
      </c>
      <c r="AQ31" s="262">
        <f t="shared" si="4"/>
        <v>0</v>
      </c>
      <c r="AR31" s="256">
        <f t="shared" si="7"/>
        <v>0</v>
      </c>
      <c r="AS31" s="249">
        <f t="shared" si="8"/>
        <v>0</v>
      </c>
      <c r="AT31" s="248">
        <f t="shared" si="5"/>
        <v>0</v>
      </c>
      <c r="AU31" s="248">
        <f t="shared" si="9"/>
        <v>0</v>
      </c>
      <c r="AV31" s="248">
        <f t="shared" si="10"/>
        <v>0</v>
      </c>
      <c r="AW31" s="248">
        <f t="shared" si="11"/>
        <v>0</v>
      </c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2"/>
      <c r="BJ31" s="242"/>
      <c r="BK31" s="242"/>
      <c r="BL31" s="243"/>
      <c r="BM31" s="243"/>
    </row>
    <row r="32" spans="2:65" s="2" customFormat="1" ht="17.25" customHeight="1" x14ac:dyDescent="0.2">
      <c r="G32" s="278"/>
      <c r="H32" s="145">
        <v>11</v>
      </c>
      <c r="I32" s="209"/>
      <c r="J32" s="218" t="str">
        <f t="shared" si="12"/>
        <v/>
      </c>
      <c r="K32" s="223"/>
      <c r="L32" s="148"/>
      <c r="M32" s="148"/>
      <c r="N32" s="148"/>
      <c r="O32" s="148"/>
      <c r="P32" s="149"/>
      <c r="Q32" s="150"/>
      <c r="R32" s="151"/>
      <c r="S32" s="152"/>
      <c r="T32" s="153"/>
      <c r="U32" s="153"/>
      <c r="V32" s="153"/>
      <c r="W32" s="154"/>
      <c r="X32" s="188"/>
      <c r="Y32" s="146"/>
      <c r="Z32" s="155"/>
      <c r="AA32" s="147"/>
      <c r="AB32" s="155"/>
      <c r="AC32" s="146"/>
      <c r="AD32" s="155"/>
      <c r="AE32" s="147"/>
      <c r="AF32" s="156"/>
      <c r="AG32" s="157"/>
      <c r="AH32" s="202"/>
      <c r="AI32" s="232"/>
      <c r="AJ32" s="239"/>
      <c r="AK32" s="261"/>
      <c r="AL32" s="248"/>
      <c r="AM32" s="248"/>
      <c r="AN32" s="262">
        <f t="shared" si="6"/>
        <v>0</v>
      </c>
      <c r="AO32" s="249">
        <f t="shared" si="2"/>
        <v>0</v>
      </c>
      <c r="AP32" s="262">
        <f t="shared" si="3"/>
        <v>0</v>
      </c>
      <c r="AQ32" s="262">
        <f t="shared" si="4"/>
        <v>0</v>
      </c>
      <c r="AR32" s="256">
        <f t="shared" si="7"/>
        <v>0</v>
      </c>
      <c r="AS32" s="249">
        <f t="shared" si="8"/>
        <v>0</v>
      </c>
      <c r="AT32" s="248">
        <f t="shared" si="5"/>
        <v>0</v>
      </c>
      <c r="AU32" s="248">
        <f t="shared" si="9"/>
        <v>0</v>
      </c>
      <c r="AV32" s="248">
        <f t="shared" si="10"/>
        <v>0</v>
      </c>
      <c r="AW32" s="248">
        <f t="shared" si="11"/>
        <v>0</v>
      </c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2"/>
      <c r="BJ32" s="242"/>
      <c r="BK32" s="242"/>
      <c r="BL32" s="243"/>
      <c r="BM32" s="243"/>
    </row>
    <row r="33" spans="7:65" s="2" customFormat="1" ht="17.25" customHeight="1" x14ac:dyDescent="0.2">
      <c r="G33" s="278"/>
      <c r="H33" s="32">
        <v>12</v>
      </c>
      <c r="I33" s="209"/>
      <c r="J33" s="218" t="str">
        <f t="shared" si="12"/>
        <v/>
      </c>
      <c r="K33" s="221"/>
      <c r="L33" s="104"/>
      <c r="M33" s="104"/>
      <c r="N33" s="104"/>
      <c r="O33" s="104"/>
      <c r="P33" s="105"/>
      <c r="Q33" s="64"/>
      <c r="R33" s="92"/>
      <c r="S33" s="121"/>
      <c r="T33" s="118"/>
      <c r="U33" s="118"/>
      <c r="V33" s="118"/>
      <c r="W33" s="119"/>
      <c r="X33" s="188"/>
      <c r="Y33" s="112"/>
      <c r="Z33" s="126"/>
      <c r="AA33" s="113"/>
      <c r="AB33" s="126"/>
      <c r="AC33" s="112"/>
      <c r="AD33" s="126"/>
      <c r="AE33" s="113"/>
      <c r="AF33" s="129"/>
      <c r="AG33" s="114"/>
      <c r="AH33" s="200"/>
      <c r="AI33" s="230"/>
      <c r="AJ33" s="237"/>
      <c r="AK33" s="261"/>
      <c r="AL33" s="248"/>
      <c r="AM33" s="248"/>
      <c r="AN33" s="262">
        <f t="shared" si="6"/>
        <v>0</v>
      </c>
      <c r="AO33" s="249">
        <f t="shared" si="2"/>
        <v>0</v>
      </c>
      <c r="AP33" s="262">
        <f t="shared" si="3"/>
        <v>0</v>
      </c>
      <c r="AQ33" s="262">
        <f t="shared" si="4"/>
        <v>0</v>
      </c>
      <c r="AR33" s="256">
        <f t="shared" si="7"/>
        <v>0</v>
      </c>
      <c r="AS33" s="249">
        <f t="shared" si="8"/>
        <v>0</v>
      </c>
      <c r="AT33" s="248">
        <f t="shared" si="5"/>
        <v>0</v>
      </c>
      <c r="AU33" s="248">
        <f t="shared" si="9"/>
        <v>0</v>
      </c>
      <c r="AV33" s="248">
        <f t="shared" si="10"/>
        <v>0</v>
      </c>
      <c r="AW33" s="248">
        <f t="shared" si="11"/>
        <v>0</v>
      </c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2"/>
      <c r="BJ33" s="242"/>
      <c r="BK33" s="242"/>
      <c r="BL33" s="243"/>
      <c r="BM33" s="243"/>
    </row>
    <row r="34" spans="7:65" s="2" customFormat="1" ht="17.25" customHeight="1" x14ac:dyDescent="0.2">
      <c r="G34" s="278"/>
      <c r="H34" s="32">
        <v>13</v>
      </c>
      <c r="I34" s="209"/>
      <c r="J34" s="218" t="str">
        <f t="shared" si="12"/>
        <v/>
      </c>
      <c r="K34" s="221"/>
      <c r="L34" s="104"/>
      <c r="M34" s="104"/>
      <c r="N34" s="104"/>
      <c r="O34" s="104"/>
      <c r="P34" s="105"/>
      <c r="Q34" s="64"/>
      <c r="R34" s="93"/>
      <c r="S34" s="121"/>
      <c r="T34" s="118"/>
      <c r="U34" s="118"/>
      <c r="V34" s="118"/>
      <c r="W34" s="119"/>
      <c r="X34" s="188"/>
      <c r="Y34" s="112"/>
      <c r="Z34" s="126"/>
      <c r="AA34" s="113"/>
      <c r="AB34" s="126"/>
      <c r="AC34" s="112"/>
      <c r="AD34" s="126"/>
      <c r="AE34" s="113"/>
      <c r="AF34" s="129"/>
      <c r="AG34" s="114"/>
      <c r="AH34" s="200"/>
      <c r="AI34" s="230"/>
      <c r="AJ34" s="237"/>
      <c r="AK34" s="261"/>
      <c r="AL34" s="254"/>
      <c r="AM34" s="248"/>
      <c r="AN34" s="262">
        <f t="shared" si="6"/>
        <v>0</v>
      </c>
      <c r="AO34" s="249">
        <f t="shared" si="2"/>
        <v>0</v>
      </c>
      <c r="AP34" s="262">
        <f t="shared" si="3"/>
        <v>0</v>
      </c>
      <c r="AQ34" s="262">
        <f t="shared" si="4"/>
        <v>0</v>
      </c>
      <c r="AR34" s="256">
        <f t="shared" si="7"/>
        <v>0</v>
      </c>
      <c r="AS34" s="249">
        <f t="shared" si="8"/>
        <v>0</v>
      </c>
      <c r="AT34" s="248">
        <f t="shared" si="5"/>
        <v>0</v>
      </c>
      <c r="AU34" s="248">
        <f t="shared" si="9"/>
        <v>0</v>
      </c>
      <c r="AV34" s="248">
        <f t="shared" si="10"/>
        <v>0</v>
      </c>
      <c r="AW34" s="248">
        <f t="shared" si="11"/>
        <v>0</v>
      </c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2"/>
      <c r="BJ34" s="242"/>
      <c r="BK34" s="242"/>
      <c r="BL34" s="243"/>
      <c r="BM34" s="243"/>
    </row>
    <row r="35" spans="7:65" s="2" customFormat="1" ht="17.25" customHeight="1" x14ac:dyDescent="0.2">
      <c r="G35" s="278"/>
      <c r="H35" s="32">
        <v>14</v>
      </c>
      <c r="I35" s="209"/>
      <c r="J35" s="218" t="str">
        <f t="shared" si="12"/>
        <v/>
      </c>
      <c r="K35" s="221"/>
      <c r="L35" s="104"/>
      <c r="M35" s="104"/>
      <c r="N35" s="104"/>
      <c r="O35" s="104"/>
      <c r="P35" s="105"/>
      <c r="Q35" s="64"/>
      <c r="R35" s="92"/>
      <c r="S35" s="121"/>
      <c r="T35" s="118"/>
      <c r="U35" s="118"/>
      <c r="V35" s="118"/>
      <c r="W35" s="119"/>
      <c r="X35" s="188"/>
      <c r="Y35" s="112"/>
      <c r="Z35" s="126"/>
      <c r="AA35" s="113"/>
      <c r="AB35" s="126"/>
      <c r="AC35" s="112"/>
      <c r="AD35" s="126"/>
      <c r="AE35" s="113"/>
      <c r="AF35" s="129"/>
      <c r="AG35" s="114"/>
      <c r="AH35" s="200"/>
      <c r="AI35" s="230"/>
      <c r="AJ35" s="237"/>
      <c r="AK35" s="261"/>
      <c r="AL35" s="248"/>
      <c r="AM35" s="248"/>
      <c r="AN35" s="262">
        <f t="shared" si="6"/>
        <v>0</v>
      </c>
      <c r="AO35" s="249">
        <f t="shared" si="2"/>
        <v>0</v>
      </c>
      <c r="AP35" s="262">
        <f t="shared" si="3"/>
        <v>0</v>
      </c>
      <c r="AQ35" s="262">
        <f t="shared" si="4"/>
        <v>0</v>
      </c>
      <c r="AR35" s="256">
        <f t="shared" si="7"/>
        <v>0</v>
      </c>
      <c r="AS35" s="249">
        <f t="shared" si="8"/>
        <v>0</v>
      </c>
      <c r="AT35" s="248">
        <f t="shared" si="5"/>
        <v>0</v>
      </c>
      <c r="AU35" s="248">
        <f t="shared" si="9"/>
        <v>0</v>
      </c>
      <c r="AV35" s="248">
        <f t="shared" si="10"/>
        <v>0</v>
      </c>
      <c r="AW35" s="248">
        <f t="shared" si="11"/>
        <v>0</v>
      </c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2"/>
      <c r="BJ35" s="242"/>
      <c r="BK35" s="242"/>
      <c r="BL35" s="243"/>
      <c r="BM35" s="243"/>
    </row>
    <row r="36" spans="7:65" s="2" customFormat="1" ht="17.25" customHeight="1" x14ac:dyDescent="0.2">
      <c r="G36" s="278"/>
      <c r="H36" s="32">
        <v>15</v>
      </c>
      <c r="I36" s="209"/>
      <c r="J36" s="218" t="str">
        <f t="shared" si="12"/>
        <v/>
      </c>
      <c r="K36" s="221"/>
      <c r="L36" s="104"/>
      <c r="M36" s="104"/>
      <c r="N36" s="104"/>
      <c r="O36" s="104"/>
      <c r="P36" s="105"/>
      <c r="Q36" s="64"/>
      <c r="R36" s="93"/>
      <c r="S36" s="121"/>
      <c r="T36" s="118"/>
      <c r="U36" s="118"/>
      <c r="V36" s="118"/>
      <c r="W36" s="119"/>
      <c r="X36" s="188"/>
      <c r="Y36" s="112"/>
      <c r="Z36" s="126"/>
      <c r="AA36" s="113"/>
      <c r="AB36" s="126"/>
      <c r="AC36" s="112"/>
      <c r="AD36" s="126"/>
      <c r="AE36" s="113"/>
      <c r="AF36" s="129"/>
      <c r="AG36" s="114"/>
      <c r="AH36" s="200"/>
      <c r="AI36" s="230"/>
      <c r="AJ36" s="237"/>
      <c r="AK36" s="261"/>
      <c r="AL36" s="248"/>
      <c r="AM36" s="248"/>
      <c r="AN36" s="262">
        <f t="shared" si="6"/>
        <v>0</v>
      </c>
      <c r="AO36" s="249">
        <f t="shared" si="2"/>
        <v>0</v>
      </c>
      <c r="AP36" s="262">
        <f t="shared" si="3"/>
        <v>0</v>
      </c>
      <c r="AQ36" s="262">
        <f t="shared" si="4"/>
        <v>0</v>
      </c>
      <c r="AR36" s="256">
        <f t="shared" si="7"/>
        <v>0</v>
      </c>
      <c r="AS36" s="249">
        <f t="shared" si="8"/>
        <v>0</v>
      </c>
      <c r="AT36" s="248">
        <f t="shared" si="5"/>
        <v>0</v>
      </c>
      <c r="AU36" s="248">
        <f t="shared" si="9"/>
        <v>0</v>
      </c>
      <c r="AV36" s="248">
        <f t="shared" si="10"/>
        <v>0</v>
      </c>
      <c r="AW36" s="248">
        <f t="shared" si="11"/>
        <v>0</v>
      </c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2"/>
      <c r="BJ36" s="242"/>
      <c r="BK36" s="242"/>
      <c r="BL36" s="243"/>
      <c r="BM36" s="243"/>
    </row>
    <row r="37" spans="7:65" s="2" customFormat="1" ht="17.25" customHeight="1" x14ac:dyDescent="0.2">
      <c r="G37" s="278"/>
      <c r="H37" s="32">
        <v>16</v>
      </c>
      <c r="I37" s="209"/>
      <c r="J37" s="218" t="str">
        <f t="shared" si="12"/>
        <v/>
      </c>
      <c r="K37" s="221"/>
      <c r="L37" s="104"/>
      <c r="M37" s="104"/>
      <c r="N37" s="104"/>
      <c r="O37" s="104"/>
      <c r="P37" s="105"/>
      <c r="Q37" s="64"/>
      <c r="R37" s="92"/>
      <c r="S37" s="121"/>
      <c r="T37" s="118"/>
      <c r="U37" s="118"/>
      <c r="V37" s="118"/>
      <c r="W37" s="119"/>
      <c r="X37" s="188"/>
      <c r="Y37" s="112"/>
      <c r="Z37" s="126"/>
      <c r="AA37" s="113"/>
      <c r="AB37" s="126"/>
      <c r="AC37" s="112"/>
      <c r="AD37" s="126"/>
      <c r="AE37" s="113"/>
      <c r="AF37" s="129"/>
      <c r="AG37" s="114"/>
      <c r="AH37" s="200"/>
      <c r="AI37" s="230"/>
      <c r="AJ37" s="237"/>
      <c r="AK37" s="261"/>
      <c r="AL37" s="248"/>
      <c r="AM37" s="248"/>
      <c r="AN37" s="262">
        <f t="shared" si="6"/>
        <v>0</v>
      </c>
      <c r="AO37" s="249">
        <f t="shared" si="2"/>
        <v>0</v>
      </c>
      <c r="AP37" s="262">
        <f t="shared" si="3"/>
        <v>0</v>
      </c>
      <c r="AQ37" s="262">
        <f t="shared" si="4"/>
        <v>0</v>
      </c>
      <c r="AR37" s="256">
        <f t="shared" si="7"/>
        <v>0</v>
      </c>
      <c r="AS37" s="249">
        <f t="shared" si="8"/>
        <v>0</v>
      </c>
      <c r="AT37" s="248">
        <f t="shared" si="5"/>
        <v>0</v>
      </c>
      <c r="AU37" s="248">
        <f t="shared" si="9"/>
        <v>0</v>
      </c>
      <c r="AV37" s="248">
        <f t="shared" si="10"/>
        <v>0</v>
      </c>
      <c r="AW37" s="248">
        <f t="shared" si="11"/>
        <v>0</v>
      </c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2"/>
      <c r="BJ37" s="242"/>
      <c r="BK37" s="242"/>
      <c r="BL37" s="243"/>
      <c r="BM37" s="243"/>
    </row>
    <row r="38" spans="7:65" s="2" customFormat="1" ht="17.25" customHeight="1" x14ac:dyDescent="0.2">
      <c r="G38" s="278"/>
      <c r="H38" s="32">
        <v>17</v>
      </c>
      <c r="I38" s="209"/>
      <c r="J38" s="218" t="str">
        <f t="shared" si="12"/>
        <v/>
      </c>
      <c r="K38" s="221"/>
      <c r="L38" s="104"/>
      <c r="M38" s="104"/>
      <c r="N38" s="104"/>
      <c r="O38" s="104"/>
      <c r="P38" s="105"/>
      <c r="Q38" s="64"/>
      <c r="R38" s="93"/>
      <c r="S38" s="121"/>
      <c r="T38" s="118"/>
      <c r="U38" s="118"/>
      <c r="V38" s="118"/>
      <c r="W38" s="119"/>
      <c r="X38" s="188"/>
      <c r="Y38" s="112"/>
      <c r="Z38" s="126"/>
      <c r="AA38" s="113"/>
      <c r="AB38" s="126"/>
      <c r="AC38" s="112"/>
      <c r="AD38" s="126"/>
      <c r="AE38" s="113"/>
      <c r="AF38" s="129"/>
      <c r="AG38" s="114"/>
      <c r="AH38" s="200"/>
      <c r="AI38" s="230"/>
      <c r="AJ38" s="237"/>
      <c r="AK38" s="261"/>
      <c r="AL38" s="248"/>
      <c r="AM38" s="248"/>
      <c r="AN38" s="262">
        <f t="shared" si="6"/>
        <v>0</v>
      </c>
      <c r="AO38" s="249">
        <f t="shared" si="2"/>
        <v>0</v>
      </c>
      <c r="AP38" s="262">
        <f t="shared" si="3"/>
        <v>0</v>
      </c>
      <c r="AQ38" s="262">
        <f t="shared" si="4"/>
        <v>0</v>
      </c>
      <c r="AR38" s="256">
        <f t="shared" si="7"/>
        <v>0</v>
      </c>
      <c r="AS38" s="249">
        <f t="shared" si="8"/>
        <v>0</v>
      </c>
      <c r="AT38" s="248">
        <f t="shared" si="5"/>
        <v>0</v>
      </c>
      <c r="AU38" s="248">
        <f t="shared" si="9"/>
        <v>0</v>
      </c>
      <c r="AV38" s="248">
        <f t="shared" si="10"/>
        <v>0</v>
      </c>
      <c r="AW38" s="248">
        <f t="shared" si="11"/>
        <v>0</v>
      </c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2"/>
      <c r="BJ38" s="242"/>
      <c r="BK38" s="242"/>
      <c r="BL38" s="243"/>
      <c r="BM38" s="243"/>
    </row>
    <row r="39" spans="7:65" s="2" customFormat="1" ht="17.25" customHeight="1" x14ac:dyDescent="0.2">
      <c r="G39" s="278"/>
      <c r="H39" s="32">
        <v>18</v>
      </c>
      <c r="I39" s="209"/>
      <c r="J39" s="218" t="str">
        <f t="shared" si="12"/>
        <v/>
      </c>
      <c r="K39" s="221"/>
      <c r="L39" s="104"/>
      <c r="M39" s="104"/>
      <c r="N39" s="104"/>
      <c r="O39" s="104"/>
      <c r="P39" s="105"/>
      <c r="Q39" s="64"/>
      <c r="R39" s="92"/>
      <c r="S39" s="121"/>
      <c r="T39" s="118"/>
      <c r="U39" s="118"/>
      <c r="V39" s="118"/>
      <c r="W39" s="119"/>
      <c r="X39" s="188"/>
      <c r="Y39" s="112"/>
      <c r="Z39" s="126"/>
      <c r="AA39" s="113"/>
      <c r="AB39" s="126"/>
      <c r="AC39" s="112"/>
      <c r="AD39" s="126"/>
      <c r="AE39" s="113"/>
      <c r="AF39" s="129"/>
      <c r="AG39" s="114"/>
      <c r="AH39" s="200"/>
      <c r="AI39" s="230"/>
      <c r="AJ39" s="237"/>
      <c r="AK39" s="261"/>
      <c r="AL39" s="248"/>
      <c r="AM39" s="248"/>
      <c r="AN39" s="262">
        <f t="shared" si="6"/>
        <v>0</v>
      </c>
      <c r="AO39" s="249">
        <f t="shared" si="2"/>
        <v>0</v>
      </c>
      <c r="AP39" s="262">
        <f t="shared" si="3"/>
        <v>0</v>
      </c>
      <c r="AQ39" s="262">
        <f t="shared" si="4"/>
        <v>0</v>
      </c>
      <c r="AR39" s="256">
        <f t="shared" si="7"/>
        <v>0</v>
      </c>
      <c r="AS39" s="249">
        <f t="shared" si="8"/>
        <v>0</v>
      </c>
      <c r="AT39" s="248">
        <f t="shared" si="5"/>
        <v>0</v>
      </c>
      <c r="AU39" s="248">
        <f t="shared" si="9"/>
        <v>0</v>
      </c>
      <c r="AV39" s="248">
        <f t="shared" si="10"/>
        <v>0</v>
      </c>
      <c r="AW39" s="248">
        <f t="shared" si="11"/>
        <v>0</v>
      </c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2"/>
      <c r="BJ39" s="242"/>
      <c r="BK39" s="242"/>
      <c r="BL39" s="243"/>
      <c r="BM39" s="243"/>
    </row>
    <row r="40" spans="7:65" s="2" customFormat="1" ht="17.25" customHeight="1" x14ac:dyDescent="0.2">
      <c r="G40" s="278"/>
      <c r="H40" s="32">
        <v>19</v>
      </c>
      <c r="I40" s="209"/>
      <c r="J40" s="218" t="str">
        <f t="shared" si="12"/>
        <v/>
      </c>
      <c r="K40" s="221"/>
      <c r="L40" s="104"/>
      <c r="M40" s="104"/>
      <c r="N40" s="104"/>
      <c r="O40" s="104"/>
      <c r="P40" s="105"/>
      <c r="Q40" s="64"/>
      <c r="R40" s="93"/>
      <c r="S40" s="121"/>
      <c r="T40" s="118"/>
      <c r="U40" s="118"/>
      <c r="V40" s="118"/>
      <c r="W40" s="119"/>
      <c r="X40" s="188"/>
      <c r="Y40" s="112"/>
      <c r="Z40" s="126"/>
      <c r="AA40" s="113"/>
      <c r="AB40" s="126"/>
      <c r="AC40" s="112"/>
      <c r="AD40" s="126"/>
      <c r="AE40" s="113"/>
      <c r="AF40" s="129"/>
      <c r="AG40" s="114"/>
      <c r="AH40" s="200"/>
      <c r="AI40" s="230"/>
      <c r="AJ40" s="237"/>
      <c r="AK40" s="261"/>
      <c r="AL40" s="248"/>
      <c r="AM40" s="248"/>
      <c r="AN40" s="262">
        <f t="shared" si="6"/>
        <v>0</v>
      </c>
      <c r="AO40" s="249">
        <f t="shared" si="2"/>
        <v>0</v>
      </c>
      <c r="AP40" s="262">
        <f t="shared" si="3"/>
        <v>0</v>
      </c>
      <c r="AQ40" s="262">
        <f t="shared" si="4"/>
        <v>0</v>
      </c>
      <c r="AR40" s="256">
        <f t="shared" si="7"/>
        <v>0</v>
      </c>
      <c r="AS40" s="249">
        <f t="shared" si="8"/>
        <v>0</v>
      </c>
      <c r="AT40" s="248">
        <f t="shared" si="5"/>
        <v>0</v>
      </c>
      <c r="AU40" s="248">
        <f t="shared" si="9"/>
        <v>0</v>
      </c>
      <c r="AV40" s="248">
        <f t="shared" si="10"/>
        <v>0</v>
      </c>
      <c r="AW40" s="248">
        <f t="shared" si="11"/>
        <v>0</v>
      </c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2"/>
      <c r="BJ40" s="242"/>
      <c r="BK40" s="242"/>
      <c r="BL40" s="243"/>
      <c r="BM40" s="243"/>
    </row>
    <row r="41" spans="7:65" s="2" customFormat="1" ht="17.25" customHeight="1" x14ac:dyDescent="0.2">
      <c r="G41" s="278"/>
      <c r="H41" s="158">
        <v>20</v>
      </c>
      <c r="I41" s="209"/>
      <c r="J41" s="218" t="str">
        <f t="shared" si="12"/>
        <v/>
      </c>
      <c r="K41" s="224"/>
      <c r="L41" s="161"/>
      <c r="M41" s="161"/>
      <c r="N41" s="161"/>
      <c r="O41" s="161"/>
      <c r="P41" s="162"/>
      <c r="Q41" s="163"/>
      <c r="R41" s="164"/>
      <c r="S41" s="165"/>
      <c r="T41" s="166"/>
      <c r="U41" s="166"/>
      <c r="V41" s="166"/>
      <c r="W41" s="167"/>
      <c r="X41" s="188"/>
      <c r="Y41" s="159"/>
      <c r="Z41" s="168"/>
      <c r="AA41" s="160"/>
      <c r="AB41" s="168"/>
      <c r="AC41" s="159"/>
      <c r="AD41" s="168"/>
      <c r="AE41" s="160"/>
      <c r="AF41" s="169"/>
      <c r="AG41" s="170"/>
      <c r="AH41" s="203"/>
      <c r="AI41" s="233"/>
      <c r="AJ41" s="240"/>
      <c r="AK41" s="261"/>
      <c r="AL41" s="248"/>
      <c r="AM41" s="248"/>
      <c r="AN41" s="262">
        <f t="shared" si="6"/>
        <v>0</v>
      </c>
      <c r="AO41" s="249">
        <f t="shared" si="2"/>
        <v>0</v>
      </c>
      <c r="AP41" s="262">
        <f t="shared" si="3"/>
        <v>0</v>
      </c>
      <c r="AQ41" s="262">
        <f t="shared" si="4"/>
        <v>0</v>
      </c>
      <c r="AR41" s="256">
        <f t="shared" si="7"/>
        <v>0</v>
      </c>
      <c r="AS41" s="249">
        <f t="shared" si="8"/>
        <v>0</v>
      </c>
      <c r="AT41" s="248">
        <f t="shared" si="5"/>
        <v>0</v>
      </c>
      <c r="AU41" s="248">
        <f t="shared" si="9"/>
        <v>0</v>
      </c>
      <c r="AV41" s="248">
        <f t="shared" si="10"/>
        <v>0</v>
      </c>
      <c r="AW41" s="248">
        <f t="shared" si="11"/>
        <v>0</v>
      </c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2"/>
      <c r="BJ41" s="242"/>
      <c r="BK41" s="242"/>
      <c r="BL41" s="243"/>
      <c r="BM41" s="243"/>
    </row>
    <row r="42" spans="7:65" s="2" customFormat="1" ht="17.25" customHeight="1" x14ac:dyDescent="0.2">
      <c r="G42" s="278"/>
      <c r="H42" s="142">
        <v>21</v>
      </c>
      <c r="I42" s="209"/>
      <c r="J42" s="218" t="str">
        <f t="shared" si="12"/>
        <v/>
      </c>
      <c r="K42" s="220"/>
      <c r="L42" s="102"/>
      <c r="M42" s="102"/>
      <c r="N42" s="102"/>
      <c r="O42" s="102"/>
      <c r="P42" s="105"/>
      <c r="Q42" s="64"/>
      <c r="R42" s="93"/>
      <c r="S42" s="120"/>
      <c r="T42" s="143"/>
      <c r="U42" s="143"/>
      <c r="V42" s="143"/>
      <c r="W42" s="144"/>
      <c r="X42" s="91"/>
      <c r="Y42" s="110"/>
      <c r="Z42" s="125"/>
      <c r="AA42" s="108"/>
      <c r="AB42" s="125"/>
      <c r="AC42" s="110"/>
      <c r="AD42" s="125"/>
      <c r="AE42" s="108"/>
      <c r="AF42" s="128"/>
      <c r="AG42" s="111"/>
      <c r="AH42" s="199"/>
      <c r="AI42" s="229"/>
      <c r="AJ42" s="236"/>
      <c r="AK42" s="261"/>
      <c r="AL42" s="248"/>
      <c r="AM42" s="248"/>
      <c r="AN42" s="262">
        <f t="shared" si="6"/>
        <v>0</v>
      </c>
      <c r="AO42" s="249">
        <f t="shared" si="2"/>
        <v>0</v>
      </c>
      <c r="AP42" s="262">
        <f t="shared" si="3"/>
        <v>0</v>
      </c>
      <c r="AQ42" s="262">
        <f t="shared" si="4"/>
        <v>0</v>
      </c>
      <c r="AR42" s="256">
        <f t="shared" si="7"/>
        <v>0</v>
      </c>
      <c r="AS42" s="249">
        <f t="shared" si="8"/>
        <v>0</v>
      </c>
      <c r="AT42" s="248">
        <f t="shared" si="5"/>
        <v>0</v>
      </c>
      <c r="AU42" s="248">
        <f t="shared" si="9"/>
        <v>0</v>
      </c>
      <c r="AV42" s="248">
        <f t="shared" si="10"/>
        <v>0</v>
      </c>
      <c r="AW42" s="248">
        <f t="shared" si="11"/>
        <v>0</v>
      </c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2"/>
      <c r="BJ42" s="242"/>
      <c r="BK42" s="242"/>
      <c r="BL42" s="243"/>
      <c r="BM42" s="243"/>
    </row>
    <row r="43" spans="7:65" s="2" customFormat="1" ht="17.25" customHeight="1" x14ac:dyDescent="0.2">
      <c r="G43" s="278"/>
      <c r="H43" s="142">
        <v>22</v>
      </c>
      <c r="I43" s="209"/>
      <c r="J43" s="218" t="str">
        <f t="shared" si="12"/>
        <v/>
      </c>
      <c r="K43" s="220"/>
      <c r="L43" s="102"/>
      <c r="M43" s="102"/>
      <c r="N43" s="102"/>
      <c r="O43" s="102"/>
      <c r="P43" s="103"/>
      <c r="Q43" s="64"/>
      <c r="R43" s="181"/>
      <c r="S43" s="120"/>
      <c r="T43" s="143"/>
      <c r="U43" s="143"/>
      <c r="V43" s="143"/>
      <c r="W43" s="144"/>
      <c r="X43" s="91"/>
      <c r="Y43" s="110"/>
      <c r="Z43" s="125"/>
      <c r="AA43" s="108"/>
      <c r="AB43" s="125"/>
      <c r="AC43" s="110"/>
      <c r="AD43" s="125"/>
      <c r="AE43" s="108"/>
      <c r="AF43" s="128"/>
      <c r="AG43" s="111"/>
      <c r="AH43" s="199"/>
      <c r="AI43" s="229"/>
      <c r="AJ43" s="237"/>
      <c r="AK43" s="261"/>
      <c r="AL43" s="248"/>
      <c r="AM43" s="248"/>
      <c r="AN43" s="262">
        <f t="shared" si="6"/>
        <v>0</v>
      </c>
      <c r="AO43" s="249">
        <f t="shared" si="2"/>
        <v>0</v>
      </c>
      <c r="AP43" s="262">
        <f t="shared" si="3"/>
        <v>0</v>
      </c>
      <c r="AQ43" s="262">
        <f t="shared" si="4"/>
        <v>0</v>
      </c>
      <c r="AR43" s="256">
        <f t="shared" si="7"/>
        <v>0</v>
      </c>
      <c r="AS43" s="249">
        <f t="shared" si="8"/>
        <v>0</v>
      </c>
      <c r="AT43" s="248">
        <f t="shared" si="5"/>
        <v>0</v>
      </c>
      <c r="AU43" s="248">
        <f t="shared" si="9"/>
        <v>0</v>
      </c>
      <c r="AV43" s="248">
        <f t="shared" si="10"/>
        <v>0</v>
      </c>
      <c r="AW43" s="248">
        <f t="shared" si="11"/>
        <v>0</v>
      </c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2"/>
      <c r="BJ43" s="242"/>
      <c r="BK43" s="242"/>
      <c r="BL43" s="243"/>
      <c r="BM43" s="243"/>
    </row>
    <row r="44" spans="7:65" s="2" customFormat="1" ht="17.25" customHeight="1" x14ac:dyDescent="0.2">
      <c r="G44" s="278"/>
      <c r="H44" s="142">
        <v>23</v>
      </c>
      <c r="I44" s="209"/>
      <c r="J44" s="218" t="str">
        <f t="shared" si="12"/>
        <v/>
      </c>
      <c r="K44" s="220"/>
      <c r="L44" s="102"/>
      <c r="M44" s="102"/>
      <c r="N44" s="102"/>
      <c r="O44" s="102"/>
      <c r="P44" s="103"/>
      <c r="Q44" s="64"/>
      <c r="R44" s="181"/>
      <c r="S44" s="120"/>
      <c r="T44" s="143"/>
      <c r="U44" s="143"/>
      <c r="V44" s="143"/>
      <c r="W44" s="144"/>
      <c r="X44" s="91"/>
      <c r="Y44" s="110"/>
      <c r="Z44" s="125"/>
      <c r="AA44" s="108"/>
      <c r="AB44" s="125"/>
      <c r="AC44" s="110"/>
      <c r="AD44" s="125"/>
      <c r="AE44" s="108"/>
      <c r="AF44" s="128"/>
      <c r="AG44" s="111"/>
      <c r="AH44" s="199"/>
      <c r="AI44" s="229"/>
      <c r="AJ44" s="237"/>
      <c r="AK44" s="261"/>
      <c r="AL44" s="248"/>
      <c r="AM44" s="248"/>
      <c r="AN44" s="262">
        <f t="shared" si="6"/>
        <v>0</v>
      </c>
      <c r="AO44" s="249">
        <f t="shared" si="2"/>
        <v>0</v>
      </c>
      <c r="AP44" s="262">
        <f t="shared" si="3"/>
        <v>0</v>
      </c>
      <c r="AQ44" s="262">
        <f t="shared" si="4"/>
        <v>0</v>
      </c>
      <c r="AR44" s="256">
        <f t="shared" si="7"/>
        <v>0</v>
      </c>
      <c r="AS44" s="249">
        <f t="shared" si="8"/>
        <v>0</v>
      </c>
      <c r="AT44" s="248">
        <f t="shared" si="5"/>
        <v>0</v>
      </c>
      <c r="AU44" s="248">
        <f t="shared" si="9"/>
        <v>0</v>
      </c>
      <c r="AV44" s="248">
        <f t="shared" si="10"/>
        <v>0</v>
      </c>
      <c r="AW44" s="248">
        <f t="shared" si="11"/>
        <v>0</v>
      </c>
      <c r="AX44" s="248"/>
      <c r="AY44" s="248"/>
      <c r="AZ44" s="248"/>
      <c r="BA44" s="248"/>
      <c r="BB44" s="248"/>
      <c r="BC44" s="248"/>
      <c r="BD44" s="248"/>
      <c r="BE44" s="248"/>
      <c r="BF44" s="248"/>
      <c r="BG44" s="248"/>
      <c r="BH44" s="248"/>
      <c r="BI44" s="242"/>
      <c r="BJ44" s="242"/>
      <c r="BK44" s="242"/>
      <c r="BL44" s="243"/>
      <c r="BM44" s="243"/>
    </row>
    <row r="45" spans="7:65" s="2" customFormat="1" ht="17.25" customHeight="1" x14ac:dyDescent="0.2">
      <c r="G45" s="278"/>
      <c r="H45" s="142">
        <v>24</v>
      </c>
      <c r="I45" s="209"/>
      <c r="J45" s="218" t="str">
        <f t="shared" si="12"/>
        <v/>
      </c>
      <c r="K45" s="220"/>
      <c r="L45" s="102"/>
      <c r="M45" s="102"/>
      <c r="N45" s="102"/>
      <c r="O45" s="102"/>
      <c r="P45" s="103"/>
      <c r="Q45" s="64"/>
      <c r="R45" s="181"/>
      <c r="S45" s="120"/>
      <c r="T45" s="143"/>
      <c r="U45" s="143"/>
      <c r="V45" s="143"/>
      <c r="W45" s="144"/>
      <c r="X45" s="91"/>
      <c r="Y45" s="110"/>
      <c r="Z45" s="125"/>
      <c r="AA45" s="108"/>
      <c r="AB45" s="125"/>
      <c r="AC45" s="110"/>
      <c r="AD45" s="125"/>
      <c r="AE45" s="108"/>
      <c r="AF45" s="128"/>
      <c r="AG45" s="111"/>
      <c r="AH45" s="199"/>
      <c r="AI45" s="229"/>
      <c r="AJ45" s="237"/>
      <c r="AK45" s="261"/>
      <c r="AL45" s="248"/>
      <c r="AM45" s="248"/>
      <c r="AN45" s="262">
        <f t="shared" si="6"/>
        <v>0</v>
      </c>
      <c r="AO45" s="249">
        <f t="shared" si="2"/>
        <v>0</v>
      </c>
      <c r="AP45" s="262">
        <f t="shared" si="3"/>
        <v>0</v>
      </c>
      <c r="AQ45" s="262">
        <f t="shared" si="4"/>
        <v>0</v>
      </c>
      <c r="AR45" s="256">
        <f t="shared" si="7"/>
        <v>0</v>
      </c>
      <c r="AS45" s="249">
        <f t="shared" si="8"/>
        <v>0</v>
      </c>
      <c r="AT45" s="248">
        <f t="shared" si="5"/>
        <v>0</v>
      </c>
      <c r="AU45" s="248">
        <f t="shared" si="9"/>
        <v>0</v>
      </c>
      <c r="AV45" s="248">
        <f t="shared" si="10"/>
        <v>0</v>
      </c>
      <c r="AW45" s="248">
        <f t="shared" si="11"/>
        <v>0</v>
      </c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2"/>
      <c r="BJ45" s="242"/>
      <c r="BK45" s="242"/>
      <c r="BL45" s="243"/>
      <c r="BM45" s="243"/>
    </row>
    <row r="46" spans="7:65" s="2" customFormat="1" ht="17.25" customHeight="1" x14ac:dyDescent="0.2">
      <c r="G46" s="278"/>
      <c r="H46" s="142">
        <v>25</v>
      </c>
      <c r="I46" s="209"/>
      <c r="J46" s="218" t="str">
        <f t="shared" si="12"/>
        <v/>
      </c>
      <c r="K46" s="220"/>
      <c r="L46" s="102"/>
      <c r="M46" s="102"/>
      <c r="N46" s="102"/>
      <c r="O46" s="102"/>
      <c r="P46" s="103"/>
      <c r="Q46" s="64"/>
      <c r="R46" s="181"/>
      <c r="S46" s="120"/>
      <c r="T46" s="143"/>
      <c r="U46" s="143"/>
      <c r="V46" s="143"/>
      <c r="W46" s="144"/>
      <c r="X46" s="91"/>
      <c r="Y46" s="110"/>
      <c r="Z46" s="125"/>
      <c r="AA46" s="108"/>
      <c r="AB46" s="125"/>
      <c r="AC46" s="110"/>
      <c r="AD46" s="125"/>
      <c r="AE46" s="108"/>
      <c r="AF46" s="128"/>
      <c r="AG46" s="111"/>
      <c r="AH46" s="199"/>
      <c r="AI46" s="229"/>
      <c r="AJ46" s="237"/>
      <c r="AK46" s="261"/>
      <c r="AL46" s="248"/>
      <c r="AM46" s="248"/>
      <c r="AN46" s="262">
        <f t="shared" si="6"/>
        <v>0</v>
      </c>
      <c r="AO46" s="249">
        <f t="shared" si="2"/>
        <v>0</v>
      </c>
      <c r="AP46" s="262">
        <f t="shared" si="3"/>
        <v>0</v>
      </c>
      <c r="AQ46" s="262">
        <f t="shared" si="4"/>
        <v>0</v>
      </c>
      <c r="AR46" s="256">
        <f t="shared" si="7"/>
        <v>0</v>
      </c>
      <c r="AS46" s="249">
        <f t="shared" si="8"/>
        <v>0</v>
      </c>
      <c r="AT46" s="248">
        <f t="shared" si="5"/>
        <v>0</v>
      </c>
      <c r="AU46" s="248">
        <f t="shared" si="9"/>
        <v>0</v>
      </c>
      <c r="AV46" s="248">
        <f t="shared" si="10"/>
        <v>0</v>
      </c>
      <c r="AW46" s="248">
        <f t="shared" si="11"/>
        <v>0</v>
      </c>
      <c r="AX46" s="248"/>
      <c r="AY46" s="248"/>
      <c r="AZ46" s="248"/>
      <c r="BA46" s="248"/>
      <c r="BB46" s="248"/>
      <c r="BC46" s="248"/>
      <c r="BD46" s="248"/>
      <c r="BE46" s="248"/>
      <c r="BF46" s="248"/>
      <c r="BG46" s="248"/>
      <c r="BH46" s="248"/>
      <c r="BI46" s="242"/>
      <c r="BJ46" s="242"/>
      <c r="BK46" s="242"/>
      <c r="BL46" s="243"/>
      <c r="BM46" s="243"/>
    </row>
    <row r="47" spans="7:65" s="2" customFormat="1" ht="17.25" customHeight="1" x14ac:dyDescent="0.2">
      <c r="G47" s="278"/>
      <c r="H47" s="142">
        <v>26</v>
      </c>
      <c r="I47" s="209"/>
      <c r="J47" s="218" t="str">
        <f t="shared" si="12"/>
        <v/>
      </c>
      <c r="K47" s="220"/>
      <c r="L47" s="102"/>
      <c r="M47" s="102"/>
      <c r="N47" s="102"/>
      <c r="O47" s="102"/>
      <c r="P47" s="103"/>
      <c r="Q47" s="64"/>
      <c r="R47" s="181"/>
      <c r="S47" s="120"/>
      <c r="T47" s="143"/>
      <c r="U47" s="143"/>
      <c r="V47" s="143"/>
      <c r="W47" s="144"/>
      <c r="X47" s="91"/>
      <c r="Y47" s="110"/>
      <c r="Z47" s="125"/>
      <c r="AA47" s="108"/>
      <c r="AB47" s="125"/>
      <c r="AC47" s="110"/>
      <c r="AD47" s="125"/>
      <c r="AE47" s="108"/>
      <c r="AF47" s="128"/>
      <c r="AG47" s="111"/>
      <c r="AH47" s="199"/>
      <c r="AI47" s="229"/>
      <c r="AJ47" s="237"/>
      <c r="AK47" s="261"/>
      <c r="AL47" s="248"/>
      <c r="AM47" s="248"/>
      <c r="AN47" s="262">
        <f t="shared" si="6"/>
        <v>0</v>
      </c>
      <c r="AO47" s="249">
        <f t="shared" si="2"/>
        <v>0</v>
      </c>
      <c r="AP47" s="262">
        <f t="shared" si="3"/>
        <v>0</v>
      </c>
      <c r="AQ47" s="262">
        <f t="shared" si="4"/>
        <v>0</v>
      </c>
      <c r="AR47" s="256">
        <f t="shared" si="7"/>
        <v>0</v>
      </c>
      <c r="AS47" s="249">
        <f t="shared" si="8"/>
        <v>0</v>
      </c>
      <c r="AT47" s="248">
        <f t="shared" si="5"/>
        <v>0</v>
      </c>
      <c r="AU47" s="248">
        <f t="shared" si="9"/>
        <v>0</v>
      </c>
      <c r="AV47" s="248">
        <f t="shared" si="10"/>
        <v>0</v>
      </c>
      <c r="AW47" s="248">
        <f t="shared" si="11"/>
        <v>0</v>
      </c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2"/>
      <c r="BJ47" s="242"/>
      <c r="BK47" s="242"/>
      <c r="BL47" s="243"/>
      <c r="BM47" s="243"/>
    </row>
    <row r="48" spans="7:65" s="2" customFormat="1" ht="17.25" customHeight="1" x14ac:dyDescent="0.2">
      <c r="G48" s="278"/>
      <c r="H48" s="142">
        <v>27</v>
      </c>
      <c r="I48" s="209"/>
      <c r="J48" s="218" t="str">
        <f t="shared" si="12"/>
        <v/>
      </c>
      <c r="K48" s="220"/>
      <c r="L48" s="102"/>
      <c r="M48" s="102"/>
      <c r="N48" s="102"/>
      <c r="O48" s="102"/>
      <c r="P48" s="103"/>
      <c r="Q48" s="64"/>
      <c r="R48" s="181"/>
      <c r="S48" s="120"/>
      <c r="T48" s="143"/>
      <c r="U48" s="143"/>
      <c r="V48" s="143"/>
      <c r="W48" s="144"/>
      <c r="X48" s="91"/>
      <c r="Y48" s="110"/>
      <c r="Z48" s="125"/>
      <c r="AA48" s="108"/>
      <c r="AB48" s="125"/>
      <c r="AC48" s="110"/>
      <c r="AD48" s="125"/>
      <c r="AE48" s="108"/>
      <c r="AF48" s="128"/>
      <c r="AG48" s="111"/>
      <c r="AH48" s="199"/>
      <c r="AI48" s="229"/>
      <c r="AJ48" s="237"/>
      <c r="AK48" s="261"/>
      <c r="AL48" s="248"/>
      <c r="AM48" s="248"/>
      <c r="AN48" s="262">
        <f t="shared" si="6"/>
        <v>0</v>
      </c>
      <c r="AO48" s="249">
        <f t="shared" si="2"/>
        <v>0</v>
      </c>
      <c r="AP48" s="262">
        <f t="shared" si="3"/>
        <v>0</v>
      </c>
      <c r="AQ48" s="262">
        <f t="shared" si="4"/>
        <v>0</v>
      </c>
      <c r="AR48" s="256">
        <f t="shared" si="7"/>
        <v>0</v>
      </c>
      <c r="AS48" s="249">
        <f t="shared" si="8"/>
        <v>0</v>
      </c>
      <c r="AT48" s="248">
        <f t="shared" si="5"/>
        <v>0</v>
      </c>
      <c r="AU48" s="248">
        <f t="shared" si="9"/>
        <v>0</v>
      </c>
      <c r="AV48" s="248">
        <f t="shared" si="10"/>
        <v>0</v>
      </c>
      <c r="AW48" s="248">
        <f t="shared" si="11"/>
        <v>0</v>
      </c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2"/>
      <c r="BJ48" s="242"/>
      <c r="BK48" s="242"/>
      <c r="BL48" s="243"/>
      <c r="BM48" s="243"/>
    </row>
    <row r="49" spans="2:65" s="2" customFormat="1" ht="17.25" customHeight="1" x14ac:dyDescent="0.2">
      <c r="G49" s="278"/>
      <c r="H49" s="142">
        <v>28</v>
      </c>
      <c r="I49" s="209"/>
      <c r="J49" s="218" t="str">
        <f t="shared" si="12"/>
        <v/>
      </c>
      <c r="K49" s="220"/>
      <c r="L49" s="102"/>
      <c r="M49" s="102"/>
      <c r="N49" s="102"/>
      <c r="O49" s="102"/>
      <c r="P49" s="103"/>
      <c r="Q49" s="64"/>
      <c r="R49" s="181"/>
      <c r="S49" s="120"/>
      <c r="T49" s="143"/>
      <c r="U49" s="143"/>
      <c r="V49" s="143"/>
      <c r="W49" s="144"/>
      <c r="X49" s="91"/>
      <c r="Y49" s="110"/>
      <c r="Z49" s="125"/>
      <c r="AA49" s="108"/>
      <c r="AB49" s="125"/>
      <c r="AC49" s="110"/>
      <c r="AD49" s="125"/>
      <c r="AE49" s="108"/>
      <c r="AF49" s="128"/>
      <c r="AG49" s="111"/>
      <c r="AH49" s="199"/>
      <c r="AI49" s="229"/>
      <c r="AJ49" s="237"/>
      <c r="AK49" s="261"/>
      <c r="AL49" s="248"/>
      <c r="AM49" s="248"/>
      <c r="AN49" s="262">
        <f t="shared" si="6"/>
        <v>0</v>
      </c>
      <c r="AO49" s="249">
        <f t="shared" si="2"/>
        <v>0</v>
      </c>
      <c r="AP49" s="262">
        <f t="shared" si="3"/>
        <v>0</v>
      </c>
      <c r="AQ49" s="262">
        <f t="shared" si="4"/>
        <v>0</v>
      </c>
      <c r="AR49" s="256">
        <f t="shared" si="7"/>
        <v>0</v>
      </c>
      <c r="AS49" s="249">
        <f t="shared" si="8"/>
        <v>0</v>
      </c>
      <c r="AT49" s="248">
        <f t="shared" si="5"/>
        <v>0</v>
      </c>
      <c r="AU49" s="248">
        <f t="shared" si="9"/>
        <v>0</v>
      </c>
      <c r="AV49" s="248">
        <f t="shared" si="10"/>
        <v>0</v>
      </c>
      <c r="AW49" s="248">
        <f t="shared" si="11"/>
        <v>0</v>
      </c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2"/>
      <c r="BJ49" s="242"/>
      <c r="BK49" s="242"/>
      <c r="BL49" s="243"/>
      <c r="BM49" s="243"/>
    </row>
    <row r="50" spans="2:65" s="2" customFormat="1" ht="17.25" customHeight="1" x14ac:dyDescent="0.2">
      <c r="G50" s="278"/>
      <c r="H50" s="142">
        <v>29</v>
      </c>
      <c r="I50" s="209"/>
      <c r="J50" s="218" t="str">
        <f t="shared" si="12"/>
        <v/>
      </c>
      <c r="K50" s="220"/>
      <c r="L50" s="102"/>
      <c r="M50" s="102"/>
      <c r="N50" s="102"/>
      <c r="O50" s="102"/>
      <c r="P50" s="103"/>
      <c r="Q50" s="64"/>
      <c r="R50" s="181"/>
      <c r="S50" s="120"/>
      <c r="T50" s="143"/>
      <c r="U50" s="143"/>
      <c r="V50" s="143"/>
      <c r="W50" s="144"/>
      <c r="X50" s="91"/>
      <c r="Y50" s="110"/>
      <c r="Z50" s="125"/>
      <c r="AA50" s="108"/>
      <c r="AB50" s="125"/>
      <c r="AC50" s="110"/>
      <c r="AD50" s="125"/>
      <c r="AE50" s="108"/>
      <c r="AF50" s="128"/>
      <c r="AG50" s="111"/>
      <c r="AH50" s="199"/>
      <c r="AI50" s="229"/>
      <c r="AJ50" s="237"/>
      <c r="AK50" s="261"/>
      <c r="AL50" s="248"/>
      <c r="AM50" s="248"/>
      <c r="AN50" s="262">
        <f t="shared" si="6"/>
        <v>0</v>
      </c>
      <c r="AO50" s="249">
        <f t="shared" si="2"/>
        <v>0</v>
      </c>
      <c r="AP50" s="262">
        <f t="shared" si="3"/>
        <v>0</v>
      </c>
      <c r="AQ50" s="262">
        <f t="shared" si="4"/>
        <v>0</v>
      </c>
      <c r="AR50" s="256">
        <f t="shared" si="7"/>
        <v>0</v>
      </c>
      <c r="AS50" s="249">
        <f t="shared" si="8"/>
        <v>0</v>
      </c>
      <c r="AT50" s="248">
        <f t="shared" si="5"/>
        <v>0</v>
      </c>
      <c r="AU50" s="248">
        <f t="shared" si="9"/>
        <v>0</v>
      </c>
      <c r="AV50" s="248">
        <f t="shared" si="10"/>
        <v>0</v>
      </c>
      <c r="AW50" s="248">
        <f t="shared" si="11"/>
        <v>0</v>
      </c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2"/>
      <c r="BJ50" s="242"/>
      <c r="BK50" s="242"/>
      <c r="BL50" s="243"/>
      <c r="BM50" s="243"/>
    </row>
    <row r="51" spans="2:65" s="2" customFormat="1" ht="17.25" customHeight="1" thickBot="1" x14ac:dyDescent="0.25">
      <c r="G51" s="279"/>
      <c r="H51" s="33">
        <v>30</v>
      </c>
      <c r="I51" s="210"/>
      <c r="J51" s="219" t="str">
        <f t="shared" ref="J51" si="13">IF(L51 &lt;&gt; "",$I$2,"")</f>
        <v/>
      </c>
      <c r="K51" s="225"/>
      <c r="L51" s="106"/>
      <c r="M51" s="106"/>
      <c r="N51" s="106"/>
      <c r="O51" s="106"/>
      <c r="P51" s="191"/>
      <c r="Q51" s="183"/>
      <c r="R51" s="184"/>
      <c r="S51" s="122"/>
      <c r="T51" s="123"/>
      <c r="U51" s="123"/>
      <c r="V51" s="123"/>
      <c r="W51" s="124"/>
      <c r="X51" s="189"/>
      <c r="Y51" s="115"/>
      <c r="Z51" s="127"/>
      <c r="AA51" s="116"/>
      <c r="AB51" s="127"/>
      <c r="AC51" s="115"/>
      <c r="AD51" s="127"/>
      <c r="AE51" s="116"/>
      <c r="AF51" s="130"/>
      <c r="AG51" s="117"/>
      <c r="AH51" s="204"/>
      <c r="AI51" s="234"/>
      <c r="AJ51" s="241"/>
      <c r="AK51" s="261"/>
      <c r="AL51" s="248"/>
      <c r="AM51" s="248"/>
      <c r="AN51" s="262">
        <f t="shared" si="6"/>
        <v>0</v>
      </c>
      <c r="AO51" s="249">
        <f t="shared" si="2"/>
        <v>0</v>
      </c>
      <c r="AP51" s="262">
        <f t="shared" si="3"/>
        <v>0</v>
      </c>
      <c r="AQ51" s="262">
        <f t="shared" si="4"/>
        <v>0</v>
      </c>
      <c r="AR51" s="256">
        <f t="shared" si="7"/>
        <v>0</v>
      </c>
      <c r="AS51" s="249">
        <f t="shared" si="8"/>
        <v>0</v>
      </c>
      <c r="AT51" s="248">
        <f t="shared" si="5"/>
        <v>0</v>
      </c>
      <c r="AU51" s="248">
        <f t="shared" si="9"/>
        <v>0</v>
      </c>
      <c r="AV51" s="248">
        <f t="shared" si="10"/>
        <v>0</v>
      </c>
      <c r="AW51" s="248">
        <f t="shared" si="11"/>
        <v>0</v>
      </c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2"/>
      <c r="BJ51" s="242"/>
      <c r="BK51" s="242"/>
      <c r="BL51" s="243"/>
      <c r="BM51" s="243"/>
    </row>
    <row r="52" spans="2:65" s="2" customFormat="1" ht="22.5" customHeight="1" x14ac:dyDescent="0.2">
      <c r="B52" s="34"/>
      <c r="G52" s="84"/>
      <c r="H52" s="182"/>
      <c r="I52" s="19"/>
      <c r="J52" s="35"/>
      <c r="K52" s="3"/>
      <c r="L52" s="3"/>
      <c r="M52" s="3"/>
      <c r="N52" s="3"/>
      <c r="O52" s="3"/>
      <c r="P52" s="3"/>
      <c r="Q52" s="89"/>
      <c r="R52" s="90"/>
      <c r="S52" s="3"/>
      <c r="T52" s="3"/>
      <c r="U52" s="20"/>
      <c r="V52" s="20"/>
      <c r="W52" s="182" t="s">
        <v>45</v>
      </c>
      <c r="X52" s="68"/>
      <c r="Y52" s="192">
        <f t="shared" ref="Y52:AJ52" si="14">COUNTA(Y22:Y51)</f>
        <v>0</v>
      </c>
      <c r="Z52" s="192">
        <f t="shared" si="14"/>
        <v>0</v>
      </c>
      <c r="AA52" s="192">
        <f t="shared" si="14"/>
        <v>0</v>
      </c>
      <c r="AB52" s="192">
        <f t="shared" si="14"/>
        <v>0</v>
      </c>
      <c r="AC52" s="194">
        <f t="shared" si="14"/>
        <v>0</v>
      </c>
      <c r="AD52" s="194">
        <f t="shared" si="14"/>
        <v>0</v>
      </c>
      <c r="AE52" s="194">
        <f t="shared" si="14"/>
        <v>0</v>
      </c>
      <c r="AF52" s="194">
        <f t="shared" si="14"/>
        <v>0</v>
      </c>
      <c r="AG52" s="194">
        <f t="shared" si="14"/>
        <v>0</v>
      </c>
      <c r="AH52" s="194">
        <f t="shared" si="14"/>
        <v>0</v>
      </c>
      <c r="AI52" s="194">
        <f t="shared" si="14"/>
        <v>0</v>
      </c>
      <c r="AJ52" s="194">
        <f t="shared" si="14"/>
        <v>0</v>
      </c>
      <c r="AK52" s="249"/>
      <c r="AL52" s="248"/>
      <c r="AM52" s="248"/>
      <c r="AN52" s="249"/>
      <c r="AO52" s="249"/>
      <c r="AP52" s="249"/>
      <c r="AQ52" s="249"/>
      <c r="AR52" s="256"/>
      <c r="AS52" s="249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2"/>
      <c r="BJ52" s="242"/>
      <c r="BK52" s="242"/>
      <c r="BL52" s="243"/>
      <c r="BM52" s="243"/>
    </row>
    <row r="53" spans="2:65" s="2" customFormat="1" ht="22.5" customHeight="1" thickBot="1" x14ac:dyDescent="0.25">
      <c r="B53" s="34"/>
      <c r="G53" s="34"/>
      <c r="H53" s="226"/>
      <c r="I53" s="19"/>
      <c r="J53" s="35"/>
      <c r="K53" s="3"/>
      <c r="L53" s="3"/>
      <c r="M53" s="3"/>
      <c r="N53" s="3"/>
      <c r="O53" s="3"/>
      <c r="P53" s="4"/>
      <c r="Q53" s="89"/>
      <c r="R53" s="89"/>
      <c r="S53" s="3"/>
      <c r="T53" s="3"/>
      <c r="U53" s="20"/>
      <c r="V53" s="20"/>
      <c r="W53" s="62" t="s">
        <v>43</v>
      </c>
      <c r="X53" s="190" t="s">
        <v>43</v>
      </c>
      <c r="Y53" s="193">
        <f t="shared" ref="Y53:AD53" si="15">Y52*13000</f>
        <v>0</v>
      </c>
      <c r="Z53" s="193">
        <f t="shared" si="15"/>
        <v>0</v>
      </c>
      <c r="AA53" s="193">
        <f t="shared" si="15"/>
        <v>0</v>
      </c>
      <c r="AB53" s="193">
        <f t="shared" si="15"/>
        <v>0</v>
      </c>
      <c r="AC53" s="193">
        <f t="shared" si="15"/>
        <v>0</v>
      </c>
      <c r="AD53" s="193">
        <f t="shared" si="15"/>
        <v>0</v>
      </c>
      <c r="AE53" s="193">
        <f t="shared" ref="AE53:AJ53" si="16">AE52*13000</f>
        <v>0</v>
      </c>
      <c r="AF53" s="193">
        <f t="shared" si="16"/>
        <v>0</v>
      </c>
      <c r="AG53" s="193">
        <f>AG52*3000</f>
        <v>0</v>
      </c>
      <c r="AH53" s="193">
        <f>AH52*15000</f>
        <v>0</v>
      </c>
      <c r="AI53" s="193">
        <f t="shared" si="16"/>
        <v>0</v>
      </c>
      <c r="AJ53" s="193">
        <f t="shared" si="16"/>
        <v>0</v>
      </c>
      <c r="AK53" s="249"/>
      <c r="AL53" s="248"/>
      <c r="AM53" s="248"/>
      <c r="AN53" s="249"/>
      <c r="AO53" s="249"/>
      <c r="AP53" s="249"/>
      <c r="AQ53" s="249"/>
      <c r="AR53" s="249"/>
      <c r="AS53" s="249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8"/>
      <c r="BG53" s="248"/>
      <c r="BH53" s="248"/>
      <c r="BI53" s="242"/>
      <c r="BJ53" s="242"/>
      <c r="BK53" s="242"/>
      <c r="BL53" s="243"/>
      <c r="BM53" s="243"/>
    </row>
    <row r="54" spans="2:65" s="2" customFormat="1" ht="22.5" customHeight="1" thickTop="1" x14ac:dyDescent="0.2">
      <c r="G54" s="36"/>
      <c r="I54" s="59"/>
      <c r="J54" s="3"/>
      <c r="K54" s="3"/>
      <c r="L54" s="3"/>
      <c r="M54" s="3"/>
      <c r="N54" s="3"/>
      <c r="O54" s="3"/>
      <c r="P54" s="4"/>
      <c r="Q54" s="89"/>
      <c r="R54" s="68"/>
      <c r="S54" s="3"/>
      <c r="T54" s="3"/>
      <c r="U54" s="20"/>
      <c r="V54" s="20"/>
      <c r="W54" s="60" t="s">
        <v>17</v>
      </c>
      <c r="X54" s="68"/>
      <c r="Y54" s="271">
        <f>Y53+Z53+AA53+AB53+AC53+AD53+AE53+AF53+AG53+AH53</f>
        <v>0</v>
      </c>
      <c r="Z54" s="272"/>
      <c r="AA54" s="59"/>
      <c r="AB54" s="59"/>
      <c r="AC54" s="68"/>
      <c r="AD54" s="68"/>
      <c r="AE54" s="68"/>
      <c r="AF54" s="68"/>
      <c r="AG54" s="74"/>
      <c r="AH54" s="74"/>
      <c r="AI54" s="74"/>
      <c r="AJ54" s="74"/>
      <c r="AK54" s="249"/>
      <c r="AL54" s="248"/>
      <c r="AM54" s="248"/>
      <c r="AN54" s="249"/>
      <c r="AO54" s="249"/>
      <c r="AP54" s="249"/>
      <c r="AQ54" s="249"/>
      <c r="AR54" s="249"/>
      <c r="AS54" s="249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8"/>
      <c r="BG54" s="248"/>
      <c r="BH54" s="248"/>
      <c r="BI54" s="242"/>
      <c r="BJ54" s="242"/>
      <c r="BK54" s="242"/>
      <c r="BL54" s="243"/>
      <c r="BM54" s="243"/>
    </row>
    <row r="55" spans="2:65" s="2" customFormat="1" x14ac:dyDescent="0.2">
      <c r="C55" s="3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"/>
      <c r="Q55" s="68"/>
      <c r="R55" s="68"/>
      <c r="S55" s="3"/>
      <c r="T55" s="3"/>
      <c r="U55" s="20"/>
      <c r="V55" s="20"/>
      <c r="W55" s="3"/>
      <c r="X55" s="68"/>
      <c r="Y55" s="68"/>
      <c r="Z55" s="68"/>
      <c r="AA55" s="68"/>
      <c r="AB55" s="68"/>
      <c r="AC55" s="68"/>
      <c r="AD55" s="68"/>
      <c r="AE55" s="68"/>
      <c r="AF55" s="68"/>
      <c r="AG55" s="74"/>
      <c r="AH55" s="74"/>
      <c r="AI55" s="74"/>
      <c r="AJ55" s="74"/>
      <c r="AK55" s="249"/>
      <c r="AL55" s="248"/>
      <c r="AM55" s="248"/>
      <c r="AN55" s="249"/>
      <c r="AO55" s="249"/>
      <c r="AP55" s="249"/>
      <c r="AQ55" s="249"/>
      <c r="AR55" s="249"/>
      <c r="AS55" s="249"/>
      <c r="AT55" s="248"/>
      <c r="AU55" s="248"/>
      <c r="AV55" s="248"/>
      <c r="AW55" s="248"/>
      <c r="AX55" s="248"/>
      <c r="AY55" s="248"/>
      <c r="AZ55" s="248"/>
      <c r="BA55" s="248"/>
      <c r="BB55" s="248"/>
      <c r="BC55" s="248"/>
      <c r="BD55" s="248"/>
      <c r="BE55" s="248"/>
      <c r="BF55" s="248"/>
      <c r="BG55" s="248"/>
      <c r="BH55" s="248"/>
      <c r="BI55" s="242"/>
      <c r="BJ55" s="242"/>
      <c r="BK55" s="242"/>
      <c r="BL55" s="243"/>
      <c r="BM55" s="243"/>
    </row>
    <row r="56" spans="2:65" s="2" customFormat="1" x14ac:dyDescent="0.2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4"/>
      <c r="Q56" s="68"/>
      <c r="R56" s="68"/>
      <c r="S56" s="3"/>
      <c r="T56" s="3"/>
      <c r="U56" s="20"/>
      <c r="V56" s="20"/>
      <c r="W56" s="3"/>
      <c r="X56" s="68"/>
      <c r="Y56" s="68"/>
      <c r="Z56" s="68"/>
      <c r="AA56" s="68"/>
      <c r="AB56" s="68"/>
      <c r="AC56" s="68"/>
      <c r="AD56" s="68"/>
      <c r="AE56" s="68"/>
      <c r="AF56" s="68"/>
      <c r="AG56" s="74"/>
      <c r="AH56" s="74"/>
      <c r="AI56" s="74"/>
      <c r="AJ56" s="74"/>
      <c r="AK56" s="249"/>
      <c r="AL56" s="248"/>
      <c r="AM56" s="248"/>
      <c r="AN56" s="249"/>
      <c r="AO56" s="249"/>
      <c r="AP56" s="249"/>
      <c r="AQ56" s="249"/>
      <c r="AR56" s="249"/>
      <c r="AS56" s="249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248"/>
      <c r="BH56" s="248"/>
      <c r="BI56" s="242"/>
      <c r="BJ56" s="242"/>
      <c r="BK56" s="242"/>
      <c r="BL56" s="243"/>
      <c r="BM56" s="243"/>
    </row>
    <row r="57" spans="2:65" x14ac:dyDescent="0.2">
      <c r="AL57" s="248"/>
    </row>
    <row r="58" spans="2:65" x14ac:dyDescent="0.2">
      <c r="AL58" s="248"/>
    </row>
    <row r="59" spans="2:65" x14ac:dyDescent="0.2">
      <c r="AL59" s="248"/>
    </row>
  </sheetData>
  <sheetProtection algorithmName="SHA-512" hashValue="3y5lfysbjg+l4ANqClZqFvV5hVrvFsOKyZcicNDbXFUyz54AxqwlNDQwyAPD6LFAUw+pgewrt5ydqTLYtypT7Q==" saltValue="NvZYRerh0iuz3Q6CtkCt+Q==" spinCount="100000" sheet="1" objects="1" scenarios="1" selectLockedCells="1"/>
  <mergeCells count="56">
    <mergeCell ref="AE1:AF1"/>
    <mergeCell ref="O2:P2"/>
    <mergeCell ref="O4:P4"/>
    <mergeCell ref="O1:S1"/>
    <mergeCell ref="P13:P15"/>
    <mergeCell ref="I2:N2"/>
    <mergeCell ref="I3:N3"/>
    <mergeCell ref="H6:I6"/>
    <mergeCell ref="M6:N6"/>
    <mergeCell ref="I4:N4"/>
    <mergeCell ref="H5:I5"/>
    <mergeCell ref="E2:H2"/>
    <mergeCell ref="E3:H3"/>
    <mergeCell ref="E4:H4"/>
    <mergeCell ref="E5:G5"/>
    <mergeCell ref="E6:G6"/>
    <mergeCell ref="M5:N5"/>
    <mergeCell ref="AI19:AI21"/>
    <mergeCell ref="AJ19:AJ21"/>
    <mergeCell ref="Y19:AB19"/>
    <mergeCell ref="AC19:AC21"/>
    <mergeCell ref="AD19:AD21"/>
    <mergeCell ref="AE19:AE21"/>
    <mergeCell ref="AF19:AF21"/>
    <mergeCell ref="E8:H8"/>
    <mergeCell ref="E9:H9"/>
    <mergeCell ref="I9:N9"/>
    <mergeCell ref="Y18:AH18"/>
    <mergeCell ref="AG19:AG21"/>
    <mergeCell ref="AH19:AH21"/>
    <mergeCell ref="S19:W19"/>
    <mergeCell ref="T20:T21"/>
    <mergeCell ref="U20:U21"/>
    <mergeCell ref="V20:V21"/>
    <mergeCell ref="AA20:AB20"/>
    <mergeCell ref="R20:R21"/>
    <mergeCell ref="K19:K21"/>
    <mergeCell ref="L19:M20"/>
    <mergeCell ref="N19:O20"/>
    <mergeCell ref="P19:P21"/>
    <mergeCell ref="Y54:Z54"/>
    <mergeCell ref="O3:U3"/>
    <mergeCell ref="M1:N1"/>
    <mergeCell ref="G22:G51"/>
    <mergeCell ref="R13:R15"/>
    <mergeCell ref="Y20:Z20"/>
    <mergeCell ref="I20:I21"/>
    <mergeCell ref="G21:H21"/>
    <mergeCell ref="J13:J15"/>
    <mergeCell ref="K13:K15"/>
    <mergeCell ref="L13:M14"/>
    <mergeCell ref="N13:O14"/>
    <mergeCell ref="I7:N7"/>
    <mergeCell ref="I8:N8"/>
    <mergeCell ref="O6:U11"/>
    <mergeCell ref="E7:H7"/>
  </mergeCells>
  <phoneticPr fontId="1"/>
  <conditionalFormatting sqref="P17 P22:P51">
    <cfRule type="expression" dxfId="1" priority="78">
      <formula>OR(AN17=1,AO17=1)</formula>
    </cfRule>
  </conditionalFormatting>
  <conditionalFormatting sqref="P18">
    <cfRule type="expression" dxfId="0" priority="77">
      <formula>OR(AN18=1,AO18=1)</formula>
    </cfRule>
  </conditionalFormatting>
  <dataValidations count="5">
    <dataValidation imeMode="halfAlpha" allowBlank="1" showInputMessage="1" showErrorMessage="1" sqref="I7:N8 P16:P18 AG16:AJ17 W16:AB18 AK16:AK18 S16:S17 S19 P22:P51 AK22:AK51 S22:S51 W22:X51" xr:uid="{00000000-0002-0000-0100-000001000000}"/>
    <dataValidation imeMode="fullKatakana" allowBlank="1" showInputMessage="1" showErrorMessage="1" sqref="J6:K6 M6:N6 AC16:AF17 N16:O18 N22:O51" xr:uid="{00000000-0002-0000-0100-000002000000}"/>
    <dataValidation imeMode="hiragana" allowBlank="1" showInputMessage="1" showErrorMessage="1" sqref="I2:N4 J5 I9:N9 M5 K16:M18 X7:AB8 O5 S18 AD8:AK8 K22:M51 J16:J51 T22:V51" xr:uid="{00000000-0002-0000-0100-000003000000}"/>
    <dataValidation type="list" allowBlank="1" showInputMessage="1" showErrorMessage="1" sqref="M1:N1" xr:uid="{2ABCA394-6DF2-494B-8741-F5B57B004049}">
      <formula1>$AS$8:$AS$10</formula1>
    </dataValidation>
    <dataValidation type="list" allowBlank="1" showInputMessage="1" showErrorMessage="1" sqref="Y22:AJ51" xr:uid="{B8142942-74CC-4C88-AC55-CE9BDC1F6A4C}">
      <formula1>$AS$14:$AS$15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8" scale="65" fitToHeight="0" orientation="landscape" r:id="rId1"/>
  <headerFooter alignWithMargins="0"/>
  <ignoredErrors>
    <ignoredError sqref="J4:N4 J9:N9 K16:P16 S16:W16 J2:N2 J3:N3 N5 J7:N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記入上の注意</vt:lpstr>
      <vt:lpstr>お申込みシート</vt:lpstr>
      <vt:lpstr>お申込みシート!Print_Area</vt:lpstr>
      <vt:lpstr>記入上の注意!Print_Area</vt:lpstr>
      <vt:lpstr>お申込みシート!Print_Titles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2018-07-11T05:28:10Z</dcterms:created>
  <dcterms:modified xsi:type="dcterms:W3CDTF">2021-07-20T05:06:25Z</dcterms:modified>
</cp:coreProperties>
</file>