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石倉協倉庫協会ＨＰ掲載帳票　2020.12～\"/>
    </mc:Choice>
  </mc:AlternateContent>
  <xr:revisionPtr revIDLastSave="0" documentId="13_ncr:1_{935DAD51-24B1-4DE5-A3DA-81F98D5E7F5A}" xr6:coauthVersionLast="36" xr6:coauthVersionMax="36" xr10:uidLastSave="{00000000-0000-0000-0000-000000000000}"/>
  <bookViews>
    <workbookView xWindow="32760" yWindow="4245" windowWidth="15405" windowHeight="3885" firstSheet="1" activeTab="1" xr2:uid="{00000000-000D-0000-FFFF-FFFF00000000}"/>
  </bookViews>
  <sheets>
    <sheet name="10品目別管理表 (令和3年2月) " sheetId="3" r:id="rId1"/>
    <sheet name="10品目別管理表 (令和3年7月) " sheetId="5" r:id="rId2"/>
    <sheet name="(令和3年6月) " sheetId="8" r:id="rId3"/>
    <sheet name="(令和3年5月) " sheetId="7" r:id="rId4"/>
    <sheet name="(令和3年4月) " sheetId="6" r:id="rId5"/>
    <sheet name="(令和3年3月) " sheetId="4" r:id="rId6"/>
  </sheets>
  <definedNames>
    <definedName name="_xlnm.Print_Area" localSheetId="5">'(令和3年3月) '!$A$1:$Z$49</definedName>
    <definedName name="_xlnm.Print_Area" localSheetId="4">'(令和3年4月) '!$A$1:$Z$49</definedName>
    <definedName name="_xlnm.Print_Area" localSheetId="3">'(令和3年5月) '!$A$1:$Z$49</definedName>
    <definedName name="_xlnm.Print_Area" localSheetId="2">'(令和3年6月) '!$A$1:$Z$49</definedName>
    <definedName name="_xlnm.Print_Area" localSheetId="0">'10品目別管理表 (令和3年2月) '!$A$1:$Z$49</definedName>
    <definedName name="_xlnm.Print_Area" localSheetId="1">'10品目別管理表 (令和3年7月)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4" i="5" l="1"/>
  <c r="W24" i="5"/>
  <c r="U24" i="5"/>
  <c r="S24" i="5"/>
  <c r="Q24" i="5"/>
  <c r="O24" i="5"/>
  <c r="M24" i="5"/>
  <c r="K24" i="5"/>
  <c r="I24" i="5"/>
  <c r="G24" i="5"/>
  <c r="E24" i="5"/>
  <c r="Y42" i="5" l="1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E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U49" i="8"/>
  <c r="Q49" i="8"/>
  <c r="M49" i="8"/>
  <c r="I49" i="8"/>
  <c r="E49" i="8"/>
  <c r="W48" i="8"/>
  <c r="S48" i="8"/>
  <c r="O48" i="8"/>
  <c r="K48" i="8"/>
  <c r="G48" i="8"/>
  <c r="U47" i="8"/>
  <c r="Q47" i="8"/>
  <c r="M47" i="8"/>
  <c r="I47" i="8"/>
  <c r="E47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Z41" i="8"/>
  <c r="Y41" i="8"/>
  <c r="X41" i="8"/>
  <c r="W41" i="8"/>
  <c r="V41" i="8"/>
  <c r="V45" i="8" s="1"/>
  <c r="U41" i="8"/>
  <c r="T41" i="8"/>
  <c r="S41" i="8"/>
  <c r="R41" i="8"/>
  <c r="R49" i="8" s="1"/>
  <c r="Q41" i="8"/>
  <c r="P41" i="8"/>
  <c r="O41" i="8"/>
  <c r="N41" i="8"/>
  <c r="N45" i="8" s="1"/>
  <c r="M41" i="8"/>
  <c r="L41" i="8"/>
  <c r="K41" i="8"/>
  <c r="J41" i="8"/>
  <c r="J45" i="8" s="1"/>
  <c r="I41" i="8"/>
  <c r="H41" i="8"/>
  <c r="G41" i="8"/>
  <c r="F41" i="8"/>
  <c r="F45" i="8" s="1"/>
  <c r="E41" i="8"/>
  <c r="Z40" i="8"/>
  <c r="Y40" i="8"/>
  <c r="X40" i="8"/>
  <c r="X44" i="8" s="1"/>
  <c r="W40" i="8"/>
  <c r="V40" i="8"/>
  <c r="U40" i="8"/>
  <c r="T40" i="8"/>
  <c r="T44" i="8" s="1"/>
  <c r="S40" i="8"/>
  <c r="R40" i="8"/>
  <c r="Q40" i="8"/>
  <c r="P40" i="8"/>
  <c r="P48" i="8" s="1"/>
  <c r="O40" i="8"/>
  <c r="N40" i="8"/>
  <c r="M40" i="8"/>
  <c r="L40" i="8"/>
  <c r="L44" i="8" s="1"/>
  <c r="K40" i="8"/>
  <c r="J40" i="8"/>
  <c r="I40" i="8"/>
  <c r="H40" i="8"/>
  <c r="H48" i="8" s="1"/>
  <c r="G40" i="8"/>
  <c r="F40" i="8"/>
  <c r="E40" i="8"/>
  <c r="Z39" i="8"/>
  <c r="Y39" i="8"/>
  <c r="X39" i="8"/>
  <c r="W39" i="8"/>
  <c r="V39" i="8"/>
  <c r="V47" i="8" s="1"/>
  <c r="U39" i="8"/>
  <c r="T39" i="8"/>
  <c r="S39" i="8"/>
  <c r="R39" i="8"/>
  <c r="R43" i="8" s="1"/>
  <c r="Q39" i="8"/>
  <c r="P39" i="8"/>
  <c r="O39" i="8"/>
  <c r="N39" i="8"/>
  <c r="N47" i="8" s="1"/>
  <c r="M39" i="8"/>
  <c r="L39" i="8"/>
  <c r="K39" i="8"/>
  <c r="J39" i="8"/>
  <c r="J43" i="8" s="1"/>
  <c r="I39" i="8"/>
  <c r="H39" i="8"/>
  <c r="G39" i="8"/>
  <c r="F39" i="8"/>
  <c r="F47" i="8" s="1"/>
  <c r="E39" i="8"/>
  <c r="X37" i="8"/>
  <c r="Q37" i="8"/>
  <c r="P37" i="8"/>
  <c r="I37" i="8"/>
  <c r="H37" i="8"/>
  <c r="W36" i="8"/>
  <c r="V36" i="8"/>
  <c r="O36" i="8"/>
  <c r="N36" i="8"/>
  <c r="G36" i="8"/>
  <c r="F36" i="8"/>
  <c r="U35" i="8"/>
  <c r="T35" i="8"/>
  <c r="M35" i="8"/>
  <c r="L35" i="8"/>
  <c r="E35" i="8"/>
  <c r="V33" i="8"/>
  <c r="U33" i="8"/>
  <c r="Q33" i="8"/>
  <c r="N33" i="8"/>
  <c r="M33" i="8"/>
  <c r="I33" i="8"/>
  <c r="F33" i="8"/>
  <c r="E33" i="8"/>
  <c r="W32" i="8"/>
  <c r="T32" i="8"/>
  <c r="S32" i="8"/>
  <c r="O32" i="8"/>
  <c r="L32" i="8"/>
  <c r="K32" i="8"/>
  <c r="G32" i="8"/>
  <c r="U31" i="8"/>
  <c r="R31" i="8"/>
  <c r="Q31" i="8"/>
  <c r="M31" i="8"/>
  <c r="J31" i="8"/>
  <c r="I31" i="8"/>
  <c r="E31" i="8"/>
  <c r="Z29" i="8"/>
  <c r="Y29" i="8"/>
  <c r="Z28" i="8"/>
  <c r="Y28" i="8"/>
  <c r="Z27" i="8"/>
  <c r="Y27" i="8"/>
  <c r="U23" i="8"/>
  <c r="U34" i="8" s="1"/>
  <c r="E23" i="8"/>
  <c r="E34" i="8" s="1"/>
  <c r="X22" i="8"/>
  <c r="X49" i="8" s="1"/>
  <c r="W22" i="8"/>
  <c r="W45" i="8" s="1"/>
  <c r="V22" i="8"/>
  <c r="V37" i="8" s="1"/>
  <c r="U22" i="8"/>
  <c r="U45" i="8" s="1"/>
  <c r="T22" i="8"/>
  <c r="T33" i="8" s="1"/>
  <c r="S22" i="8"/>
  <c r="S33" i="8" s="1"/>
  <c r="R22" i="8"/>
  <c r="R33" i="8" s="1"/>
  <c r="Q22" i="8"/>
  <c r="Q45" i="8" s="1"/>
  <c r="P22" i="8"/>
  <c r="P49" i="8" s="1"/>
  <c r="O22" i="8"/>
  <c r="O45" i="8" s="1"/>
  <c r="N22" i="8"/>
  <c r="N37" i="8" s="1"/>
  <c r="M22" i="8"/>
  <c r="M45" i="8" s="1"/>
  <c r="L22" i="8"/>
  <c r="L33" i="8" s="1"/>
  <c r="K22" i="8"/>
  <c r="K33" i="8" s="1"/>
  <c r="J22" i="8"/>
  <c r="J33" i="8" s="1"/>
  <c r="I22" i="8"/>
  <c r="H22" i="8"/>
  <c r="H49" i="8" s="1"/>
  <c r="G22" i="8"/>
  <c r="G45" i="8" s="1"/>
  <c r="F22" i="8"/>
  <c r="F37" i="8" s="1"/>
  <c r="E22" i="8"/>
  <c r="E45" i="8" s="1"/>
  <c r="X21" i="8"/>
  <c r="X32" i="8" s="1"/>
  <c r="W21" i="8"/>
  <c r="W44" i="8" s="1"/>
  <c r="V21" i="8"/>
  <c r="V48" i="8" s="1"/>
  <c r="U21" i="8"/>
  <c r="U36" i="8" s="1"/>
  <c r="T21" i="8"/>
  <c r="T36" i="8" s="1"/>
  <c r="S21" i="8"/>
  <c r="S44" i="8" s="1"/>
  <c r="R21" i="8"/>
  <c r="R32" i="8" s="1"/>
  <c r="Q21" i="8"/>
  <c r="Q32" i="8" s="1"/>
  <c r="P21" i="8"/>
  <c r="P32" i="8" s="1"/>
  <c r="O21" i="8"/>
  <c r="O44" i="8" s="1"/>
  <c r="N21" i="8"/>
  <c r="N48" i="8" s="1"/>
  <c r="M21" i="8"/>
  <c r="M36" i="8" s="1"/>
  <c r="L21" i="8"/>
  <c r="L36" i="8" s="1"/>
  <c r="K21" i="8"/>
  <c r="K44" i="8" s="1"/>
  <c r="J21" i="8"/>
  <c r="J32" i="8" s="1"/>
  <c r="I21" i="8"/>
  <c r="I32" i="8" s="1"/>
  <c r="H21" i="8"/>
  <c r="H32" i="8" s="1"/>
  <c r="G21" i="8"/>
  <c r="G44" i="8" s="1"/>
  <c r="F21" i="8"/>
  <c r="F48" i="8" s="1"/>
  <c r="E21" i="8"/>
  <c r="E44" i="8" s="1"/>
  <c r="X20" i="8"/>
  <c r="X31" i="8" s="1"/>
  <c r="W20" i="8"/>
  <c r="W23" i="8" s="1"/>
  <c r="V20" i="8"/>
  <c r="V31" i="8" s="1"/>
  <c r="U20" i="8"/>
  <c r="U43" i="8" s="1"/>
  <c r="T20" i="8"/>
  <c r="T47" i="8" s="1"/>
  <c r="S20" i="8"/>
  <c r="S43" i="8" s="1"/>
  <c r="R20" i="8"/>
  <c r="R35" i="8" s="1"/>
  <c r="Q20" i="8"/>
  <c r="Q43" i="8" s="1"/>
  <c r="P20" i="8"/>
  <c r="P31" i="8" s="1"/>
  <c r="O20" i="8"/>
  <c r="O31" i="8" s="1"/>
  <c r="N20" i="8"/>
  <c r="N31" i="8" s="1"/>
  <c r="M20" i="8"/>
  <c r="M43" i="8" s="1"/>
  <c r="L20" i="8"/>
  <c r="L47" i="8" s="1"/>
  <c r="K20" i="8"/>
  <c r="K35" i="8" s="1"/>
  <c r="J20" i="8"/>
  <c r="J35" i="8" s="1"/>
  <c r="I20" i="8"/>
  <c r="I43" i="8" s="1"/>
  <c r="H20" i="8"/>
  <c r="H31" i="8" s="1"/>
  <c r="G20" i="8"/>
  <c r="G31" i="8" s="1"/>
  <c r="F20" i="8"/>
  <c r="F31" i="8" s="1"/>
  <c r="E20" i="8"/>
  <c r="E43" i="8" s="1"/>
  <c r="Z19" i="8"/>
  <c r="Z22" i="8" s="1"/>
  <c r="Y19" i="8"/>
  <c r="Y22" i="8" s="1"/>
  <c r="Z18" i="8"/>
  <c r="Y18" i="8"/>
  <c r="Z17" i="8"/>
  <c r="Z20" i="8" s="1"/>
  <c r="Y17" i="8"/>
  <c r="Y20" i="8" s="1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W34" i="8" l="1"/>
  <c r="W46" i="8"/>
  <c r="Z43" i="8"/>
  <c r="Z35" i="8"/>
  <c r="Z47" i="8"/>
  <c r="Z31" i="8"/>
  <c r="Y32" i="8"/>
  <c r="Y44" i="8"/>
  <c r="Y36" i="8"/>
  <c r="Y48" i="8"/>
  <c r="Z32" i="8"/>
  <c r="Z36" i="8"/>
  <c r="Z44" i="8"/>
  <c r="Z48" i="8"/>
  <c r="I25" i="8"/>
  <c r="Y43" i="8"/>
  <c r="Y35" i="8"/>
  <c r="Y47" i="8"/>
  <c r="Y23" i="8"/>
  <c r="Y31" i="8"/>
  <c r="Y49" i="8"/>
  <c r="Y33" i="8"/>
  <c r="Y45" i="8"/>
  <c r="Y37" i="8"/>
  <c r="Q25" i="8"/>
  <c r="O25" i="8"/>
  <c r="Z49" i="8"/>
  <c r="Z45" i="8"/>
  <c r="Z33" i="8"/>
  <c r="Z37" i="8"/>
  <c r="M44" i="8"/>
  <c r="J49" i="8"/>
  <c r="I23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43" i="8"/>
  <c r="T43" i="8"/>
  <c r="F44" i="8"/>
  <c r="N44" i="8"/>
  <c r="V44" i="8"/>
  <c r="H45" i="8"/>
  <c r="P45" i="8"/>
  <c r="X45" i="8"/>
  <c r="G47" i="8"/>
  <c r="O47" i="8"/>
  <c r="W47" i="8"/>
  <c r="I48" i="8"/>
  <c r="Q48" i="8"/>
  <c r="K49" i="8"/>
  <c r="S49" i="8"/>
  <c r="G23" i="8"/>
  <c r="K43" i="8"/>
  <c r="U44" i="8"/>
  <c r="X48" i="8"/>
  <c r="K23" i="8"/>
  <c r="E25" i="8"/>
  <c r="U25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I45" i="8"/>
  <c r="H47" i="8"/>
  <c r="P47" i="8"/>
  <c r="X47" i="8"/>
  <c r="J48" i="8"/>
  <c r="R48" i="8"/>
  <c r="L49" i="8"/>
  <c r="T49" i="8"/>
  <c r="R36" i="8"/>
  <c r="F43" i="8"/>
  <c r="M23" i="8"/>
  <c r="X35" i="8"/>
  <c r="N43" i="8"/>
  <c r="P44" i="8"/>
  <c r="R45" i="8"/>
  <c r="O23" i="8"/>
  <c r="I35" i="8"/>
  <c r="Q35" i="8"/>
  <c r="K36" i="8"/>
  <c r="S36" i="8"/>
  <c r="E37" i="8"/>
  <c r="M37" i="8"/>
  <c r="U37" i="8"/>
  <c r="G43" i="8"/>
  <c r="O43" i="8"/>
  <c r="W43" i="8"/>
  <c r="I44" i="8"/>
  <c r="Q44" i="8"/>
  <c r="K45" i="8"/>
  <c r="S45" i="8"/>
  <c r="E46" i="8"/>
  <c r="U46" i="8"/>
  <c r="J47" i="8"/>
  <c r="R47" i="8"/>
  <c r="L48" i="8"/>
  <c r="T48" i="8"/>
  <c r="F49" i="8"/>
  <c r="N49" i="8"/>
  <c r="V49" i="8"/>
  <c r="W25" i="8"/>
  <c r="H35" i="8"/>
  <c r="J36" i="8"/>
  <c r="L37" i="8"/>
  <c r="T37" i="8"/>
  <c r="V43" i="8"/>
  <c r="Q23" i="8"/>
  <c r="K25" i="8"/>
  <c r="W31" i="8"/>
  <c r="H43" i="8"/>
  <c r="P43" i="8"/>
  <c r="X43" i="8"/>
  <c r="J44" i="8"/>
  <c r="R44" i="8"/>
  <c r="L45" i="8"/>
  <c r="T45" i="8"/>
  <c r="K47" i="8"/>
  <c r="S47" i="8"/>
  <c r="E48" i="8"/>
  <c r="M48" i="8"/>
  <c r="U48" i="8"/>
  <c r="G49" i="8"/>
  <c r="O49" i="8"/>
  <c r="W49" i="8"/>
  <c r="G25" i="8"/>
  <c r="P35" i="8"/>
  <c r="H44" i="8"/>
  <c r="S23" i="8"/>
  <c r="M25" i="8"/>
  <c r="S35" i="8"/>
  <c r="E36" i="8"/>
  <c r="G37" i="8"/>
  <c r="O37" i="8"/>
  <c r="W37" i="8"/>
  <c r="W20" i="5"/>
  <c r="O34" i="8" l="1"/>
  <c r="O46" i="8"/>
  <c r="K34" i="8"/>
  <c r="K46" i="8"/>
  <c r="Y25" i="8"/>
  <c r="Q34" i="8"/>
  <c r="Q46" i="8"/>
  <c r="Y46" i="8"/>
  <c r="Y34" i="8"/>
  <c r="S34" i="8"/>
  <c r="S46" i="8"/>
  <c r="M46" i="8"/>
  <c r="M34" i="8"/>
  <c r="G34" i="8"/>
  <c r="G46" i="8"/>
  <c r="I46" i="8"/>
  <c r="I34" i="8"/>
  <c r="Z42" i="5"/>
  <c r="T49" i="7"/>
  <c r="S49" i="7"/>
  <c r="L49" i="7"/>
  <c r="K49" i="7"/>
  <c r="R48" i="7"/>
  <c r="Q48" i="7"/>
  <c r="J48" i="7"/>
  <c r="I48" i="7"/>
  <c r="X47" i="7"/>
  <c r="W47" i="7"/>
  <c r="P47" i="7"/>
  <c r="O47" i="7"/>
  <c r="H47" i="7"/>
  <c r="G47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Z41" i="7"/>
  <c r="Y41" i="7"/>
  <c r="X41" i="7"/>
  <c r="X45" i="7" s="1"/>
  <c r="W41" i="7"/>
  <c r="V41" i="7"/>
  <c r="U41" i="7"/>
  <c r="T41" i="7"/>
  <c r="S41" i="7"/>
  <c r="R41" i="7"/>
  <c r="Q41" i="7"/>
  <c r="Q45" i="7" s="1"/>
  <c r="P41" i="7"/>
  <c r="P45" i="7" s="1"/>
  <c r="O41" i="7"/>
  <c r="N41" i="7"/>
  <c r="M41" i="7"/>
  <c r="L41" i="7"/>
  <c r="K41" i="7"/>
  <c r="J41" i="7"/>
  <c r="I41" i="7"/>
  <c r="I45" i="7" s="1"/>
  <c r="H41" i="7"/>
  <c r="H45" i="7" s="1"/>
  <c r="G41" i="7"/>
  <c r="F41" i="7"/>
  <c r="E41" i="7"/>
  <c r="Z40" i="7"/>
  <c r="Y40" i="7"/>
  <c r="X40" i="7"/>
  <c r="W40" i="7"/>
  <c r="W44" i="7" s="1"/>
  <c r="V40" i="7"/>
  <c r="V44" i="7" s="1"/>
  <c r="U40" i="7"/>
  <c r="T40" i="7"/>
  <c r="S40" i="7"/>
  <c r="R40" i="7"/>
  <c r="Q40" i="7"/>
  <c r="P40" i="7"/>
  <c r="O40" i="7"/>
  <c r="O44" i="7" s="1"/>
  <c r="N40" i="7"/>
  <c r="N44" i="7" s="1"/>
  <c r="M40" i="7"/>
  <c r="L40" i="7"/>
  <c r="K40" i="7"/>
  <c r="J40" i="7"/>
  <c r="I40" i="7"/>
  <c r="H40" i="7"/>
  <c r="G40" i="7"/>
  <c r="G44" i="7" s="1"/>
  <c r="F40" i="7"/>
  <c r="F44" i="7" s="1"/>
  <c r="E40" i="7"/>
  <c r="Z39" i="7"/>
  <c r="Y39" i="7"/>
  <c r="X39" i="7"/>
  <c r="W39" i="7"/>
  <c r="V39" i="7"/>
  <c r="U39" i="7"/>
  <c r="U43" i="7" s="1"/>
  <c r="T39" i="7"/>
  <c r="T43" i="7" s="1"/>
  <c r="S39" i="7"/>
  <c r="R39" i="7"/>
  <c r="Q39" i="7"/>
  <c r="P39" i="7"/>
  <c r="O39" i="7"/>
  <c r="N39" i="7"/>
  <c r="M39" i="7"/>
  <c r="M43" i="7" s="1"/>
  <c r="L39" i="7"/>
  <c r="L43" i="7" s="1"/>
  <c r="K39" i="7"/>
  <c r="J39" i="7"/>
  <c r="I39" i="7"/>
  <c r="H39" i="7"/>
  <c r="G39" i="7"/>
  <c r="F39" i="7"/>
  <c r="E39" i="7"/>
  <c r="E43" i="7" s="1"/>
  <c r="S37" i="7"/>
  <c r="R37" i="7"/>
  <c r="K37" i="7"/>
  <c r="J37" i="7"/>
  <c r="X36" i="7"/>
  <c r="Q36" i="7"/>
  <c r="P36" i="7"/>
  <c r="I36" i="7"/>
  <c r="H36" i="7"/>
  <c r="W35" i="7"/>
  <c r="V35" i="7"/>
  <c r="O35" i="7"/>
  <c r="N35" i="7"/>
  <c r="G35" i="7"/>
  <c r="F35" i="7"/>
  <c r="X33" i="7"/>
  <c r="W33" i="7"/>
  <c r="P33" i="7"/>
  <c r="O33" i="7"/>
  <c r="H33" i="7"/>
  <c r="G33" i="7"/>
  <c r="V32" i="7"/>
  <c r="U32" i="7"/>
  <c r="N32" i="7"/>
  <c r="M32" i="7"/>
  <c r="F32" i="7"/>
  <c r="E32" i="7"/>
  <c r="T31" i="7"/>
  <c r="S31" i="7"/>
  <c r="L31" i="7"/>
  <c r="K31" i="7"/>
  <c r="Z29" i="7"/>
  <c r="Y29" i="7"/>
  <c r="Z28" i="7"/>
  <c r="Y28" i="7"/>
  <c r="Z27" i="7"/>
  <c r="Y27" i="7"/>
  <c r="X22" i="7"/>
  <c r="X37" i="7" s="1"/>
  <c r="W22" i="7"/>
  <c r="W45" i="7" s="1"/>
  <c r="V22" i="7"/>
  <c r="V33" i="7" s="1"/>
  <c r="U22" i="7"/>
  <c r="U33" i="7" s="1"/>
  <c r="T22" i="7"/>
  <c r="T33" i="7" s="1"/>
  <c r="S22" i="7"/>
  <c r="S33" i="7" s="1"/>
  <c r="R22" i="7"/>
  <c r="R49" i="7" s="1"/>
  <c r="Q22" i="7"/>
  <c r="Q37" i="7" s="1"/>
  <c r="P22" i="7"/>
  <c r="P37" i="7" s="1"/>
  <c r="O22" i="7"/>
  <c r="O45" i="7" s="1"/>
  <c r="N22" i="7"/>
  <c r="N33" i="7" s="1"/>
  <c r="M22" i="7"/>
  <c r="M33" i="7" s="1"/>
  <c r="L22" i="7"/>
  <c r="L33" i="7" s="1"/>
  <c r="K22" i="7"/>
  <c r="K33" i="7" s="1"/>
  <c r="J22" i="7"/>
  <c r="J49" i="7" s="1"/>
  <c r="I22" i="7"/>
  <c r="I37" i="7" s="1"/>
  <c r="H22" i="7"/>
  <c r="H37" i="7" s="1"/>
  <c r="G22" i="7"/>
  <c r="G45" i="7" s="1"/>
  <c r="F22" i="7"/>
  <c r="F33" i="7" s="1"/>
  <c r="E22" i="7"/>
  <c r="E33" i="7" s="1"/>
  <c r="X21" i="7"/>
  <c r="X48" i="7" s="1"/>
  <c r="W21" i="7"/>
  <c r="W36" i="7" s="1"/>
  <c r="V21" i="7"/>
  <c r="V36" i="7" s="1"/>
  <c r="U21" i="7"/>
  <c r="U44" i="7" s="1"/>
  <c r="T21" i="7"/>
  <c r="T32" i="7" s="1"/>
  <c r="S21" i="7"/>
  <c r="S32" i="7" s="1"/>
  <c r="R21" i="7"/>
  <c r="R32" i="7" s="1"/>
  <c r="Q21" i="7"/>
  <c r="Q32" i="7" s="1"/>
  <c r="P21" i="7"/>
  <c r="P48" i="7" s="1"/>
  <c r="O21" i="7"/>
  <c r="O36" i="7" s="1"/>
  <c r="N21" i="7"/>
  <c r="N36" i="7" s="1"/>
  <c r="M21" i="7"/>
  <c r="M44" i="7" s="1"/>
  <c r="L21" i="7"/>
  <c r="L32" i="7" s="1"/>
  <c r="K21" i="7"/>
  <c r="K32" i="7" s="1"/>
  <c r="J21" i="7"/>
  <c r="J32" i="7" s="1"/>
  <c r="I21" i="7"/>
  <c r="I32" i="7" s="1"/>
  <c r="H21" i="7"/>
  <c r="H48" i="7" s="1"/>
  <c r="G21" i="7"/>
  <c r="G36" i="7" s="1"/>
  <c r="F21" i="7"/>
  <c r="F36" i="7" s="1"/>
  <c r="E21" i="7"/>
  <c r="E44" i="7" s="1"/>
  <c r="X20" i="7"/>
  <c r="X31" i="7" s="1"/>
  <c r="W20" i="7"/>
  <c r="W23" i="7" s="1"/>
  <c r="V20" i="7"/>
  <c r="V47" i="7" s="1"/>
  <c r="U20" i="7"/>
  <c r="U35" i="7" s="1"/>
  <c r="T20" i="7"/>
  <c r="T35" i="7" s="1"/>
  <c r="S20" i="7"/>
  <c r="S43" i="7" s="1"/>
  <c r="R20" i="7"/>
  <c r="R31" i="7" s="1"/>
  <c r="Q20" i="7"/>
  <c r="Q31" i="7" s="1"/>
  <c r="P20" i="7"/>
  <c r="P31" i="7" s="1"/>
  <c r="O20" i="7"/>
  <c r="O31" i="7" s="1"/>
  <c r="N20" i="7"/>
  <c r="N47" i="7" s="1"/>
  <c r="M20" i="7"/>
  <c r="M35" i="7" s="1"/>
  <c r="L20" i="7"/>
  <c r="L35" i="7" s="1"/>
  <c r="K20" i="7"/>
  <c r="K43" i="7" s="1"/>
  <c r="J20" i="7"/>
  <c r="J31" i="7" s="1"/>
  <c r="I20" i="7"/>
  <c r="I31" i="7" s="1"/>
  <c r="H20" i="7"/>
  <c r="H31" i="7" s="1"/>
  <c r="G20" i="7"/>
  <c r="G23" i="7" s="1"/>
  <c r="F20" i="7"/>
  <c r="F47" i="7" s="1"/>
  <c r="E20" i="7"/>
  <c r="E35" i="7" s="1"/>
  <c r="Z19" i="7"/>
  <c r="Z22" i="7" s="1"/>
  <c r="Y19" i="7"/>
  <c r="Y22" i="7" s="1"/>
  <c r="Z18" i="7"/>
  <c r="Z21" i="7" s="1"/>
  <c r="Y18" i="7"/>
  <c r="Y21" i="7" s="1"/>
  <c r="Z17" i="7"/>
  <c r="Y17" i="7"/>
  <c r="Z16" i="7"/>
  <c r="Y16" i="7"/>
  <c r="Z15" i="7"/>
  <c r="Y15" i="7"/>
  <c r="Z14" i="7"/>
  <c r="Z20" i="7" s="1"/>
  <c r="Y14" i="7"/>
  <c r="Y20" i="7" s="1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G34" i="7" l="1"/>
  <c r="G46" i="7"/>
  <c r="Z49" i="7"/>
  <c r="Z37" i="7"/>
  <c r="Z33" i="7"/>
  <c r="Z45" i="7"/>
  <c r="Y31" i="7"/>
  <c r="Y43" i="7"/>
  <c r="Y35" i="7"/>
  <c r="Y47" i="7"/>
  <c r="Y23" i="7"/>
  <c r="Y48" i="7"/>
  <c r="Y32" i="7"/>
  <c r="Y36" i="7"/>
  <c r="Y44" i="7"/>
  <c r="W34" i="7"/>
  <c r="W46" i="7"/>
  <c r="Z31" i="7"/>
  <c r="Z43" i="7"/>
  <c r="Z35" i="7"/>
  <c r="Z47" i="7"/>
  <c r="Z48" i="7"/>
  <c r="Z32" i="7"/>
  <c r="Z44" i="7"/>
  <c r="Z36" i="7"/>
  <c r="Y37" i="7"/>
  <c r="Y45" i="7"/>
  <c r="Y49" i="7"/>
  <c r="S25" i="7"/>
  <c r="Y33" i="7"/>
  <c r="M23" i="7"/>
  <c r="G25" i="7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U25" i="7"/>
  <c r="Q23" i="7"/>
  <c r="K25" i="7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E25" i="7"/>
  <c r="S23" i="7"/>
  <c r="M25" i="7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E23" i="7"/>
  <c r="U23" i="7"/>
  <c r="O25" i="7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Q25" i="7"/>
  <c r="Z10" i="5"/>
  <c r="Y10" i="5"/>
  <c r="Z9" i="5"/>
  <c r="Y9" i="5"/>
  <c r="Z8" i="5"/>
  <c r="Y8" i="5"/>
  <c r="Z7" i="5"/>
  <c r="Y7" i="5"/>
  <c r="Z6" i="5"/>
  <c r="Y6" i="5"/>
  <c r="Z5" i="5"/>
  <c r="Y5" i="5"/>
  <c r="U34" i="7" l="1"/>
  <c r="U46" i="7"/>
  <c r="M46" i="7"/>
  <c r="M34" i="7"/>
  <c r="K34" i="7"/>
  <c r="K46" i="7"/>
  <c r="I34" i="7"/>
  <c r="I46" i="7"/>
  <c r="S34" i="7"/>
  <c r="S46" i="7"/>
  <c r="Y25" i="7"/>
  <c r="Y34" i="7"/>
  <c r="Y46" i="7"/>
  <c r="O46" i="7"/>
  <c r="O34" i="7"/>
  <c r="E34" i="7"/>
  <c r="E46" i="7"/>
  <c r="Q46" i="7"/>
  <c r="Q34" i="7"/>
  <c r="F20" i="5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X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Y20" i="5" l="1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Y48" i="6"/>
  <c r="Q48" i="6"/>
  <c r="I48" i="6"/>
  <c r="W47" i="6"/>
  <c r="O47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Y25" i="6" s="1"/>
  <c r="E25" i="6"/>
  <c r="Y23" i="6"/>
  <c r="Y46" i="6" s="1"/>
  <c r="W23" i="6"/>
  <c r="W46" i="6" s="1"/>
  <c r="U23" i="6"/>
  <c r="U46" i="6" s="1"/>
  <c r="S23" i="6"/>
  <c r="S46" i="6" s="1"/>
  <c r="Q23" i="6"/>
  <c r="Q46" i="6" s="1"/>
  <c r="O23" i="6"/>
  <c r="O46" i="6" s="1"/>
  <c r="M23" i="6"/>
  <c r="M46" i="6" s="1"/>
  <c r="K23" i="6"/>
  <c r="K46" i="6" s="1"/>
  <c r="I23" i="6"/>
  <c r="I46" i="6" s="1"/>
  <c r="G23" i="6"/>
  <c r="G46" i="6" s="1"/>
  <c r="E23" i="6"/>
  <c r="E46" i="6" s="1"/>
  <c r="L43" i="6" l="1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Y34" i="5" s="1"/>
  <c r="W23" i="5"/>
  <c r="W34" i="5" s="1"/>
  <c r="U23" i="5"/>
  <c r="U34" i="5" s="1"/>
  <c r="S23" i="5"/>
  <c r="S34" i="5" s="1"/>
  <c r="Q23" i="5"/>
  <c r="Q34" i="5" s="1"/>
  <c r="O23" i="5"/>
  <c r="O34" i="5" s="1"/>
  <c r="M23" i="5"/>
  <c r="M34" i="5" s="1"/>
  <c r="K23" i="5"/>
  <c r="K34" i="5" s="1"/>
  <c r="I23" i="5"/>
  <c r="I34" i="5" s="1"/>
  <c r="G23" i="5"/>
  <c r="G34" i="5" s="1"/>
  <c r="E23" i="5"/>
  <c r="E34" i="5" s="1"/>
  <c r="Y25" i="5" l="1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48" i="5" l="1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E41" i="4"/>
  <c r="Z40" i="4"/>
  <c r="Z48" i="4" s="1"/>
  <c r="Y40" i="4"/>
  <c r="X40" i="4"/>
  <c r="W40" i="4"/>
  <c r="W48" i="4" s="1"/>
  <c r="V40" i="4"/>
  <c r="U40" i="4"/>
  <c r="T40" i="4"/>
  <c r="S40" i="4"/>
  <c r="R40" i="4"/>
  <c r="R48" i="4" s="1"/>
  <c r="Q40" i="4"/>
  <c r="P40" i="4"/>
  <c r="O40" i="4"/>
  <c r="O48" i="4" s="1"/>
  <c r="N40" i="4"/>
  <c r="M40" i="4"/>
  <c r="L40" i="4"/>
  <c r="K40" i="4"/>
  <c r="J40" i="4"/>
  <c r="J48" i="4" s="1"/>
  <c r="I40" i="4"/>
  <c r="H40" i="4"/>
  <c r="G40" i="4"/>
  <c r="G44" i="4" s="1"/>
  <c r="F40" i="4"/>
  <c r="E40" i="4"/>
  <c r="Z39" i="4"/>
  <c r="Y39" i="4"/>
  <c r="X39" i="4"/>
  <c r="X47" i="4" s="1"/>
  <c r="W39" i="4"/>
  <c r="V39" i="4"/>
  <c r="U39" i="4"/>
  <c r="U47" i="4" s="1"/>
  <c r="T39" i="4"/>
  <c r="S39" i="4"/>
  <c r="R39" i="4"/>
  <c r="Q39" i="4"/>
  <c r="P39" i="4"/>
  <c r="P47" i="4" s="1"/>
  <c r="O39" i="4"/>
  <c r="N39" i="4"/>
  <c r="M39" i="4"/>
  <c r="M47" i="4" s="1"/>
  <c r="L39" i="4"/>
  <c r="K39" i="4"/>
  <c r="J39" i="4"/>
  <c r="I39" i="4"/>
  <c r="H39" i="4"/>
  <c r="H47" i="4" s="1"/>
  <c r="G39" i="4"/>
  <c r="F39" i="4"/>
  <c r="E39" i="4"/>
  <c r="E47" i="4" s="1"/>
  <c r="Z49" i="4"/>
  <c r="X49" i="4"/>
  <c r="W45" i="4"/>
  <c r="V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F45" i="4"/>
  <c r="E45" i="4"/>
  <c r="Z44" i="4"/>
  <c r="Y44" i="4"/>
  <c r="X48" i="4"/>
  <c r="V48" i="4"/>
  <c r="U44" i="4"/>
  <c r="T44" i="4"/>
  <c r="S44" i="4"/>
  <c r="R44" i="4"/>
  <c r="Q44" i="4"/>
  <c r="P48" i="4"/>
  <c r="N48" i="4"/>
  <c r="M44" i="4"/>
  <c r="L44" i="4"/>
  <c r="K44" i="4"/>
  <c r="J44" i="4"/>
  <c r="I44" i="4"/>
  <c r="H48" i="4"/>
  <c r="F48" i="4"/>
  <c r="E44" i="4"/>
  <c r="Z43" i="4"/>
  <c r="Y43" i="4"/>
  <c r="X43" i="4"/>
  <c r="W43" i="4"/>
  <c r="V47" i="4"/>
  <c r="T47" i="4"/>
  <c r="S43" i="4"/>
  <c r="R43" i="4"/>
  <c r="Q43" i="4"/>
  <c r="P43" i="4"/>
  <c r="O43" i="4"/>
  <c r="N47" i="4"/>
  <c r="L47" i="4"/>
  <c r="K43" i="4"/>
  <c r="J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<sst xmlns="http://schemas.openxmlformats.org/spreadsheetml/2006/main" count="768" uniqueCount="69">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</sst>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96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54" t="s">
        <v>63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 t="e">
        <f>(E20+E21)/(E22+E41)*100</f>
        <v>#REF!</v>
      </c>
      <c r="F23" s="174"/>
      <c r="G23" s="173" t="e">
        <f>(G20+G21)/(G22+G41)*100</f>
        <v>#REF!</v>
      </c>
      <c r="H23" s="174"/>
      <c r="I23" s="173" t="e">
        <f>(I20+I21)/(I22+I41)*100</f>
        <v>#REF!</v>
      </c>
      <c r="J23" s="174"/>
      <c r="K23" s="173" t="e">
        <f>(K20+K21)/(K22+K41)*100</f>
        <v>#REF!</v>
      </c>
      <c r="L23" s="174"/>
      <c r="M23" s="173" t="e">
        <f>(M20+M21)/(M22+M41)*100</f>
        <v>#REF!</v>
      </c>
      <c r="N23" s="174"/>
      <c r="O23" s="173" t="e">
        <f>(O20+O21)/(O22+O41)*100</f>
        <v>#REF!</v>
      </c>
      <c r="P23" s="174"/>
      <c r="Q23" s="173" t="e">
        <f>(Q20+Q21)/(Q22+Q41)*100</f>
        <v>#REF!</v>
      </c>
      <c r="R23" s="174"/>
      <c r="S23" s="173" t="e">
        <f>(S20+S21)/(S22+S41)*100</f>
        <v>#REF!</v>
      </c>
      <c r="T23" s="174"/>
      <c r="U23" s="173" t="e">
        <f>(U20+U21)/(U22+U41)*100</f>
        <v>#REF!</v>
      </c>
      <c r="V23" s="174"/>
      <c r="W23" s="173" t="e">
        <f>(W20+W21)/(W22+W41)*100</f>
        <v>#REF!</v>
      </c>
      <c r="X23" s="174"/>
      <c r="Y23" s="173" t="e">
        <f>(Y20+Y21)/(Y22+Y41)*100</f>
        <v>#REF!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226343.04307406259</v>
      </c>
      <c r="F24" s="176"/>
      <c r="G24" s="177">
        <f>H22/G22*1000</f>
        <v>383147.52475247526</v>
      </c>
      <c r="H24" s="178"/>
      <c r="I24" s="179">
        <f>J22/I22*1000</f>
        <v>1166294.5632798574</v>
      </c>
      <c r="J24" s="180"/>
      <c r="K24" s="177">
        <f>L22/K22*1000</f>
        <v>1691355.5327868853</v>
      </c>
      <c r="L24" s="178"/>
      <c r="M24" s="179">
        <f>N22/M22*1000</f>
        <v>226612.30024061256</v>
      </c>
      <c r="N24" s="180"/>
      <c r="O24" s="177">
        <f>P22/O22*1000</f>
        <v>285146.43440391944</v>
      </c>
      <c r="P24" s="178"/>
      <c r="Q24" s="179">
        <f>R22/Q22*1000</f>
        <v>184680.19400352734</v>
      </c>
      <c r="R24" s="180"/>
      <c r="S24" s="177">
        <f>T22/S22*1000</f>
        <v>78576.3753674646</v>
      </c>
      <c r="T24" s="178"/>
      <c r="U24" s="179">
        <f>V22/U22*1000</f>
        <v>319892.75454835623</v>
      </c>
      <c r="V24" s="180"/>
      <c r="W24" s="177">
        <f>X22/W22*1000</f>
        <v>226477.29554836551</v>
      </c>
      <c r="X24" s="178"/>
      <c r="Y24" s="179">
        <f>Z22/Y22*1000</f>
        <v>212177.27586034499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184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184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184"/>
      <c r="C30" s="7"/>
      <c r="D30" s="60" t="s">
        <v>44</v>
      </c>
      <c r="E30" s="181">
        <v>65.5</v>
      </c>
      <c r="F30" s="182"/>
      <c r="G30" s="181">
        <v>56.1</v>
      </c>
      <c r="H30" s="182"/>
      <c r="I30" s="181">
        <v>80.7</v>
      </c>
      <c r="J30" s="182"/>
      <c r="K30" s="181">
        <v>71.7</v>
      </c>
      <c r="L30" s="182"/>
      <c r="M30" s="181">
        <v>54.2</v>
      </c>
      <c r="N30" s="182"/>
      <c r="O30" s="181">
        <v>112.4</v>
      </c>
      <c r="P30" s="182"/>
      <c r="Q30" s="181">
        <v>40.4</v>
      </c>
      <c r="R30" s="182"/>
      <c r="S30" s="181">
        <v>122.3</v>
      </c>
      <c r="T30" s="182"/>
      <c r="U30" s="181">
        <v>36.200000000000003</v>
      </c>
      <c r="V30" s="182"/>
      <c r="W30" s="181">
        <v>20.7</v>
      </c>
      <c r="X30" s="182"/>
      <c r="Y30" s="181">
        <v>52.9</v>
      </c>
      <c r="Z30" s="182"/>
    </row>
    <row r="31" spans="1:28" ht="18.95" customHeight="1" x14ac:dyDescent="0.15">
      <c r="A31" s="22"/>
      <c r="B31" s="184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184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184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184"/>
      <c r="C34" s="69"/>
      <c r="D34" s="28" t="s">
        <v>44</v>
      </c>
      <c r="E34" s="186">
        <v>87.05268389662028</v>
      </c>
      <c r="F34" s="187"/>
      <c r="G34" s="188">
        <v>56.006240249609988</v>
      </c>
      <c r="H34" s="189"/>
      <c r="I34" s="186">
        <v>114.56217666219581</v>
      </c>
      <c r="J34" s="187"/>
      <c r="K34" s="188">
        <v>31.067961165048541</v>
      </c>
      <c r="L34" s="189"/>
      <c r="M34" s="186">
        <v>60.09323577016454</v>
      </c>
      <c r="N34" s="187"/>
      <c r="O34" s="188">
        <v>110.78748651564186</v>
      </c>
      <c r="P34" s="189"/>
      <c r="Q34" s="186">
        <v>44.466676927812834</v>
      </c>
      <c r="R34" s="187"/>
      <c r="S34" s="188">
        <v>133.80239238956392</v>
      </c>
      <c r="T34" s="189"/>
      <c r="U34" s="186">
        <v>67.037804246504408</v>
      </c>
      <c r="V34" s="187"/>
      <c r="W34" s="188">
        <v>48.559225820403306</v>
      </c>
      <c r="X34" s="189"/>
      <c r="Y34" s="186">
        <v>70.541282564502538</v>
      </c>
      <c r="Z34" s="187"/>
    </row>
    <row r="35" spans="1:38" ht="18.95" customHeight="1" x14ac:dyDescent="0.15">
      <c r="A35" s="22"/>
      <c r="B35" s="184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184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185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91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91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191"/>
      <c r="C42" s="22"/>
      <c r="D42" s="101" t="s">
        <v>44</v>
      </c>
      <c r="E42" s="193" t="e">
        <f>+#REF!</f>
        <v>#REF!</v>
      </c>
      <c r="F42" s="187" t="e">
        <f>+#REF!</f>
        <v>#REF!</v>
      </c>
      <c r="G42" s="193" t="e">
        <f>+#REF!</f>
        <v>#REF!</v>
      </c>
      <c r="H42" s="187" t="e">
        <f>+#REF!</f>
        <v>#REF!</v>
      </c>
      <c r="I42" s="193" t="e">
        <f>+#REF!</f>
        <v>#REF!</v>
      </c>
      <c r="J42" s="187" t="e">
        <f>+#REF!</f>
        <v>#REF!</v>
      </c>
      <c r="K42" s="193" t="e">
        <f>+#REF!</f>
        <v>#REF!</v>
      </c>
      <c r="L42" s="187" t="e">
        <f>+#REF!</f>
        <v>#REF!</v>
      </c>
      <c r="M42" s="193" t="e">
        <f>+#REF!</f>
        <v>#REF!</v>
      </c>
      <c r="N42" s="187" t="e">
        <f>+#REF!</f>
        <v>#REF!</v>
      </c>
      <c r="O42" s="193" t="e">
        <f>+#REF!</f>
        <v>#REF!</v>
      </c>
      <c r="P42" s="187" t="e">
        <f>+#REF!</f>
        <v>#REF!</v>
      </c>
      <c r="Q42" s="193" t="e">
        <f>+#REF!</f>
        <v>#REF!</v>
      </c>
      <c r="R42" s="187" t="e">
        <f>+#REF!</f>
        <v>#REF!</v>
      </c>
      <c r="S42" s="193" t="e">
        <f>+#REF!</f>
        <v>#REF!</v>
      </c>
      <c r="T42" s="187" t="e">
        <f>+#REF!</f>
        <v>#REF!</v>
      </c>
      <c r="U42" s="193" t="e">
        <f>+#REF!</f>
        <v>#REF!</v>
      </c>
      <c r="V42" s="187" t="e">
        <f>+#REF!</f>
        <v>#REF!</v>
      </c>
      <c r="W42" s="193" t="e">
        <f>+#REF!</f>
        <v>#REF!</v>
      </c>
      <c r="X42" s="187" t="e">
        <f>+#REF!</f>
        <v>#REF!</v>
      </c>
      <c r="Y42" s="193" t="e">
        <f>+#REF!</f>
        <v>#REF!</v>
      </c>
      <c r="Z42" s="187" t="e">
        <f>+#REF!</f>
        <v>#REF!</v>
      </c>
    </row>
    <row r="43" spans="1:38" ht="18.95" customHeight="1" x14ac:dyDescent="0.15">
      <c r="A43" s="22"/>
      <c r="B43" s="191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191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191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191"/>
      <c r="C46" s="46"/>
      <c r="D46" s="101" t="s">
        <v>44</v>
      </c>
      <c r="E46" s="193" t="e">
        <f>E23-E42</f>
        <v>#REF!</v>
      </c>
      <c r="F46" s="187"/>
      <c r="G46" s="193" t="e">
        <f>G23-G42</f>
        <v>#REF!</v>
      </c>
      <c r="H46" s="187"/>
      <c r="I46" s="193" t="e">
        <f>I23-I42</f>
        <v>#REF!</v>
      </c>
      <c r="J46" s="187"/>
      <c r="K46" s="193" t="e">
        <f>K23-K42</f>
        <v>#REF!</v>
      </c>
      <c r="L46" s="187"/>
      <c r="M46" s="193" t="e">
        <f>M23-M42</f>
        <v>#REF!</v>
      </c>
      <c r="N46" s="187"/>
      <c r="O46" s="193" t="e">
        <f t="shared" si="3"/>
        <v>#REF!</v>
      </c>
      <c r="P46" s="187"/>
      <c r="Q46" s="193" t="e">
        <f t="shared" si="3"/>
        <v>#REF!</v>
      </c>
      <c r="R46" s="187"/>
      <c r="S46" s="193" t="e">
        <f t="shared" si="3"/>
        <v>#REF!</v>
      </c>
      <c r="T46" s="187"/>
      <c r="U46" s="193" t="e">
        <f t="shared" si="3"/>
        <v>#REF!</v>
      </c>
      <c r="V46" s="187"/>
      <c r="W46" s="193" t="e">
        <f t="shared" si="3"/>
        <v>#REF!</v>
      </c>
      <c r="X46" s="187"/>
      <c r="Y46" s="193" t="e">
        <f t="shared" si="3"/>
        <v>#REF!</v>
      </c>
      <c r="Z46" s="187"/>
      <c r="AA46" s="194"/>
      <c r="AB46" s="195"/>
      <c r="AC46" s="194"/>
      <c r="AD46" s="195"/>
      <c r="AE46" s="194"/>
      <c r="AF46" s="195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191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192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33" sqref="A33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154" t="s">
        <v>68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39.89868287740628</v>
      </c>
      <c r="F23" s="174"/>
      <c r="G23" s="173">
        <f>(G20+G21)/(G22+G41)*100</f>
        <v>62.971428571428568</v>
      </c>
      <c r="H23" s="174"/>
      <c r="I23" s="173">
        <f>(I20+I21)/(I22+I41)*100</f>
        <v>107.56756756756755</v>
      </c>
      <c r="J23" s="174"/>
      <c r="K23" s="173">
        <f>(K20+K21)/(K22+K41)*100</f>
        <v>66.473149492017413</v>
      </c>
      <c r="L23" s="174"/>
      <c r="M23" s="173">
        <f>(M20+M21)/(M22+M41)*100</f>
        <v>53.968669440377894</v>
      </c>
      <c r="N23" s="174"/>
      <c r="O23" s="173">
        <f>(O20+O21)/(O22+O41)*100</f>
        <v>108.84955752212389</v>
      </c>
      <c r="P23" s="174"/>
      <c r="Q23" s="173">
        <f>(Q20+Q21)/(Q22+Q41)*100</f>
        <v>49.604096373285408</v>
      </c>
      <c r="R23" s="174"/>
      <c r="S23" s="173">
        <f>(S20+S21)/(S22+S41)*100</f>
        <v>178.98859186105909</v>
      </c>
      <c r="T23" s="174"/>
      <c r="U23" s="173">
        <f>(U20+U21)/(U22+U41)*100</f>
        <v>54.95729669513554</v>
      </c>
      <c r="V23" s="174"/>
      <c r="W23" s="173">
        <f>(W20+W21)/(W22+W41)*100</f>
        <v>82.338829054157529</v>
      </c>
      <c r="X23" s="174"/>
      <c r="Y23" s="173">
        <f>(Y20+Y21)/(Y22+Y41)*100</f>
        <v>86.771235317727431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156514.02607664955</v>
      </c>
      <c r="F24" s="176"/>
      <c r="G24" s="177">
        <f>H22/G22*1000</f>
        <v>448539.68253968254</v>
      </c>
      <c r="H24" s="178"/>
      <c r="I24" s="179">
        <f>J22/I22*1000</f>
        <v>1009101.3116236996</v>
      </c>
      <c r="J24" s="180"/>
      <c r="K24" s="177">
        <f>L22/K22*1000</f>
        <v>1580673.25428195</v>
      </c>
      <c r="L24" s="178"/>
      <c r="M24" s="179">
        <f>N22/M22*1000</f>
        <v>185774.66811426866</v>
      </c>
      <c r="N24" s="180"/>
      <c r="O24" s="177">
        <f>P22/O22*1000</f>
        <v>269585.14074757724</v>
      </c>
      <c r="P24" s="178"/>
      <c r="Q24" s="179">
        <f>R22/Q22*1000</f>
        <v>168170.69742728348</v>
      </c>
      <c r="R24" s="180"/>
      <c r="S24" s="177">
        <f>T22/S22*1000</f>
        <v>92462.495426271504</v>
      </c>
      <c r="T24" s="178"/>
      <c r="U24" s="179">
        <f>V22/U22*1000</f>
        <v>472428.0749179378</v>
      </c>
      <c r="V24" s="180"/>
      <c r="W24" s="177">
        <f>X22/W22*1000</f>
        <v>225467.61993575798</v>
      </c>
      <c r="X24" s="178"/>
      <c r="Y24" s="179">
        <f>Z22/Y22*1000</f>
        <v>204652.25200404783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184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184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184"/>
      <c r="C30" s="7"/>
      <c r="D30" s="60" t="s">
        <v>44</v>
      </c>
      <c r="E30" s="181">
        <v>72</v>
      </c>
      <c r="F30" s="182"/>
      <c r="G30" s="181">
        <v>64.5</v>
      </c>
      <c r="H30" s="182"/>
      <c r="I30" s="181">
        <v>110.1</v>
      </c>
      <c r="J30" s="182"/>
      <c r="K30" s="181">
        <v>28.5</v>
      </c>
      <c r="L30" s="182"/>
      <c r="M30" s="181">
        <v>56.3</v>
      </c>
      <c r="N30" s="182"/>
      <c r="O30" s="181">
        <v>112.5</v>
      </c>
      <c r="P30" s="182"/>
      <c r="Q30" s="181">
        <v>33.299999999999997</v>
      </c>
      <c r="R30" s="182"/>
      <c r="S30" s="181">
        <v>143.9</v>
      </c>
      <c r="T30" s="182"/>
      <c r="U30" s="181">
        <v>52.7</v>
      </c>
      <c r="V30" s="182"/>
      <c r="W30" s="181">
        <v>57.5</v>
      </c>
      <c r="X30" s="182"/>
      <c r="Y30" s="181">
        <v>65.400000000000006</v>
      </c>
      <c r="Z30" s="182"/>
    </row>
    <row r="31" spans="1:28" ht="18.95" customHeight="1" x14ac:dyDescent="0.15">
      <c r="A31" s="22"/>
      <c r="B31" s="184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184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184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184"/>
      <c r="C34" s="69"/>
      <c r="D34" s="28" t="s">
        <v>44</v>
      </c>
      <c r="E34" s="186">
        <f>+E23-E30</f>
        <v>-32.10131712259372</v>
      </c>
      <c r="F34" s="187"/>
      <c r="G34" s="188">
        <f t="shared" ref="G34" si="11">+G23-G30</f>
        <v>-1.528571428571432</v>
      </c>
      <c r="H34" s="189"/>
      <c r="I34" s="186">
        <f t="shared" ref="I34" si="12">+I23-I30</f>
        <v>-2.5324324324324436</v>
      </c>
      <c r="J34" s="187"/>
      <c r="K34" s="188">
        <f t="shared" ref="K34" si="13">+K23-K30</f>
        <v>37.973149492017413</v>
      </c>
      <c r="L34" s="189"/>
      <c r="M34" s="186">
        <f t="shared" ref="M34" si="14">+M23-M30</f>
        <v>-2.3313305596221028</v>
      </c>
      <c r="N34" s="187"/>
      <c r="O34" s="188">
        <f t="shared" ref="O34" si="15">+O23-O30</f>
        <v>-3.650442477876112</v>
      </c>
      <c r="P34" s="189"/>
      <c r="Q34" s="186">
        <f t="shared" ref="Q34" si="16">+Q23-Q30</f>
        <v>16.304096373285411</v>
      </c>
      <c r="R34" s="187"/>
      <c r="S34" s="188">
        <f t="shared" ref="S34" si="17">+S23-S30</f>
        <v>35.088591861059086</v>
      </c>
      <c r="T34" s="189"/>
      <c r="U34" s="186">
        <f t="shared" ref="U34" si="18">+U23-U30</f>
        <v>2.2572966951355369</v>
      </c>
      <c r="V34" s="187"/>
      <c r="W34" s="188">
        <f t="shared" ref="W34" si="19">+W23-W30</f>
        <v>24.838829054157529</v>
      </c>
      <c r="X34" s="189"/>
      <c r="Y34" s="186">
        <f t="shared" ref="Y34" si="20">+Y23-Y30</f>
        <v>21.371235317727425</v>
      </c>
      <c r="Z34" s="187"/>
    </row>
    <row r="35" spans="1:38" ht="18.95" customHeight="1" x14ac:dyDescent="0.15">
      <c r="A35" s="22"/>
      <c r="B35" s="184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184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185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91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91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91"/>
      <c r="C42" s="22"/>
      <c r="D42" s="102" t="s">
        <v>44</v>
      </c>
      <c r="E42" s="193">
        <f>+'(令和3年6月) '!E23:F23</f>
        <v>53.934899052327978</v>
      </c>
      <c r="F42" s="187">
        <f>+'10品目別管理表 (令和3年2月) '!F23</f>
        <v>0</v>
      </c>
      <c r="G42" s="193">
        <f>+'(令和3年6月) '!G23:H23</f>
        <v>75.59836544074723</v>
      </c>
      <c r="H42" s="187">
        <f>+'10品目別管理表 (令和3年2月) '!H23</f>
        <v>0</v>
      </c>
      <c r="I42" s="193">
        <f>+'(令和3年6月) '!I23:J23</f>
        <v>124.19473813621835</v>
      </c>
      <c r="J42" s="187">
        <f>+'10品目別管理表 (令和3年2月) '!J23</f>
        <v>0</v>
      </c>
      <c r="K42" s="193">
        <f>+'(令和3年6月) '!K23:L23</f>
        <v>84.333759046402719</v>
      </c>
      <c r="L42" s="187">
        <f>+'10品目別管理表 (令和3年2月) '!L23</f>
        <v>0</v>
      </c>
      <c r="M42" s="193">
        <f>+'(令和3年6月) '!M23:N23</f>
        <v>49.323318008159035</v>
      </c>
      <c r="N42" s="187">
        <f>+'10品目別管理表 (令和3年2月) '!N23</f>
        <v>0</v>
      </c>
      <c r="O42" s="193">
        <f>+'(令和3年6月) '!O23:P23</f>
        <v>109.03210349784381</v>
      </c>
      <c r="P42" s="187">
        <f>+'10品目別管理表 (令和3年2月) '!P23</f>
        <v>0</v>
      </c>
      <c r="Q42" s="193">
        <f>+'(令和3年6月) '!Q23:R23</f>
        <v>49.502935486302455</v>
      </c>
      <c r="R42" s="187">
        <f>+'10品目別管理表 (令和3年2月) '!R23</f>
        <v>0</v>
      </c>
      <c r="S42" s="193">
        <f>+'(令和3年6月) '!S23:T23</f>
        <v>154.75210525409426</v>
      </c>
      <c r="T42" s="187">
        <f>+'10品目別管理表 (令和3年2月) '!T23</f>
        <v>0</v>
      </c>
      <c r="U42" s="193">
        <f>+'(令和3年6月) '!U23:V23</f>
        <v>67.98148326743177</v>
      </c>
      <c r="V42" s="187">
        <f>+'10品目別管理表 (令和3年2月) '!V23</f>
        <v>0</v>
      </c>
      <c r="W42" s="193">
        <f>+'(令和3年6月) '!W23:X23</f>
        <v>89.022435897435898</v>
      </c>
      <c r="X42" s="187">
        <f>+'10品目別管理表 (令和3年2月) '!X23</f>
        <v>0</v>
      </c>
      <c r="Y42" s="193">
        <f>+'(令和3年6月) '!Y23:Z23</f>
        <v>82.288731604428762</v>
      </c>
      <c r="Z42" s="187">
        <f>+'10品目別管理表 (令和3年2月) '!Z23</f>
        <v>0</v>
      </c>
    </row>
    <row r="43" spans="1:38" ht="18.95" customHeight="1" x14ac:dyDescent="0.15">
      <c r="A43" s="22"/>
      <c r="B43" s="191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191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191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191"/>
      <c r="C46" s="46"/>
      <c r="D46" s="102" t="s">
        <v>44</v>
      </c>
      <c r="E46" s="193">
        <f>E23-E42</f>
        <v>-14.036216174921698</v>
      </c>
      <c r="F46" s="187"/>
      <c r="G46" s="193">
        <f>G23-G42</f>
        <v>-12.626936869318662</v>
      </c>
      <c r="H46" s="187"/>
      <c r="I46" s="193">
        <f>I23-I42</f>
        <v>-16.627170568650797</v>
      </c>
      <c r="J46" s="187"/>
      <c r="K46" s="193">
        <f>K23-K42</f>
        <v>-17.860609554385306</v>
      </c>
      <c r="L46" s="187"/>
      <c r="M46" s="193">
        <f>M23-M42</f>
        <v>4.6453514322188596</v>
      </c>
      <c r="N46" s="187"/>
      <c r="O46" s="193">
        <f t="shared" si="22"/>
        <v>-0.18254597571991837</v>
      </c>
      <c r="P46" s="187"/>
      <c r="Q46" s="193">
        <f t="shared" si="22"/>
        <v>0.101160886982953</v>
      </c>
      <c r="R46" s="187"/>
      <c r="S46" s="193">
        <f t="shared" si="22"/>
        <v>24.236486606964831</v>
      </c>
      <c r="T46" s="187"/>
      <c r="U46" s="193">
        <f t="shared" si="22"/>
        <v>-13.02418657229623</v>
      </c>
      <c r="V46" s="187"/>
      <c r="W46" s="193">
        <f t="shared" si="22"/>
        <v>-6.6836068432783691</v>
      </c>
      <c r="X46" s="187"/>
      <c r="Y46" s="193">
        <f t="shared" si="22"/>
        <v>4.4825037132986694</v>
      </c>
      <c r="Z46" s="187"/>
      <c r="AA46" s="194"/>
      <c r="AB46" s="195"/>
      <c r="AC46" s="194"/>
      <c r="AD46" s="195"/>
      <c r="AE46" s="194"/>
      <c r="AF46" s="195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191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192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154" t="s">
        <v>67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AA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53.934899052327978</v>
      </c>
      <c r="F23" s="174"/>
      <c r="G23" s="173">
        <f>(G20+G21)/(G22+G41)*100</f>
        <v>75.59836544074723</v>
      </c>
      <c r="H23" s="174"/>
      <c r="I23" s="173">
        <f>(I20+I21)/(I22+I41)*100</f>
        <v>124.19473813621835</v>
      </c>
      <c r="J23" s="174"/>
      <c r="K23" s="173">
        <f>(K20+K21)/(K22+K41)*100</f>
        <v>84.333759046402719</v>
      </c>
      <c r="L23" s="174"/>
      <c r="M23" s="173">
        <f>(M20+M21)/(M22+M41)*100</f>
        <v>49.323318008159035</v>
      </c>
      <c r="N23" s="174"/>
      <c r="O23" s="173">
        <f>(O20+O21)/(O22+O41)*100</f>
        <v>109.03210349784381</v>
      </c>
      <c r="P23" s="174"/>
      <c r="Q23" s="173">
        <f>(Q20+Q21)/(Q22+Q41)*100</f>
        <v>49.502935486302455</v>
      </c>
      <c r="R23" s="174"/>
      <c r="S23" s="173">
        <f>(S20+S21)/(S22+S41)*100</f>
        <v>154.75210525409426</v>
      </c>
      <c r="T23" s="174"/>
      <c r="U23" s="173">
        <f>(U20+U21)/(U22+U41)*100</f>
        <v>67.98148326743177</v>
      </c>
      <c r="V23" s="174"/>
      <c r="W23" s="173">
        <f>(W20+W21)/(W22+W41)*100</f>
        <v>89.022435897435898</v>
      </c>
      <c r="X23" s="174"/>
      <c r="Y23" s="173">
        <f>(Y20+Y21)/(Y22+Y41)*100</f>
        <v>82.288731604428762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v>172626</v>
      </c>
      <c r="F24" s="176"/>
      <c r="G24" s="177">
        <v>440589</v>
      </c>
      <c r="H24" s="178"/>
      <c r="I24" s="179">
        <v>1068198</v>
      </c>
      <c r="J24" s="180"/>
      <c r="K24" s="177">
        <v>1551213</v>
      </c>
      <c r="L24" s="178"/>
      <c r="M24" s="179">
        <v>203466</v>
      </c>
      <c r="N24" s="180"/>
      <c r="O24" s="177">
        <v>279621</v>
      </c>
      <c r="P24" s="178"/>
      <c r="Q24" s="179">
        <v>166848</v>
      </c>
      <c r="R24" s="180"/>
      <c r="S24" s="177">
        <v>86278</v>
      </c>
      <c r="T24" s="178"/>
      <c r="U24" s="179">
        <v>405958</v>
      </c>
      <c r="V24" s="180"/>
      <c r="W24" s="177">
        <v>221599</v>
      </c>
      <c r="X24" s="178"/>
      <c r="Y24" s="179">
        <v>200868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184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184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184"/>
      <c r="C30" s="7"/>
      <c r="D30" s="60" t="s">
        <v>44</v>
      </c>
      <c r="E30" s="181">
        <v>64.400000000000006</v>
      </c>
      <c r="F30" s="182"/>
      <c r="G30" s="181">
        <v>42.4</v>
      </c>
      <c r="H30" s="182"/>
      <c r="I30" s="181">
        <v>89.5</v>
      </c>
      <c r="J30" s="182"/>
      <c r="K30" s="181">
        <v>17.600000000000001</v>
      </c>
      <c r="L30" s="182"/>
      <c r="M30" s="181">
        <v>39.700000000000003</v>
      </c>
      <c r="N30" s="182"/>
      <c r="O30" s="181">
        <v>96.5</v>
      </c>
      <c r="P30" s="182"/>
      <c r="Q30" s="181">
        <v>34.5</v>
      </c>
      <c r="R30" s="182"/>
      <c r="S30" s="181">
        <v>156.6</v>
      </c>
      <c r="T30" s="182"/>
      <c r="U30" s="181">
        <v>47.2</v>
      </c>
      <c r="V30" s="182"/>
      <c r="W30" s="181">
        <v>75.2</v>
      </c>
      <c r="X30" s="182"/>
      <c r="Y30" s="181">
        <v>67.099999999999994</v>
      </c>
      <c r="Z30" s="182"/>
    </row>
    <row r="31" spans="1:28" ht="18.95" customHeight="1" x14ac:dyDescent="0.15">
      <c r="A31" s="22"/>
      <c r="B31" s="184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184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184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184"/>
      <c r="C34" s="69"/>
      <c r="D34" s="28" t="s">
        <v>44</v>
      </c>
      <c r="E34" s="186">
        <f>+E23-E30</f>
        <v>-10.465100947672028</v>
      </c>
      <c r="F34" s="187"/>
      <c r="G34" s="188">
        <f t="shared" ref="G34" si="7">+G23-G30</f>
        <v>33.198365440747232</v>
      </c>
      <c r="H34" s="189"/>
      <c r="I34" s="186">
        <f t="shared" ref="I34" si="8">+I23-I30</f>
        <v>34.694738136218348</v>
      </c>
      <c r="J34" s="187"/>
      <c r="K34" s="188">
        <f t="shared" ref="K34" si="9">+K23-K30</f>
        <v>66.733759046402724</v>
      </c>
      <c r="L34" s="189"/>
      <c r="M34" s="186">
        <f t="shared" ref="M34" si="10">+M23-M30</f>
        <v>9.6233180081590319</v>
      </c>
      <c r="N34" s="187"/>
      <c r="O34" s="188">
        <f t="shared" ref="O34" si="11">+O23-O30</f>
        <v>12.532103497843806</v>
      </c>
      <c r="P34" s="189"/>
      <c r="Q34" s="186">
        <f t="shared" ref="Q34" si="12">+Q23-Q30</f>
        <v>15.002935486302455</v>
      </c>
      <c r="R34" s="187"/>
      <c r="S34" s="188">
        <f t="shared" ref="S34" si="13">+S23-S30</f>
        <v>-1.8478947459057338</v>
      </c>
      <c r="T34" s="189"/>
      <c r="U34" s="186">
        <f t="shared" ref="U34" si="14">+U23-U30</f>
        <v>20.781483267431767</v>
      </c>
      <c r="V34" s="187"/>
      <c r="W34" s="188">
        <f t="shared" ref="W34" si="15">+W23-W30</f>
        <v>13.822435897435895</v>
      </c>
      <c r="X34" s="189"/>
      <c r="Y34" s="186">
        <f t="shared" ref="Y34" si="16">+Y23-Y30</f>
        <v>15.188731604428767</v>
      </c>
      <c r="Z34" s="187"/>
    </row>
    <row r="35" spans="1:38" ht="18.95" customHeight="1" x14ac:dyDescent="0.15">
      <c r="A35" s="22"/>
      <c r="B35" s="184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184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185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91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91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91"/>
      <c r="C42" s="22"/>
      <c r="D42" s="147" t="s">
        <v>44</v>
      </c>
      <c r="E42" s="193">
        <f>+'(令和3年5月) '!E23:F23</f>
        <v>45.528605813738196</v>
      </c>
      <c r="F42" s="187">
        <f>+'10品目別管理表 (令和3年2月) '!F23</f>
        <v>0</v>
      </c>
      <c r="G42" s="193">
        <f>+'(令和3年5月) '!G23:H23</f>
        <v>71.477860839562965</v>
      </c>
      <c r="H42" s="187">
        <f>+'10品目別管理表 (令和3年2月) '!H23</f>
        <v>0</v>
      </c>
      <c r="I42" s="193">
        <f>+'(令和3年5月) '!I23:J23</f>
        <v>109.53504838329007</v>
      </c>
      <c r="J42" s="187">
        <f>+'10品目別管理表 (令和3年2月) '!J23</f>
        <v>0</v>
      </c>
      <c r="K42" s="193">
        <f>+'(令和3年5月) '!K23:L23</f>
        <v>66.484018264840188</v>
      </c>
      <c r="L42" s="187">
        <f>+'10品目別管理表 (令和3年2月) '!L23</f>
        <v>0</v>
      </c>
      <c r="M42" s="193">
        <f>+'(令和3年5月) '!M23:N23</f>
        <v>59.967513777311709</v>
      </c>
      <c r="N42" s="187">
        <f>+'10品目別管理表 (令和3年2月) '!N23</f>
        <v>0</v>
      </c>
      <c r="O42" s="193">
        <f>+'(令和3年5月) '!O23:P23</f>
        <v>107.51658069270449</v>
      </c>
      <c r="P42" s="187">
        <f>+'10品目別管理表 (令和3年2月) '!P23</f>
        <v>0</v>
      </c>
      <c r="Q42" s="193">
        <f>+'(令和3年5月) '!Q23:R23</f>
        <v>44.41035082336095</v>
      </c>
      <c r="R42" s="187">
        <f>+'10品目別管理表 (令和3年2月) '!R23</f>
        <v>0</v>
      </c>
      <c r="S42" s="193">
        <f>+'(令和3年5月) '!S23:T23</f>
        <v>122.87118842174019</v>
      </c>
      <c r="T42" s="187">
        <f>+'10品目別管理表 (令和3年2月) '!T23</f>
        <v>0</v>
      </c>
      <c r="U42" s="193">
        <f>+'(令和3年5月) '!U23:V23</f>
        <v>53.061852497692072</v>
      </c>
      <c r="V42" s="187">
        <f>+'10品目別管理表 (令和3年2月) '!V23</f>
        <v>0</v>
      </c>
      <c r="W42" s="193">
        <f>+'(令和3年5月) '!W23:X23</f>
        <v>71.619771863117876</v>
      </c>
      <c r="X42" s="187">
        <f>+'10品目別管理表 (令和3年2月) '!X23</f>
        <v>0</v>
      </c>
      <c r="Y42" s="193">
        <f>+'(令和3年5月) '!Y23:Z23</f>
        <v>70.009974086276443</v>
      </c>
      <c r="Z42" s="187">
        <f>+'10品目別管理表 (令和3年2月) '!Z23</f>
        <v>0</v>
      </c>
    </row>
    <row r="43" spans="1:38" ht="18.95" customHeight="1" x14ac:dyDescent="0.15">
      <c r="A43" s="22"/>
      <c r="B43" s="191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191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191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191"/>
      <c r="C46" s="46"/>
      <c r="D46" s="147" t="s">
        <v>44</v>
      </c>
      <c r="E46" s="193">
        <f>E23-E42</f>
        <v>8.4062932385897824</v>
      </c>
      <c r="F46" s="187"/>
      <c r="G46" s="193">
        <f>G23-G42</f>
        <v>4.1205046011842654</v>
      </c>
      <c r="H46" s="187"/>
      <c r="I46" s="193">
        <f>I23-I42</f>
        <v>14.659689752928273</v>
      </c>
      <c r="J46" s="187"/>
      <c r="K46" s="193">
        <f>K23-K42</f>
        <v>17.849740781562531</v>
      </c>
      <c r="L46" s="187"/>
      <c r="M46" s="193">
        <f>M23-M42</f>
        <v>-10.644195769152674</v>
      </c>
      <c r="N46" s="187"/>
      <c r="O46" s="193">
        <f t="shared" si="18"/>
        <v>1.5155228051393124</v>
      </c>
      <c r="P46" s="187"/>
      <c r="Q46" s="193">
        <f t="shared" si="18"/>
        <v>5.0925846629415048</v>
      </c>
      <c r="R46" s="187"/>
      <c r="S46" s="193">
        <f t="shared" si="18"/>
        <v>31.880916832354075</v>
      </c>
      <c r="T46" s="187"/>
      <c r="U46" s="193">
        <f t="shared" si="18"/>
        <v>14.919630769739697</v>
      </c>
      <c r="V46" s="187"/>
      <c r="W46" s="193">
        <f t="shared" si="18"/>
        <v>17.402664034318022</v>
      </c>
      <c r="X46" s="187"/>
      <c r="Y46" s="193">
        <f t="shared" si="18"/>
        <v>12.278757518152318</v>
      </c>
      <c r="Z46" s="187"/>
      <c r="AA46" s="194"/>
      <c r="AB46" s="195"/>
      <c r="AC46" s="194"/>
      <c r="AD46" s="195"/>
      <c r="AE46" s="194"/>
      <c r="AF46" s="195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191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192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154" t="s">
        <v>66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45.528605813738196</v>
      </c>
      <c r="F23" s="174"/>
      <c r="G23" s="173">
        <f>(G20+G21)/(G22+G41)*100</f>
        <v>71.477860839562965</v>
      </c>
      <c r="H23" s="174"/>
      <c r="I23" s="173">
        <f>(I20+I21)/(I22+I41)*100</f>
        <v>109.53504838329007</v>
      </c>
      <c r="J23" s="174"/>
      <c r="K23" s="173">
        <f>(K20+K21)/(K22+K41)*100</f>
        <v>66.484018264840188</v>
      </c>
      <c r="L23" s="174"/>
      <c r="M23" s="173">
        <f>(M20+M21)/(M22+M41)*100</f>
        <v>59.967513777311709</v>
      </c>
      <c r="N23" s="174"/>
      <c r="O23" s="173">
        <f>(O20+O21)/(O22+O41)*100</f>
        <v>107.51658069270449</v>
      </c>
      <c r="P23" s="174"/>
      <c r="Q23" s="173">
        <f>(Q20+Q21)/(Q22+Q41)*100</f>
        <v>44.41035082336095</v>
      </c>
      <c r="R23" s="174"/>
      <c r="S23" s="173">
        <f>(S20+S21)/(S22+S41)*100</f>
        <v>122.87118842174019</v>
      </c>
      <c r="T23" s="174"/>
      <c r="U23" s="173">
        <f>(U20+U21)/(U22+U41)*100</f>
        <v>53.061852497692072</v>
      </c>
      <c r="V23" s="174"/>
      <c r="W23" s="173">
        <f>(W20+W21)/(W22+W41)*100</f>
        <v>71.619771863117876</v>
      </c>
      <c r="X23" s="174"/>
      <c r="Y23" s="173">
        <f>(Y20+Y21)/(Y22+Y41)*100</f>
        <v>70.009974086276443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v>204989</v>
      </c>
      <c r="F24" s="176"/>
      <c r="G24" s="177">
        <v>457110</v>
      </c>
      <c r="H24" s="178"/>
      <c r="I24" s="179">
        <v>787786</v>
      </c>
      <c r="J24" s="180"/>
      <c r="K24" s="177">
        <v>1710272</v>
      </c>
      <c r="L24" s="178"/>
      <c r="M24" s="179">
        <v>183676</v>
      </c>
      <c r="N24" s="180"/>
      <c r="O24" s="177">
        <v>287463</v>
      </c>
      <c r="P24" s="178"/>
      <c r="Q24" s="179">
        <v>168743</v>
      </c>
      <c r="R24" s="180"/>
      <c r="S24" s="177">
        <v>83931</v>
      </c>
      <c r="T24" s="178"/>
      <c r="U24" s="179">
        <v>295566</v>
      </c>
      <c r="V24" s="180"/>
      <c r="W24" s="177">
        <v>218010</v>
      </c>
      <c r="X24" s="178"/>
      <c r="Y24" s="179">
        <v>188905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184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184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184"/>
      <c r="C30" s="7"/>
      <c r="D30" s="60" t="s">
        <v>44</v>
      </c>
      <c r="E30" s="181">
        <v>55.5</v>
      </c>
      <c r="F30" s="182"/>
      <c r="G30" s="181">
        <v>43.4</v>
      </c>
      <c r="H30" s="182"/>
      <c r="I30" s="181">
        <v>85</v>
      </c>
      <c r="J30" s="182"/>
      <c r="K30" s="181">
        <v>39.4</v>
      </c>
      <c r="L30" s="182"/>
      <c r="M30" s="181">
        <v>50</v>
      </c>
      <c r="N30" s="182"/>
      <c r="O30" s="181">
        <v>103</v>
      </c>
      <c r="P30" s="182"/>
      <c r="Q30" s="181">
        <v>33.700000000000003</v>
      </c>
      <c r="R30" s="182"/>
      <c r="S30" s="181">
        <v>126.5</v>
      </c>
      <c r="T30" s="182"/>
      <c r="U30" s="181">
        <v>42.3</v>
      </c>
      <c r="V30" s="182"/>
      <c r="W30" s="181">
        <v>67.3</v>
      </c>
      <c r="X30" s="182"/>
      <c r="Y30" s="181">
        <v>60.8</v>
      </c>
      <c r="Z30" s="182"/>
    </row>
    <row r="31" spans="1:28" ht="18.95" customHeight="1" x14ac:dyDescent="0.15">
      <c r="A31" s="22"/>
      <c r="B31" s="184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184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184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184"/>
      <c r="C34" s="69"/>
      <c r="D34" s="28" t="s">
        <v>44</v>
      </c>
      <c r="E34" s="186">
        <f>+E23-E30</f>
        <v>-9.9713941862618043</v>
      </c>
      <c r="F34" s="187"/>
      <c r="G34" s="188">
        <f t="shared" ref="G34" si="7">+G23-G30</f>
        <v>28.077860839562966</v>
      </c>
      <c r="H34" s="189"/>
      <c r="I34" s="186">
        <f t="shared" ref="I34" si="8">+I23-I30</f>
        <v>24.535048383290075</v>
      </c>
      <c r="J34" s="187"/>
      <c r="K34" s="188">
        <f t="shared" ref="K34" si="9">+K23-K30</f>
        <v>27.084018264840189</v>
      </c>
      <c r="L34" s="189"/>
      <c r="M34" s="186">
        <f t="shared" ref="M34" si="10">+M23-M30</f>
        <v>9.9675137773117086</v>
      </c>
      <c r="N34" s="187"/>
      <c r="O34" s="188">
        <f t="shared" ref="O34" si="11">+O23-O30</f>
        <v>4.516580692704494</v>
      </c>
      <c r="P34" s="189"/>
      <c r="Q34" s="186">
        <f t="shared" ref="Q34" si="12">+Q23-Q30</f>
        <v>10.710350823360947</v>
      </c>
      <c r="R34" s="187"/>
      <c r="S34" s="188">
        <f t="shared" ref="S34" si="13">+S23-S30</f>
        <v>-3.628811578259814</v>
      </c>
      <c r="T34" s="189"/>
      <c r="U34" s="186">
        <f t="shared" ref="U34" si="14">+U23-U30</f>
        <v>10.761852497692075</v>
      </c>
      <c r="V34" s="187"/>
      <c r="W34" s="188">
        <f t="shared" ref="W34" si="15">+W23-W30</f>
        <v>4.3197718631178788</v>
      </c>
      <c r="X34" s="189"/>
      <c r="Y34" s="186">
        <f t="shared" ref="Y34" si="16">+Y23-Y30</f>
        <v>9.2099740862764463</v>
      </c>
      <c r="Z34" s="187"/>
    </row>
    <row r="35" spans="1:38" ht="18.95" customHeight="1" x14ac:dyDescent="0.15">
      <c r="A35" s="22"/>
      <c r="B35" s="184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184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185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91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91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91"/>
      <c r="C42" s="22"/>
      <c r="D42" s="136" t="s">
        <v>44</v>
      </c>
      <c r="E42" s="193">
        <f>+'(令和3年4月) '!E23:F23</f>
        <v>42.07559681697613</v>
      </c>
      <c r="F42" s="187">
        <f>+'10品目別管理表 (令和3年2月) '!F23</f>
        <v>0</v>
      </c>
      <c r="G42" s="193">
        <f>+'(令和3年4月) '!G23:H23</f>
        <v>89.588497768963805</v>
      </c>
      <c r="H42" s="187">
        <f>+'10品目別管理表 (令和3年2月) '!H23</f>
        <v>0</v>
      </c>
      <c r="I42" s="193">
        <f>+'(令和3年4月) '!I23:J23</f>
        <v>118.61322275973278</v>
      </c>
      <c r="J42" s="187">
        <f>+'10品目別管理表 (令和3年2月) '!J23</f>
        <v>0</v>
      </c>
      <c r="K42" s="193">
        <f>+'(令和3年4月) '!K23:L23</f>
        <v>86.238071320944258</v>
      </c>
      <c r="L42" s="187">
        <f>+'10品目別管理表 (令和3年2月) '!L23</f>
        <v>0</v>
      </c>
      <c r="M42" s="193">
        <f>+'(令和3年4月) '!M23:N23</f>
        <v>61.80712168736121</v>
      </c>
      <c r="N42" s="187">
        <f>+'10品目別管理表 (令和3年2月) '!N23</f>
        <v>0</v>
      </c>
      <c r="O42" s="193">
        <f>+'(令和3年4月) '!O23:P23</f>
        <v>127.77350755828849</v>
      </c>
      <c r="P42" s="187">
        <f>+'10品目別管理表 (令和3年2月) '!P23</f>
        <v>0</v>
      </c>
      <c r="Q42" s="193">
        <f>+'(令和3年4月) '!Q23:R23</f>
        <v>51.713360478542839</v>
      </c>
      <c r="R42" s="187">
        <f>+'10品目別管理表 (令和3年2月) '!R23</f>
        <v>0</v>
      </c>
      <c r="S42" s="193">
        <f>+'(令和3年4月) '!S23:T23</f>
        <v>169.02032542202608</v>
      </c>
      <c r="T42" s="187">
        <f>+'10品目別管理表 (令和3年2月) '!T23</f>
        <v>0</v>
      </c>
      <c r="U42" s="193">
        <f>+'(令和3年4月) '!U23:V23</f>
        <v>75.885395941106253</v>
      </c>
      <c r="V42" s="187">
        <f>+'10品目別管理表 (令和3年2月) '!V23</f>
        <v>0</v>
      </c>
      <c r="W42" s="193">
        <f>+'(令和3年4月) '!W23:X23</f>
        <v>101.36435748281332</v>
      </c>
      <c r="X42" s="187">
        <f>+'10品目別管理表 (令和3年2月) '!X23</f>
        <v>0</v>
      </c>
      <c r="Y42" s="193">
        <f>+'(令和3年4月) '!Y23:Z23</f>
        <v>88.111876134689808</v>
      </c>
      <c r="Z42" s="187">
        <f>+'10品目別管理表 (令和3年2月) '!Z23</f>
        <v>0</v>
      </c>
    </row>
    <row r="43" spans="1:38" ht="18.95" customHeight="1" x14ac:dyDescent="0.15">
      <c r="A43" s="22"/>
      <c r="B43" s="191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191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191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191"/>
      <c r="C46" s="46"/>
      <c r="D46" s="136" t="s">
        <v>44</v>
      </c>
      <c r="E46" s="193">
        <f>E23-E42</f>
        <v>3.4530089967620654</v>
      </c>
      <c r="F46" s="187"/>
      <c r="G46" s="193">
        <f>G23-G42</f>
        <v>-18.11063692940084</v>
      </c>
      <c r="H46" s="187"/>
      <c r="I46" s="193">
        <f>I23-I42</f>
        <v>-9.0781743764427034</v>
      </c>
      <c r="J46" s="187"/>
      <c r="K46" s="193">
        <f>K23-K42</f>
        <v>-19.75405305610407</v>
      </c>
      <c r="L46" s="187"/>
      <c r="M46" s="193">
        <f>M23-M42</f>
        <v>-1.8396079100495015</v>
      </c>
      <c r="N46" s="187"/>
      <c r="O46" s="193">
        <f t="shared" si="18"/>
        <v>-20.256926865583992</v>
      </c>
      <c r="P46" s="187"/>
      <c r="Q46" s="193">
        <f t="shared" si="18"/>
        <v>-7.3030096551818886</v>
      </c>
      <c r="R46" s="187"/>
      <c r="S46" s="193">
        <f t="shared" si="18"/>
        <v>-46.14913700028589</v>
      </c>
      <c r="T46" s="187"/>
      <c r="U46" s="193">
        <f t="shared" si="18"/>
        <v>-22.823543443414181</v>
      </c>
      <c r="V46" s="187"/>
      <c r="W46" s="193">
        <f t="shared" si="18"/>
        <v>-29.744585619695442</v>
      </c>
      <c r="X46" s="187"/>
      <c r="Y46" s="193">
        <f t="shared" si="18"/>
        <v>-18.101902048413365</v>
      </c>
      <c r="Z46" s="187"/>
      <c r="AA46" s="194"/>
      <c r="AB46" s="195"/>
      <c r="AC46" s="194"/>
      <c r="AD46" s="195"/>
      <c r="AE46" s="194"/>
      <c r="AF46" s="195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191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192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154" t="s">
        <v>65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42.07559681697613</v>
      </c>
      <c r="F23" s="174"/>
      <c r="G23" s="173">
        <f>(G20+G21)/(G22+G41)*100</f>
        <v>89.588497768963805</v>
      </c>
      <c r="H23" s="174"/>
      <c r="I23" s="173">
        <f>(I20+I21)/(I22+I41)*100</f>
        <v>118.61322275973278</v>
      </c>
      <c r="J23" s="174"/>
      <c r="K23" s="173">
        <f>(K20+K21)/(K22+K41)*100</f>
        <v>86.238071320944258</v>
      </c>
      <c r="L23" s="174"/>
      <c r="M23" s="173">
        <f>(M20+M21)/(M22+M41)*100</f>
        <v>61.80712168736121</v>
      </c>
      <c r="N23" s="174"/>
      <c r="O23" s="173">
        <f>(O20+O21)/(O22+O41)*100</f>
        <v>127.77350755828849</v>
      </c>
      <c r="P23" s="174"/>
      <c r="Q23" s="173">
        <f>(Q20+Q21)/(Q22+Q41)*100</f>
        <v>51.713360478542839</v>
      </c>
      <c r="R23" s="174"/>
      <c r="S23" s="173">
        <f>(S20+S21)/(S22+S41)*100</f>
        <v>169.02032542202608</v>
      </c>
      <c r="T23" s="174"/>
      <c r="U23" s="173">
        <f>(U20+U21)/(U22+U41)*100</f>
        <v>75.885395941106253</v>
      </c>
      <c r="V23" s="174"/>
      <c r="W23" s="173">
        <f>(W20+W21)/(W22+W41)*100</f>
        <v>101.36435748281332</v>
      </c>
      <c r="X23" s="174"/>
      <c r="Y23" s="173">
        <f>(Y20+Y21)/(Y22+Y41)*100</f>
        <v>88.111876134689808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v>213223</v>
      </c>
      <c r="F24" s="176"/>
      <c r="G24" s="177">
        <v>448777</v>
      </c>
      <c r="H24" s="178"/>
      <c r="I24" s="179">
        <v>712555</v>
      </c>
      <c r="J24" s="180"/>
      <c r="K24" s="177">
        <v>1799642</v>
      </c>
      <c r="L24" s="178"/>
      <c r="M24" s="179">
        <v>214458</v>
      </c>
      <c r="N24" s="180"/>
      <c r="O24" s="177">
        <v>289183</v>
      </c>
      <c r="P24" s="178"/>
      <c r="Q24" s="179">
        <v>172559</v>
      </c>
      <c r="R24" s="180"/>
      <c r="S24" s="177">
        <v>86008</v>
      </c>
      <c r="T24" s="178"/>
      <c r="U24" s="179">
        <v>282735</v>
      </c>
      <c r="V24" s="180"/>
      <c r="W24" s="177">
        <v>224538</v>
      </c>
      <c r="X24" s="178"/>
      <c r="Y24" s="179">
        <v>195521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84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84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84"/>
      <c r="C30" s="7"/>
      <c r="D30" s="60" t="s">
        <v>44</v>
      </c>
      <c r="E30" s="181">
        <v>64.7</v>
      </c>
      <c r="F30" s="182"/>
      <c r="G30" s="181">
        <v>55.6</v>
      </c>
      <c r="H30" s="182"/>
      <c r="I30" s="181">
        <v>86.4</v>
      </c>
      <c r="J30" s="182"/>
      <c r="K30" s="181">
        <v>68.400000000000006</v>
      </c>
      <c r="L30" s="182"/>
      <c r="M30" s="181">
        <v>60.3</v>
      </c>
      <c r="N30" s="182"/>
      <c r="O30" s="181">
        <v>134</v>
      </c>
      <c r="P30" s="182"/>
      <c r="Q30" s="181">
        <v>44.3</v>
      </c>
      <c r="R30" s="182"/>
      <c r="S30" s="181">
        <v>142.30000000000001</v>
      </c>
      <c r="T30" s="182"/>
      <c r="U30" s="181">
        <v>48.7</v>
      </c>
      <c r="V30" s="182"/>
      <c r="W30" s="181">
        <v>51.3</v>
      </c>
      <c r="X30" s="182"/>
      <c r="Y30" s="181">
        <v>68.599999999999994</v>
      </c>
      <c r="Z30" s="182"/>
    </row>
    <row r="31" spans="1:28" ht="18.95" customHeight="1" x14ac:dyDescent="0.15">
      <c r="A31" s="22"/>
      <c r="B31" s="184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184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184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184"/>
      <c r="C34" s="69"/>
      <c r="D34" s="28" t="s">
        <v>44</v>
      </c>
      <c r="E34" s="186">
        <v>87.05268389662028</v>
      </c>
      <c r="F34" s="187"/>
      <c r="G34" s="188">
        <v>56.006240249609988</v>
      </c>
      <c r="H34" s="189"/>
      <c r="I34" s="186">
        <v>114.56217666219581</v>
      </c>
      <c r="J34" s="187"/>
      <c r="K34" s="188">
        <v>31.067961165048541</v>
      </c>
      <c r="L34" s="189"/>
      <c r="M34" s="186">
        <v>60.09323577016454</v>
      </c>
      <c r="N34" s="187"/>
      <c r="O34" s="188">
        <v>110.78748651564186</v>
      </c>
      <c r="P34" s="189"/>
      <c r="Q34" s="186">
        <v>44.466676927812834</v>
      </c>
      <c r="R34" s="187"/>
      <c r="S34" s="188">
        <v>133.80239238956392</v>
      </c>
      <c r="T34" s="189"/>
      <c r="U34" s="186">
        <v>67.037804246504408</v>
      </c>
      <c r="V34" s="187"/>
      <c r="W34" s="188">
        <v>48.559225820403306</v>
      </c>
      <c r="X34" s="189"/>
      <c r="Y34" s="186">
        <v>70.541282564502538</v>
      </c>
      <c r="Z34" s="187"/>
    </row>
    <row r="35" spans="1:38" ht="18.95" customHeight="1" x14ac:dyDescent="0.15">
      <c r="A35" s="22"/>
      <c r="B35" s="184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184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185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191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191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191"/>
      <c r="C42" s="22"/>
      <c r="D42" s="123" t="s">
        <v>44</v>
      </c>
      <c r="E42" s="193">
        <f>+'(令和3年3月) '!E23:F23</f>
        <v>41.552441090405054</v>
      </c>
      <c r="F42" s="187">
        <f>+'10品目別管理表 (令和3年2月) '!F23</f>
        <v>0</v>
      </c>
      <c r="G42" s="193">
        <f>+'(令和3年3月) '!G23:H23</f>
        <v>70.377270610153715</v>
      </c>
      <c r="H42" s="187">
        <f>+'10品目別管理表 (令和3年2月) '!H23</f>
        <v>0</v>
      </c>
      <c r="I42" s="193">
        <f>+'(令和3年3月) '!I23:J23</f>
        <v>202.89162112932604</v>
      </c>
      <c r="J42" s="187">
        <f>+'10品目別管理表 (令和3年2月) '!J23</f>
        <v>0</v>
      </c>
      <c r="K42" s="193">
        <f>+'(令和3年3月) '!K23:L23</f>
        <v>122.28571428571429</v>
      </c>
      <c r="L42" s="187">
        <f>+'10品目別管理表 (令和3年2月) '!L23</f>
        <v>0</v>
      </c>
      <c r="M42" s="193">
        <f>+'(令和3年3月) '!M23:N23</f>
        <v>49.879858766446986</v>
      </c>
      <c r="N42" s="187">
        <f>+'10品目別管理表 (令和3年2月) '!N23</f>
        <v>0</v>
      </c>
      <c r="O42" s="193">
        <f>+'(令和3年3月) '!O23:P23</f>
        <v>136.48314460497201</v>
      </c>
      <c r="P42" s="187">
        <f>+'10品目別管理表 (令和3年2月) '!P23</f>
        <v>0</v>
      </c>
      <c r="Q42" s="193">
        <f>+'(令和3年3月) '!Q23:R23</f>
        <v>52.161421266276555</v>
      </c>
      <c r="R42" s="187">
        <f>+'10品目別管理表 (令和3年2月) '!R23</f>
        <v>0</v>
      </c>
      <c r="S42" s="193">
        <f>+'(令和3年3月) '!S23:T23</f>
        <v>167.27831036548832</v>
      </c>
      <c r="T42" s="187">
        <f>+'10品目別管理表 (令和3年2月) '!T23</f>
        <v>0</v>
      </c>
      <c r="U42" s="193">
        <f>+'(令和3年3月) '!U23:V23</f>
        <v>82.451960030745582</v>
      </c>
      <c r="V42" s="187">
        <f>+'10品目別管理表 (令和3年2月) '!V23</f>
        <v>0</v>
      </c>
      <c r="W42" s="193">
        <f>+'(令和3年3月) '!W23:X23</f>
        <v>88.954075498918002</v>
      </c>
      <c r="X42" s="187">
        <f>+'10品目別管理表 (令和3年2月) '!X23</f>
        <v>0</v>
      </c>
      <c r="Y42" s="193">
        <f>+'(令和3年3月) '!Y23:Z23</f>
        <v>86.827135446093777</v>
      </c>
      <c r="Z42" s="187">
        <f>+'10品目別管理表 (令和3年2月) '!Z23</f>
        <v>0</v>
      </c>
    </row>
    <row r="43" spans="1:38" ht="18.95" customHeight="1" x14ac:dyDescent="0.15">
      <c r="A43" s="22"/>
      <c r="B43" s="191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191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191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191"/>
      <c r="C46" s="46"/>
      <c r="D46" s="123" t="s">
        <v>44</v>
      </c>
      <c r="E46" s="193">
        <f>E23-E42</f>
        <v>0.52315572657107623</v>
      </c>
      <c r="F46" s="187"/>
      <c r="G46" s="193">
        <f>G23-G42</f>
        <v>19.21122715881009</v>
      </c>
      <c r="H46" s="187"/>
      <c r="I46" s="193">
        <f>I23-I42</f>
        <v>-84.278398369593262</v>
      </c>
      <c r="J46" s="187"/>
      <c r="K46" s="193">
        <f>K23-K42</f>
        <v>-36.047642964770034</v>
      </c>
      <c r="L46" s="187"/>
      <c r="M46" s="193">
        <f>M23-M42</f>
        <v>11.927262920914224</v>
      </c>
      <c r="N46" s="187"/>
      <c r="O46" s="193">
        <f t="shared" si="3"/>
        <v>-8.7096370466835253</v>
      </c>
      <c r="P46" s="187"/>
      <c r="Q46" s="193">
        <f t="shared" si="3"/>
        <v>-0.44806078773371638</v>
      </c>
      <c r="R46" s="187"/>
      <c r="S46" s="193">
        <f t="shared" si="3"/>
        <v>1.7420150565377526</v>
      </c>
      <c r="T46" s="187"/>
      <c r="U46" s="193">
        <f t="shared" si="3"/>
        <v>-6.5665640896393285</v>
      </c>
      <c r="V46" s="187"/>
      <c r="W46" s="193">
        <f t="shared" si="3"/>
        <v>12.410281983895317</v>
      </c>
      <c r="X46" s="187"/>
      <c r="Y46" s="193">
        <f t="shared" si="3"/>
        <v>1.2847406885960311</v>
      </c>
      <c r="Z46" s="187"/>
      <c r="AA46" s="194"/>
      <c r="AB46" s="195"/>
      <c r="AC46" s="194"/>
      <c r="AD46" s="195"/>
      <c r="AE46" s="194"/>
      <c r="AF46" s="195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191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192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154" t="s">
        <v>64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v>41.552441090405054</v>
      </c>
      <c r="F23" s="174"/>
      <c r="G23" s="173">
        <v>70.377270610153715</v>
      </c>
      <c r="H23" s="174"/>
      <c r="I23" s="173">
        <v>202.89162112932604</v>
      </c>
      <c r="J23" s="174"/>
      <c r="K23" s="173">
        <v>122.28571428571429</v>
      </c>
      <c r="L23" s="174"/>
      <c r="M23" s="173">
        <v>49.879858766446986</v>
      </c>
      <c r="N23" s="174"/>
      <c r="O23" s="173">
        <v>136.48314460497201</v>
      </c>
      <c r="P23" s="174"/>
      <c r="Q23" s="173">
        <v>52.161421266276555</v>
      </c>
      <c r="R23" s="174"/>
      <c r="S23" s="173">
        <v>167.27831036548832</v>
      </c>
      <c r="T23" s="174"/>
      <c r="U23" s="173">
        <v>82.451960030745582</v>
      </c>
      <c r="V23" s="174"/>
      <c r="W23" s="173">
        <v>88.954075498918002</v>
      </c>
      <c r="X23" s="174"/>
      <c r="Y23" s="173">
        <v>86.827135446093777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v>220916.91009412528</v>
      </c>
      <c r="F24" s="176"/>
      <c r="G24" s="177">
        <v>342582.36865538737</v>
      </c>
      <c r="H24" s="178"/>
      <c r="I24" s="179">
        <v>762266.57263751759</v>
      </c>
      <c r="J24" s="180"/>
      <c r="K24" s="177">
        <v>1637188.5964912281</v>
      </c>
      <c r="L24" s="178"/>
      <c r="M24" s="179">
        <v>217286.9128555136</v>
      </c>
      <c r="N24" s="180"/>
      <c r="O24" s="177">
        <v>280449.17509313469</v>
      </c>
      <c r="P24" s="178"/>
      <c r="Q24" s="179">
        <v>177020.95585046406</v>
      </c>
      <c r="R24" s="180"/>
      <c r="S24" s="177">
        <v>77255.757036377807</v>
      </c>
      <c r="T24" s="178"/>
      <c r="U24" s="179">
        <v>282713.13250639889</v>
      </c>
      <c r="V24" s="180"/>
      <c r="W24" s="177">
        <v>223902.52903505915</v>
      </c>
      <c r="X24" s="178"/>
      <c r="Y24" s="179">
        <v>193686.70498390889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184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184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184"/>
      <c r="C30" s="7"/>
      <c r="D30" s="60" t="s">
        <v>44</v>
      </c>
      <c r="E30" s="181">
        <v>66.599999999999994</v>
      </c>
      <c r="F30" s="182"/>
      <c r="G30" s="181">
        <v>55.9</v>
      </c>
      <c r="H30" s="182"/>
      <c r="I30" s="181">
        <v>87.4</v>
      </c>
      <c r="J30" s="182"/>
      <c r="K30" s="181">
        <v>54.1</v>
      </c>
      <c r="L30" s="182"/>
      <c r="M30" s="181">
        <v>50.4</v>
      </c>
      <c r="N30" s="182"/>
      <c r="O30" s="181">
        <v>145.9</v>
      </c>
      <c r="P30" s="182"/>
      <c r="Q30" s="181">
        <v>43</v>
      </c>
      <c r="R30" s="182"/>
      <c r="S30" s="181">
        <v>139</v>
      </c>
      <c r="T30" s="182"/>
      <c r="U30" s="181">
        <v>59.7</v>
      </c>
      <c r="V30" s="182"/>
      <c r="W30" s="181">
        <v>63.7</v>
      </c>
      <c r="X30" s="182"/>
      <c r="Y30" s="181">
        <v>69.099999999999994</v>
      </c>
      <c r="Z30" s="182"/>
    </row>
    <row r="31" spans="1:28" ht="18.95" customHeight="1" x14ac:dyDescent="0.15">
      <c r="A31" s="22"/>
      <c r="B31" s="184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184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184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184"/>
      <c r="C34" s="69"/>
      <c r="D34" s="28" t="s">
        <v>44</v>
      </c>
      <c r="E34" s="186">
        <v>87.05268389662028</v>
      </c>
      <c r="F34" s="187"/>
      <c r="G34" s="188">
        <v>56.006240249609988</v>
      </c>
      <c r="H34" s="189"/>
      <c r="I34" s="186">
        <v>114.56217666219581</v>
      </c>
      <c r="J34" s="187"/>
      <c r="K34" s="188">
        <v>31.067961165048541</v>
      </c>
      <c r="L34" s="189"/>
      <c r="M34" s="186">
        <v>60.09323577016454</v>
      </c>
      <c r="N34" s="187"/>
      <c r="O34" s="188">
        <v>110.78748651564186</v>
      </c>
      <c r="P34" s="189"/>
      <c r="Q34" s="186">
        <v>44.466676927812834</v>
      </c>
      <c r="R34" s="187"/>
      <c r="S34" s="188">
        <v>133.80239238956392</v>
      </c>
      <c r="T34" s="189"/>
      <c r="U34" s="186">
        <v>67.037804246504408</v>
      </c>
      <c r="V34" s="187"/>
      <c r="W34" s="188">
        <v>48.559225820403306</v>
      </c>
      <c r="X34" s="189"/>
      <c r="Y34" s="186">
        <v>70.541282564502538</v>
      </c>
      <c r="Z34" s="187"/>
    </row>
    <row r="35" spans="1:38" ht="18.95" customHeight="1" x14ac:dyDescent="0.15">
      <c r="A35" s="22"/>
      <c r="B35" s="184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184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185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0" t="s">
        <v>51</v>
      </c>
      <c r="C39" s="12" t="s">
        <v>43</v>
      </c>
      <c r="D39" s="98" t="s">
        <v>21</v>
      </c>
      <c r="E39" s="13">
        <f>+'10品目別管理表 (令和3年2月) '!E20</f>
        <v>1151</v>
      </c>
      <c r="F39" s="14">
        <f>+'10品目別管理表 (令和3年2月) '!F20</f>
        <v>100158</v>
      </c>
      <c r="G39" s="13">
        <f>+'10品目別管理表 (令和3年2月) '!G20</f>
        <v>682</v>
      </c>
      <c r="H39" s="14">
        <f>+'10品目別管理表 (令和3年2月) '!H20</f>
        <v>197240</v>
      </c>
      <c r="I39" s="13">
        <f>+'10品目別管理表 (令和3年2月) '!I20</f>
        <v>2297</v>
      </c>
      <c r="J39" s="14">
        <f>+'10品目別管理表 (令和3年2月) '!J20</f>
        <v>1250218</v>
      </c>
      <c r="K39" s="13">
        <f>+'10品目別管理表 (令和3年2月) '!K20</f>
        <v>663</v>
      </c>
      <c r="L39" s="14">
        <f>+'10品目別管理表 (令和3年2月) '!L20</f>
        <v>1070049</v>
      </c>
      <c r="M39" s="13">
        <f>+'10品目別管理表 (令和3年2月) '!M20</f>
        <v>7168</v>
      </c>
      <c r="N39" s="14">
        <f>+'10品目別管理表 (令和3年2月) '!N20</f>
        <v>1929756</v>
      </c>
      <c r="O39" s="13">
        <f>+'10品目別管理表 (令和3年2月) '!O20</f>
        <v>4230</v>
      </c>
      <c r="P39" s="14">
        <f>+'10品目別管理表 (令和3年2月) '!P20</f>
        <v>1442781</v>
      </c>
      <c r="Q39" s="13">
        <f>+'10品目別管理表 (令和3年2月) '!Q20</f>
        <v>23490</v>
      </c>
      <c r="R39" s="14">
        <f>+'10品目別管理表 (令和3年2月) '!R20</f>
        <v>4166540</v>
      </c>
      <c r="S39" s="25">
        <f>+'10品目別管理表 (令和3年2月) '!S20</f>
        <v>37319</v>
      </c>
      <c r="T39" s="26">
        <f>+'10品目別管理表 (令和3年2月) '!T20</f>
        <v>8448024</v>
      </c>
      <c r="U39" s="13">
        <f>+'10品目別管理表 (令和3年2月) '!U20</f>
        <v>4309</v>
      </c>
      <c r="V39" s="14">
        <f>+'10品目別管理表 (令和3年2月) '!V20</f>
        <v>915270</v>
      </c>
      <c r="W39" s="13">
        <f>+'10品目別管理表 (令和3年2月) '!W20</f>
        <v>7489</v>
      </c>
      <c r="X39" s="14">
        <f>+'10品目別管理表 (令和3年2月) '!X20</f>
        <v>1344877</v>
      </c>
      <c r="Y39" s="55">
        <f>+'10品目別管理表 (令和3年2月) '!Y20</f>
        <v>88798</v>
      </c>
      <c r="Z39" s="56">
        <f>+'10品目別管理表 (令和3年2月) '!Z20</f>
        <v>20864913</v>
      </c>
    </row>
    <row r="40" spans="1:38" ht="18.95" customHeight="1" x14ac:dyDescent="0.15">
      <c r="A40" s="22"/>
      <c r="B40" s="191"/>
      <c r="C40" s="22"/>
      <c r="D40" s="96" t="s">
        <v>22</v>
      </c>
      <c r="E40" s="27">
        <f>+'10品目別管理表 (令和3年2月) '!E21</f>
        <v>1221</v>
      </c>
      <c r="F40" s="21">
        <f>+'10品目別管理表 (令和3年2月) '!F21</f>
        <v>98178</v>
      </c>
      <c r="G40" s="27">
        <f>+'10品目別管理表 (令和3年2月) '!G21</f>
        <v>594</v>
      </c>
      <c r="H40" s="21">
        <f>+'10品目別管理表 (令和3年2月) '!H21</f>
        <v>216372</v>
      </c>
      <c r="I40" s="27">
        <f>+'10品目別管理表 (令和3年2月) '!I21</f>
        <v>2225</v>
      </c>
      <c r="J40" s="21">
        <f>+'10品目別管理表 (令和3年2月) '!J21</f>
        <v>1132681</v>
      </c>
      <c r="K40" s="27">
        <f>+'10品目別管理表 (令和3年2月) '!K21</f>
        <v>673</v>
      </c>
      <c r="L40" s="21">
        <f>+'10品目別管理表 (令和3年2月) '!L21</f>
        <v>1027804</v>
      </c>
      <c r="M40" s="27">
        <f>+'10品目別管理表 (令和3年2月) '!M21</f>
        <v>6726</v>
      </c>
      <c r="N40" s="21">
        <f>+'10品目別管理表 (令和3年2月) '!N21</f>
        <v>1428468</v>
      </c>
      <c r="O40" s="27">
        <f>+'10品目別管理表 (令和3年2月) '!O21</f>
        <v>4297</v>
      </c>
      <c r="P40" s="21">
        <f>+'10品目別管理表 (令和3年2月) '!P21</f>
        <v>1448906</v>
      </c>
      <c r="Q40" s="27">
        <f>+'10品目別管理表 (令和3年2月) '!Q21</f>
        <v>24504</v>
      </c>
      <c r="R40" s="21">
        <f>+'10品目別管理表 (令和3年2月) '!R21</f>
        <v>4497623</v>
      </c>
      <c r="S40" s="25">
        <f>+'10品目別管理表 (令和3年2月) '!S21</f>
        <v>36147</v>
      </c>
      <c r="T40" s="26">
        <f>+'10品目別管理表 (令和3年2月) '!T21</f>
        <v>8417776</v>
      </c>
      <c r="U40" s="27">
        <f>+'10品目別管理表 (令和3年2月) '!U21</f>
        <v>4649</v>
      </c>
      <c r="V40" s="21">
        <f>+'10品目別管理表 (令和3年2月) '!V21</f>
        <v>1124696</v>
      </c>
      <c r="W40" s="27">
        <f>+'10品目別管理表 (令和3年2月) '!W21</f>
        <v>8354</v>
      </c>
      <c r="X40" s="21">
        <f>+'10品目別管理表 (令和3年2月) '!X21</f>
        <v>1310188</v>
      </c>
      <c r="Y40" s="58">
        <f>+'10品目別管理表 (令和3年2月) '!Y21</f>
        <v>89390</v>
      </c>
      <c r="Z40" s="59">
        <f>+'10品目別管理表 (令和3年2月) '!Z21</f>
        <v>20702692</v>
      </c>
    </row>
    <row r="41" spans="1:38" ht="18.95" customHeight="1" x14ac:dyDescent="0.15">
      <c r="A41" s="22" t="s">
        <v>52</v>
      </c>
      <c r="B41" s="191"/>
      <c r="C41" s="22"/>
      <c r="D41" s="96" t="s">
        <v>24</v>
      </c>
      <c r="E41" s="27">
        <f>+'10品目別管理表 (令和3年2月) '!E22</f>
        <v>3227</v>
      </c>
      <c r="F41" s="21">
        <f>+'10品目別管理表 (令和3年2月) '!F22</f>
        <v>730409</v>
      </c>
      <c r="G41" s="27">
        <f>+'10品目別管理表 (令和3年2月) '!G22</f>
        <v>1010</v>
      </c>
      <c r="H41" s="21">
        <f>+'10品目別管理表 (令和3年2月) '!H22</f>
        <v>386979</v>
      </c>
      <c r="I41" s="27">
        <f>+'10品目別管理表 (令和3年2月) '!I22</f>
        <v>2244</v>
      </c>
      <c r="J41" s="21">
        <f>+'10品目別管理表 (令和3年2月) '!J22</f>
        <v>2617165</v>
      </c>
      <c r="K41" s="27">
        <f>+'10品目別管理表 (令和3年2月) '!K22</f>
        <v>976</v>
      </c>
      <c r="L41" s="21">
        <f>+'10品目別管理表 (令和3年2月) '!L22</f>
        <v>1650763</v>
      </c>
      <c r="M41" s="27">
        <f>+'10品目別管理表 (令和3年2月) '!M22</f>
        <v>12759.1</v>
      </c>
      <c r="N41" s="21">
        <f>+'10品目別管理表 (令和3年2月) '!N22</f>
        <v>2891369</v>
      </c>
      <c r="O41" s="27">
        <f>+'10品目別管理表 (令和3年2月) '!O22</f>
        <v>3674</v>
      </c>
      <c r="P41" s="21">
        <f>+'10品目別管理表 (令和3年2月) '!P22</f>
        <v>1047628</v>
      </c>
      <c r="Q41" s="27">
        <f>+'10品目別管理表 (令和3年2月) '!Q22</f>
        <v>56700</v>
      </c>
      <c r="R41" s="21">
        <f>+'10品目別管理表 (令和3年2月) '!R22</f>
        <v>10471367</v>
      </c>
      <c r="S41" s="25">
        <f>+'10品目別管理表 (令和3年2月) '!S22</f>
        <v>26193</v>
      </c>
      <c r="T41" s="26">
        <f>+'10品目別管理表 (令和3年2月) '!T22</f>
        <v>2058151</v>
      </c>
      <c r="U41" s="27">
        <f>+'10品目別管理表 (令和3年2月) '!U22</f>
        <v>6266</v>
      </c>
      <c r="V41" s="21">
        <f>+'10品目別管理表 (令和3年2月) '!V22</f>
        <v>2004448</v>
      </c>
      <c r="W41" s="27">
        <f>+'10品目別管理表 (令和3年2月) '!W22</f>
        <v>8963</v>
      </c>
      <c r="X41" s="21">
        <f>+'10品目別管理表 (令和3年2月) '!X22</f>
        <v>2029916</v>
      </c>
      <c r="Y41" s="58">
        <f>+'10品目別管理表 (令和3年2月) '!Y22</f>
        <v>122012.1</v>
      </c>
      <c r="Z41" s="59">
        <f>+'10品目別管理表 (令和3年2月) '!Z22</f>
        <v>25888195</v>
      </c>
    </row>
    <row r="42" spans="1:38" ht="18.95" customHeight="1" thickBot="1" x14ac:dyDescent="0.2">
      <c r="A42" s="22"/>
      <c r="B42" s="191"/>
      <c r="C42" s="22"/>
      <c r="D42" s="101" t="s">
        <v>44</v>
      </c>
      <c r="E42" s="193" t="e">
        <f>+'10品目別管理表 (令和3年2月) '!E23</f>
        <v>#REF!</v>
      </c>
      <c r="F42" s="187">
        <f>+'10品目別管理表 (令和3年2月) '!F23</f>
        <v>0</v>
      </c>
      <c r="G42" s="193" t="e">
        <f>+'10品目別管理表 (令和3年2月) '!G23</f>
        <v>#REF!</v>
      </c>
      <c r="H42" s="187">
        <f>+'10品目別管理表 (令和3年2月) '!H23</f>
        <v>0</v>
      </c>
      <c r="I42" s="193" t="e">
        <f>+'10品目別管理表 (令和3年2月) '!I23</f>
        <v>#REF!</v>
      </c>
      <c r="J42" s="187">
        <f>+'10品目別管理表 (令和3年2月) '!J23</f>
        <v>0</v>
      </c>
      <c r="K42" s="193" t="e">
        <f>+'10品目別管理表 (令和3年2月) '!K23</f>
        <v>#REF!</v>
      </c>
      <c r="L42" s="187">
        <f>+'10品目別管理表 (令和3年2月) '!L23</f>
        <v>0</v>
      </c>
      <c r="M42" s="193" t="e">
        <f>+'10品目別管理表 (令和3年2月) '!M23</f>
        <v>#REF!</v>
      </c>
      <c r="N42" s="187">
        <f>+'10品目別管理表 (令和3年2月) '!N23</f>
        <v>0</v>
      </c>
      <c r="O42" s="193" t="e">
        <f>+'10品目別管理表 (令和3年2月) '!O23</f>
        <v>#REF!</v>
      </c>
      <c r="P42" s="187">
        <f>+'10品目別管理表 (令和3年2月) '!P23</f>
        <v>0</v>
      </c>
      <c r="Q42" s="193" t="e">
        <f>+'10品目別管理表 (令和3年2月) '!Q23</f>
        <v>#REF!</v>
      </c>
      <c r="R42" s="187">
        <f>+'10品目別管理表 (令和3年2月) '!R23</f>
        <v>0</v>
      </c>
      <c r="S42" s="193" t="e">
        <f>+'10品目別管理表 (令和3年2月) '!S23</f>
        <v>#REF!</v>
      </c>
      <c r="T42" s="187">
        <f>+'10品目別管理表 (令和3年2月) '!T23</f>
        <v>0</v>
      </c>
      <c r="U42" s="193" t="e">
        <f>+'10品目別管理表 (令和3年2月) '!U23</f>
        <v>#REF!</v>
      </c>
      <c r="V42" s="187">
        <f>+'10品目別管理表 (令和3年2月) '!V23</f>
        <v>0</v>
      </c>
      <c r="W42" s="193" t="e">
        <f>+'10品目別管理表 (令和3年2月) '!W23</f>
        <v>#REF!</v>
      </c>
      <c r="X42" s="187">
        <f>+'10品目別管理表 (令和3年2月) '!X23</f>
        <v>0</v>
      </c>
      <c r="Y42" s="193" t="e">
        <f>+'10品目別管理表 (令和3年2月) '!Y23</f>
        <v>#REF!</v>
      </c>
      <c r="Z42" s="187">
        <f>+'10品目別管理表 (令和3年2月) '!Z23</f>
        <v>0</v>
      </c>
    </row>
    <row r="43" spans="1:38" ht="18.95" customHeight="1" x14ac:dyDescent="0.15">
      <c r="A43" s="22"/>
      <c r="B43" s="191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191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191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191"/>
      <c r="C46" s="46"/>
      <c r="D46" s="101" t="s">
        <v>44</v>
      </c>
      <c r="E46" s="193" t="e">
        <f>E23-E42</f>
        <v>#REF!</v>
      </c>
      <c r="F46" s="187"/>
      <c r="G46" s="193" t="e">
        <f>G23-G42</f>
        <v>#REF!</v>
      </c>
      <c r="H46" s="187"/>
      <c r="I46" s="193" t="e">
        <f>I23-I42</f>
        <v>#REF!</v>
      </c>
      <c r="J46" s="187"/>
      <c r="K46" s="193" t="e">
        <f>K23-K42</f>
        <v>#REF!</v>
      </c>
      <c r="L46" s="187"/>
      <c r="M46" s="193" t="e">
        <f>M23-M42</f>
        <v>#REF!</v>
      </c>
      <c r="N46" s="187"/>
      <c r="O46" s="193" t="e">
        <f t="shared" si="3"/>
        <v>#REF!</v>
      </c>
      <c r="P46" s="187"/>
      <c r="Q46" s="193" t="e">
        <f t="shared" si="3"/>
        <v>#REF!</v>
      </c>
      <c r="R46" s="187"/>
      <c r="S46" s="193" t="e">
        <f t="shared" si="3"/>
        <v>#REF!</v>
      </c>
      <c r="T46" s="187"/>
      <c r="U46" s="193" t="e">
        <f t="shared" si="3"/>
        <v>#REF!</v>
      </c>
      <c r="V46" s="187"/>
      <c r="W46" s="193" t="e">
        <f t="shared" si="3"/>
        <v>#REF!</v>
      </c>
      <c r="X46" s="187"/>
      <c r="Y46" s="193" t="e">
        <f t="shared" si="3"/>
        <v>#REF!</v>
      </c>
      <c r="Z46" s="187"/>
      <c r="AA46" s="194"/>
      <c r="AB46" s="195"/>
      <c r="AC46" s="194"/>
      <c r="AD46" s="195"/>
      <c r="AE46" s="194"/>
      <c r="AF46" s="195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91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191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192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10品目別管理表 (令和3年2月) </vt:lpstr>
      <vt:lpstr>10品目別管理表 (令和3年7月) </vt:lpstr>
      <vt:lpstr>(令和3年6月) </vt:lpstr>
      <vt:lpstr>(令和3年5月) </vt:lpstr>
      <vt:lpstr>(令和3年4月) </vt:lpstr>
      <vt:lpstr>(令和3年3月) </vt:lpstr>
      <vt:lpstr>'(令和3年3月) '!Print_Area</vt:lpstr>
      <vt:lpstr>'(令和3年4月) '!Print_Area</vt:lpstr>
      <vt:lpstr>'(令和3年5月) '!Print_Area</vt:lpstr>
      <vt:lpstr>'(令和3年6月) '!Print_Area</vt:lpstr>
      <vt:lpstr>'10品目別管理表 (令和3年2月) '!Print_Area</vt:lpstr>
      <vt:lpstr>'10品目別管理表 (令和3年7月)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2021-06-28T08:13:14Z</cp:lastPrinted>
  <dcterms:created xsi:type="dcterms:W3CDTF">2016-05-20T01:46:25Z</dcterms:created>
  <dcterms:modified xsi:type="dcterms:W3CDTF">2021-08-24T08:56:19Z</dcterms:modified>
</cp:coreProperties>
</file>