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24226"/>
  <bookViews>
    <workbookView xWindow="32760" yWindow="4245" windowWidth="15405" windowHeight="3885" firstSheet="1" activeTab="1"/>
  </bookViews>
  <sheets>
    <sheet name="10品目別管理表 (令和3年2月) " sheetId="3" r:id="rId1"/>
    <sheet name="10品目別管理表 (令和3年7月) " sheetId="5" r:id="rId2"/>
    <sheet name="(令和3年6月) " sheetId="8" r:id="rId3"/>
    <sheet name="(令和3年5月) " sheetId="7" r:id="rId4"/>
    <sheet name="(令和3年4月) " sheetId="6" r:id="rId5"/>
    <sheet name="(令和3年3月) " sheetId="4" r:id="rId6"/>
  </sheets>
  <definedNames>
    <definedName name="_xlnm.Print_Area" localSheetId="5">'(令和3年3月) '!$A$1:$Z$49</definedName>
    <definedName name="_xlnm.Print_Area" localSheetId="4">'(令和3年4月) '!$A$1:$Z$49</definedName>
    <definedName name="_xlnm.Print_Area" localSheetId="3">'(令和3年5月) '!$A$1:$Z$49</definedName>
    <definedName name="_xlnm.Print_Area" localSheetId="2">'(令和3年6月) '!$A$1:$Z$49</definedName>
    <definedName name="_xlnm.Print_Area" localSheetId="0">'10品目別管理表 (令和3年2月) '!$A$1:$Z$49</definedName>
    <definedName name="_xlnm.Print_Area" localSheetId="1">'10品目別管理表 (令和3年7月) '!$A$1:$Z$49</definedName>
  </definedNames>
  <calcPr calcId="191029"/>
  <extLst/>
</workbook>
</file>

<file path=xl/sharedStrings.xml><?xml version="1.0" encoding="utf-8"?>
<sst xmlns="http://schemas.openxmlformats.org/spreadsheetml/2006/main" count="768" uniqueCount="69">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</sst>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196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1" xfId="22" applyNumberFormat="1" applyFont="1" applyBorder="1">
      <alignment/>
      <protection/>
    </xf>
    <xf numFmtId="0" fontId="2" fillId="0" borderId="51" xfId="22" applyBorder="1">
      <alignment/>
      <protection/>
    </xf>
    <xf numFmtId="0" fontId="5" fillId="0" borderId="51" xfId="22" applyFont="1" applyBorder="1">
      <alignment/>
      <protection/>
    </xf>
    <xf numFmtId="0" fontId="6" fillId="0" borderId="51" xfId="22" applyFont="1" applyBorder="1">
      <alignment/>
      <protection/>
    </xf>
    <xf numFmtId="0" fontId="7" fillId="0" borderId="51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52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3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176" fontId="2" fillId="0" borderId="2" xfId="21" applyNumberFormat="1" applyBorder="1" applyAlignment="1">
      <alignment horizontal="center"/>
    </xf>
    <xf numFmtId="176" fontId="2" fillId="0" borderId="53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7" fontId="2" fillId="0" borderId="23" xfId="22" applyNumberFormat="1" applyBorder="1" applyAlignment="1">
      <alignment horizontal="center"/>
      <protection/>
    </xf>
    <xf numFmtId="177" fontId="2" fillId="0" borderId="57" xfId="22" applyNumberFormat="1" applyBorder="1" applyAlignment="1">
      <alignment horizontal="center"/>
      <protection/>
    </xf>
    <xf numFmtId="0" fontId="2" fillId="0" borderId="53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8" xfId="22" applyBorder="1" applyAlignment="1">
      <alignment vertical="justify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E5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X32" sqref="X3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54" t="s">
        <v>63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 t="e">
        <f>(E20+E21)/(E22+E41)*100</f>
        <v>#REF!</v>
      </c>
      <c r="F23" s="174"/>
      <c r="G23" s="173" t="e">
        <f>(G20+G21)/(G22+G41)*100</f>
        <v>#REF!</v>
      </c>
      <c r="H23" s="174"/>
      <c r="I23" s="173" t="e">
        <f>(I20+I21)/(I22+I41)*100</f>
        <v>#REF!</v>
      </c>
      <c r="J23" s="174"/>
      <c r="K23" s="173" t="e">
        <f>(K20+K21)/(K22+K41)*100</f>
        <v>#REF!</v>
      </c>
      <c r="L23" s="174"/>
      <c r="M23" s="173" t="e">
        <f>(M20+M21)/(M22+M41)*100</f>
        <v>#REF!</v>
      </c>
      <c r="N23" s="174"/>
      <c r="O23" s="173" t="e">
        <f>(O20+O21)/(O22+O41)*100</f>
        <v>#REF!</v>
      </c>
      <c r="P23" s="174"/>
      <c r="Q23" s="173" t="e">
        <f>(Q20+Q21)/(Q22+Q41)*100</f>
        <v>#REF!</v>
      </c>
      <c r="R23" s="174"/>
      <c r="S23" s="173" t="e">
        <f>(S20+S21)/(S22+S41)*100</f>
        <v>#REF!</v>
      </c>
      <c r="T23" s="174"/>
      <c r="U23" s="173" t="e">
        <f>(U20+U21)/(U22+U41)*100</f>
        <v>#REF!</v>
      </c>
      <c r="V23" s="174"/>
      <c r="W23" s="173" t="e">
        <f>(W20+W21)/(W22+W41)*100</f>
        <v>#REF!</v>
      </c>
      <c r="X23" s="174"/>
      <c r="Y23" s="173" t="e">
        <f>(Y20+Y21)/(Y22+Y41)*100</f>
        <v>#REF!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226343.0430740626</v>
      </c>
      <c r="F24" s="176"/>
      <c r="G24" s="177">
        <f>H22/G22*1000</f>
        <v>383147.52475247526</v>
      </c>
      <c r="H24" s="178"/>
      <c r="I24" s="179">
        <f>J22/I22*1000</f>
        <v>1166294.5632798574</v>
      </c>
      <c r="J24" s="180"/>
      <c r="K24" s="177">
        <f>L22/K22*1000</f>
        <v>1691355.5327868853</v>
      </c>
      <c r="L24" s="178"/>
      <c r="M24" s="179">
        <f>N22/M22*1000</f>
        <v>226612.30024061256</v>
      </c>
      <c r="N24" s="180"/>
      <c r="O24" s="177">
        <f>P22/O22*1000</f>
        <v>285146.43440391944</v>
      </c>
      <c r="P24" s="178"/>
      <c r="Q24" s="179">
        <f>R22/Q22*1000</f>
        <v>184680.19400352734</v>
      </c>
      <c r="R24" s="180"/>
      <c r="S24" s="177">
        <f>T22/S22*1000</f>
        <v>78576.3753674646</v>
      </c>
      <c r="T24" s="178"/>
      <c r="U24" s="179">
        <f>V22/U22*1000</f>
        <v>319892.7545483562</v>
      </c>
      <c r="V24" s="180"/>
      <c r="W24" s="177">
        <f>X22/W22*1000</f>
        <v>226477.2955483655</v>
      </c>
      <c r="X24" s="178"/>
      <c r="Y24" s="179">
        <f>Z22/Y22*1000</f>
        <v>212177.275860345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184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184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184"/>
      <c r="C30" s="7"/>
      <c r="D30" s="60" t="s">
        <v>44</v>
      </c>
      <c r="E30" s="181">
        <v>65.5</v>
      </c>
      <c r="F30" s="182"/>
      <c r="G30" s="181">
        <v>56.1</v>
      </c>
      <c r="H30" s="182"/>
      <c r="I30" s="181">
        <v>80.7</v>
      </c>
      <c r="J30" s="182"/>
      <c r="K30" s="181">
        <v>71.7</v>
      </c>
      <c r="L30" s="182"/>
      <c r="M30" s="181">
        <v>54.2</v>
      </c>
      <c r="N30" s="182"/>
      <c r="O30" s="181">
        <v>112.4</v>
      </c>
      <c r="P30" s="182"/>
      <c r="Q30" s="181">
        <v>40.4</v>
      </c>
      <c r="R30" s="182"/>
      <c r="S30" s="181">
        <v>122.3</v>
      </c>
      <c r="T30" s="182"/>
      <c r="U30" s="181">
        <v>36.2</v>
      </c>
      <c r="V30" s="182"/>
      <c r="W30" s="181">
        <v>20.7</v>
      </c>
      <c r="X30" s="182"/>
      <c r="Y30" s="181">
        <v>52.9</v>
      </c>
      <c r="Z30" s="182"/>
    </row>
    <row r="31" spans="1:26" ht="18.95" customHeight="1">
      <c r="A31" s="22"/>
      <c r="B31" s="184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184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184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184"/>
      <c r="C34" s="69"/>
      <c r="D34" s="28" t="s">
        <v>44</v>
      </c>
      <c r="E34" s="186">
        <v>87.05268389662028</v>
      </c>
      <c r="F34" s="187"/>
      <c r="G34" s="188">
        <v>56.00624024960999</v>
      </c>
      <c r="H34" s="189"/>
      <c r="I34" s="186">
        <v>114.56217666219581</v>
      </c>
      <c r="J34" s="187"/>
      <c r="K34" s="188">
        <v>31.06796116504854</v>
      </c>
      <c r="L34" s="189"/>
      <c r="M34" s="186">
        <v>60.09323577016454</v>
      </c>
      <c r="N34" s="187"/>
      <c r="O34" s="188">
        <v>110.78748651564186</v>
      </c>
      <c r="P34" s="189"/>
      <c r="Q34" s="186">
        <v>44.466676927812834</v>
      </c>
      <c r="R34" s="187"/>
      <c r="S34" s="188">
        <v>133.80239238956392</v>
      </c>
      <c r="T34" s="189"/>
      <c r="U34" s="186">
        <v>67.03780424650441</v>
      </c>
      <c r="V34" s="187"/>
      <c r="W34" s="188">
        <v>48.559225820403306</v>
      </c>
      <c r="X34" s="189"/>
      <c r="Y34" s="186">
        <v>70.54128256450254</v>
      </c>
      <c r="Z34" s="187"/>
    </row>
    <row r="35" spans="1:26" ht="18.95" customHeight="1">
      <c r="A35" s="22"/>
      <c r="B35" s="184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184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185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191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191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191"/>
      <c r="C42" s="22"/>
      <c r="D42" s="101" t="s">
        <v>44</v>
      </c>
      <c r="E42" s="193" t="e">
        <f>+#REF!</f>
        <v>#REF!</v>
      </c>
      <c r="F42" s="187" t="e">
        <f>+#REF!</f>
        <v>#REF!</v>
      </c>
      <c r="G42" s="193" t="e">
        <f>+#REF!</f>
        <v>#REF!</v>
      </c>
      <c r="H42" s="187" t="e">
        <f>+#REF!</f>
        <v>#REF!</v>
      </c>
      <c r="I42" s="193" t="e">
        <f>+#REF!</f>
        <v>#REF!</v>
      </c>
      <c r="J42" s="187" t="e">
        <f>+#REF!</f>
        <v>#REF!</v>
      </c>
      <c r="K42" s="193" t="e">
        <f>+#REF!</f>
        <v>#REF!</v>
      </c>
      <c r="L42" s="187" t="e">
        <f>+#REF!</f>
        <v>#REF!</v>
      </c>
      <c r="M42" s="193" t="e">
        <f>+#REF!</f>
        <v>#REF!</v>
      </c>
      <c r="N42" s="187" t="e">
        <f>+#REF!</f>
        <v>#REF!</v>
      </c>
      <c r="O42" s="193" t="e">
        <f>+#REF!</f>
        <v>#REF!</v>
      </c>
      <c r="P42" s="187" t="e">
        <f>+#REF!</f>
        <v>#REF!</v>
      </c>
      <c r="Q42" s="193" t="e">
        <f>+#REF!</f>
        <v>#REF!</v>
      </c>
      <c r="R42" s="187" t="e">
        <f>+#REF!</f>
        <v>#REF!</v>
      </c>
      <c r="S42" s="193" t="e">
        <f>+#REF!</f>
        <v>#REF!</v>
      </c>
      <c r="T42" s="187" t="e">
        <f>+#REF!</f>
        <v>#REF!</v>
      </c>
      <c r="U42" s="193" t="e">
        <f>+#REF!</f>
        <v>#REF!</v>
      </c>
      <c r="V42" s="187" t="e">
        <f>+#REF!</f>
        <v>#REF!</v>
      </c>
      <c r="W42" s="193" t="e">
        <f>+#REF!</f>
        <v>#REF!</v>
      </c>
      <c r="X42" s="187" t="e">
        <f>+#REF!</f>
        <v>#REF!</v>
      </c>
      <c r="Y42" s="193" t="e">
        <f>+#REF!</f>
        <v>#REF!</v>
      </c>
      <c r="Z42" s="187" t="e">
        <f>+#REF!</f>
        <v>#REF!</v>
      </c>
    </row>
    <row r="43" spans="1:26" ht="18.95" customHeight="1">
      <c r="A43" s="22"/>
      <c r="B43" s="191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191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191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191"/>
      <c r="C46" s="46"/>
      <c r="D46" s="101" t="s">
        <v>44</v>
      </c>
      <c r="E46" s="193" t="e">
        <f>E23-E42</f>
        <v>#REF!</v>
      </c>
      <c r="F46" s="187"/>
      <c r="G46" s="193" t="e">
        <f>G23-G42</f>
        <v>#REF!</v>
      </c>
      <c r="H46" s="187"/>
      <c r="I46" s="193" t="e">
        <f>I23-I42</f>
        <v>#REF!</v>
      </c>
      <c r="J46" s="187"/>
      <c r="K46" s="193" t="e">
        <f>K23-K42</f>
        <v>#REF!</v>
      </c>
      <c r="L46" s="187"/>
      <c r="M46" s="193" t="e">
        <f>M23-M42</f>
        <v>#REF!</v>
      </c>
      <c r="N46" s="187"/>
      <c r="O46" s="193" t="e">
        <f t="shared" si="3"/>
        <v>#REF!</v>
      </c>
      <c r="P46" s="187"/>
      <c r="Q46" s="193" t="e">
        <f t="shared" si="3"/>
        <v>#REF!</v>
      </c>
      <c r="R46" s="187"/>
      <c r="S46" s="193" t="e">
        <f t="shared" si="3"/>
        <v>#REF!</v>
      </c>
      <c r="T46" s="187"/>
      <c r="U46" s="193" t="e">
        <f t="shared" si="3"/>
        <v>#REF!</v>
      </c>
      <c r="V46" s="187"/>
      <c r="W46" s="193" t="e">
        <f t="shared" si="3"/>
        <v>#REF!</v>
      </c>
      <c r="X46" s="187"/>
      <c r="Y46" s="193" t="e">
        <f t="shared" si="3"/>
        <v>#REF!</v>
      </c>
      <c r="Z46" s="187"/>
      <c r="AA46" s="194"/>
      <c r="AB46" s="195"/>
      <c r="AC46" s="194"/>
      <c r="AD46" s="195"/>
      <c r="AE46" s="194"/>
      <c r="AF46" s="195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91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191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192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33" sqref="A33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154" t="s">
        <v>68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39.89868287740628</v>
      </c>
      <c r="F23" s="174"/>
      <c r="G23" s="173">
        <f>(G20+G21)/(G22+G41)*100</f>
        <v>62.97142857142857</v>
      </c>
      <c r="H23" s="174"/>
      <c r="I23" s="173">
        <f>(I20+I21)/(I22+I41)*100</f>
        <v>107.56756756756755</v>
      </c>
      <c r="J23" s="174"/>
      <c r="K23" s="173">
        <f>(K20+K21)/(K22+K41)*100</f>
        <v>66.47314949201741</v>
      </c>
      <c r="L23" s="174"/>
      <c r="M23" s="173">
        <f>(M20+M21)/(M22+M41)*100</f>
        <v>53.968669440377894</v>
      </c>
      <c r="N23" s="174"/>
      <c r="O23" s="173">
        <f>(O20+O21)/(O22+O41)*100</f>
        <v>108.84955752212389</v>
      </c>
      <c r="P23" s="174"/>
      <c r="Q23" s="173">
        <f>(Q20+Q21)/(Q22+Q41)*100</f>
        <v>49.60409637328541</v>
      </c>
      <c r="R23" s="174"/>
      <c r="S23" s="173">
        <f>(S20+S21)/(S22+S41)*100</f>
        <v>178.9885918610591</v>
      </c>
      <c r="T23" s="174"/>
      <c r="U23" s="173">
        <f>(U20+U21)/(U22+U41)*100</f>
        <v>54.95729669513554</v>
      </c>
      <c r="V23" s="174"/>
      <c r="W23" s="173">
        <f>(W20+W21)/(W22+W41)*100</f>
        <v>82.33882905415753</v>
      </c>
      <c r="X23" s="174"/>
      <c r="Y23" s="173">
        <f>(Y20+Y21)/(Y22+Y41)*100</f>
        <v>86.77123531772743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156514.02607664955</v>
      </c>
      <c r="F24" s="176"/>
      <c r="G24" s="177">
        <f>H22/G22*1000</f>
        <v>448539.68253968254</v>
      </c>
      <c r="H24" s="178"/>
      <c r="I24" s="179">
        <f>J22/I22*1000</f>
        <v>1009101.3116236996</v>
      </c>
      <c r="J24" s="180"/>
      <c r="K24" s="177">
        <f>L22/K22*1000</f>
        <v>1580673.25428195</v>
      </c>
      <c r="L24" s="178"/>
      <c r="M24" s="179">
        <f>N22/M22*1000</f>
        <v>185774.66811426866</v>
      </c>
      <c r="N24" s="180"/>
      <c r="O24" s="177">
        <f>P22/O22*1000</f>
        <v>269585.14074757724</v>
      </c>
      <c r="P24" s="178"/>
      <c r="Q24" s="179">
        <f>R22/Q22*1000</f>
        <v>168170.69742728348</v>
      </c>
      <c r="R24" s="180"/>
      <c r="S24" s="177">
        <f>T22/S22*1000</f>
        <v>92462.4954262715</v>
      </c>
      <c r="T24" s="178"/>
      <c r="U24" s="179">
        <f>V22/U22*1000</f>
        <v>472428.0749179378</v>
      </c>
      <c r="V24" s="180"/>
      <c r="W24" s="177">
        <f>X22/W22*1000</f>
        <v>225467.61993575798</v>
      </c>
      <c r="X24" s="178"/>
      <c r="Y24" s="179">
        <f>Z22/Y22*1000</f>
        <v>204652.25200404783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184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184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184"/>
      <c r="C30" s="7"/>
      <c r="D30" s="60" t="s">
        <v>44</v>
      </c>
      <c r="E30" s="181">
        <v>72</v>
      </c>
      <c r="F30" s="182"/>
      <c r="G30" s="181">
        <v>64.5</v>
      </c>
      <c r="H30" s="182"/>
      <c r="I30" s="181">
        <v>110.1</v>
      </c>
      <c r="J30" s="182"/>
      <c r="K30" s="181">
        <v>28.5</v>
      </c>
      <c r="L30" s="182"/>
      <c r="M30" s="181">
        <v>56.3</v>
      </c>
      <c r="N30" s="182"/>
      <c r="O30" s="181">
        <v>112.5</v>
      </c>
      <c r="P30" s="182"/>
      <c r="Q30" s="181">
        <v>33.3</v>
      </c>
      <c r="R30" s="182"/>
      <c r="S30" s="181">
        <v>143.9</v>
      </c>
      <c r="T30" s="182"/>
      <c r="U30" s="181">
        <v>52.7</v>
      </c>
      <c r="V30" s="182"/>
      <c r="W30" s="181">
        <v>57.5</v>
      </c>
      <c r="X30" s="182"/>
      <c r="Y30" s="181">
        <v>65.4</v>
      </c>
      <c r="Z30" s="182"/>
    </row>
    <row r="31" spans="1:26" ht="18.95" customHeight="1">
      <c r="A31" s="22"/>
      <c r="B31" s="184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184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184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184"/>
      <c r="C34" s="69"/>
      <c r="D34" s="28" t="s">
        <v>44</v>
      </c>
      <c r="E34" s="186">
        <f>+E23-E30</f>
        <v>-32.10131712259372</v>
      </c>
      <c r="F34" s="187"/>
      <c r="G34" s="188">
        <f aca="true" t="shared" si="11" ref="G34">+G23-G30</f>
        <v>-1.528571428571432</v>
      </c>
      <c r="H34" s="189"/>
      <c r="I34" s="186">
        <f aca="true" t="shared" si="12" ref="I34">+I23-I30</f>
        <v>-2.5324324324324436</v>
      </c>
      <c r="J34" s="187"/>
      <c r="K34" s="188">
        <f aca="true" t="shared" si="13" ref="K34">+K23-K30</f>
        <v>37.97314949201741</v>
      </c>
      <c r="L34" s="189"/>
      <c r="M34" s="186">
        <f aca="true" t="shared" si="14" ref="M34">+M23-M30</f>
        <v>-2.331330559622103</v>
      </c>
      <c r="N34" s="187"/>
      <c r="O34" s="188">
        <f aca="true" t="shared" si="15" ref="O34">+O23-O30</f>
        <v>-3.650442477876112</v>
      </c>
      <c r="P34" s="189"/>
      <c r="Q34" s="186">
        <f aca="true" t="shared" si="16" ref="Q34">+Q23-Q30</f>
        <v>16.30409637328541</v>
      </c>
      <c r="R34" s="187"/>
      <c r="S34" s="188">
        <f aca="true" t="shared" si="17" ref="S34">+S23-S30</f>
        <v>35.088591861059086</v>
      </c>
      <c r="T34" s="189"/>
      <c r="U34" s="186">
        <f aca="true" t="shared" si="18" ref="U34">+U23-U30</f>
        <v>2.257296695135537</v>
      </c>
      <c r="V34" s="187"/>
      <c r="W34" s="188">
        <f aca="true" t="shared" si="19" ref="W34">+W23-W30</f>
        <v>24.83882905415753</v>
      </c>
      <c r="X34" s="189"/>
      <c r="Y34" s="186">
        <f aca="true" t="shared" si="20" ref="Y34">+Y23-Y30</f>
        <v>21.371235317727425</v>
      </c>
      <c r="Z34" s="187"/>
    </row>
    <row r="35" spans="1:26" ht="18.95" customHeight="1">
      <c r="A35" s="22"/>
      <c r="B35" s="184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184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185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91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91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91"/>
      <c r="C42" s="22"/>
      <c r="D42" s="102" t="s">
        <v>44</v>
      </c>
      <c r="E42" s="193">
        <f>+'(令和3年6月) '!E23:F23</f>
        <v>53.93489905232798</v>
      </c>
      <c r="F42" s="187">
        <f>+'10品目別管理表 (令和3年2月) '!F23</f>
        <v>0</v>
      </c>
      <c r="G42" s="193">
        <f>+'(令和3年6月) '!G23:H23</f>
        <v>75.59836544074723</v>
      </c>
      <c r="H42" s="187">
        <f>+'10品目別管理表 (令和3年2月) '!H23</f>
        <v>0</v>
      </c>
      <c r="I42" s="193">
        <f>+'(令和3年6月) '!I23:J23</f>
        <v>124.19473813621835</v>
      </c>
      <c r="J42" s="187">
        <f>+'10品目別管理表 (令和3年2月) '!J23</f>
        <v>0</v>
      </c>
      <c r="K42" s="193">
        <f>+'(令和3年6月) '!K23:L23</f>
        <v>84.33375904640272</v>
      </c>
      <c r="L42" s="187">
        <f>+'10品目別管理表 (令和3年2月) '!L23</f>
        <v>0</v>
      </c>
      <c r="M42" s="193">
        <f>+'(令和3年6月) '!M23:N23</f>
        <v>49.323318008159035</v>
      </c>
      <c r="N42" s="187">
        <f>+'10品目別管理表 (令和3年2月) '!N23</f>
        <v>0</v>
      </c>
      <c r="O42" s="193">
        <f>+'(令和3年6月) '!O23:P23</f>
        <v>109.0321034978438</v>
      </c>
      <c r="P42" s="187">
        <f>+'10品目別管理表 (令和3年2月) '!P23</f>
        <v>0</v>
      </c>
      <c r="Q42" s="193">
        <f>+'(令和3年6月) '!Q23:R23</f>
        <v>49.502935486302455</v>
      </c>
      <c r="R42" s="187">
        <f>+'10品目別管理表 (令和3年2月) '!R23</f>
        <v>0</v>
      </c>
      <c r="S42" s="193">
        <f>+'(令和3年6月) '!S23:T23</f>
        <v>154.75210525409426</v>
      </c>
      <c r="T42" s="187">
        <f>+'10品目別管理表 (令和3年2月) '!T23</f>
        <v>0</v>
      </c>
      <c r="U42" s="193">
        <f>+'(令和3年6月) '!U23:V23</f>
        <v>67.98148326743177</v>
      </c>
      <c r="V42" s="187">
        <f>+'10品目別管理表 (令和3年2月) '!V23</f>
        <v>0</v>
      </c>
      <c r="W42" s="193">
        <f>+'(令和3年6月) '!W23:X23</f>
        <v>89.0224358974359</v>
      </c>
      <c r="X42" s="187">
        <f>+'10品目別管理表 (令和3年2月) '!X23</f>
        <v>0</v>
      </c>
      <c r="Y42" s="193">
        <f>+'(令和3年6月) '!Y23:Z23</f>
        <v>82.28873160442876</v>
      </c>
      <c r="Z42" s="187">
        <f>+'10品目別管理表 (令和3年2月) '!Z23</f>
        <v>0</v>
      </c>
    </row>
    <row r="43" spans="1:26" ht="18.95" customHeight="1">
      <c r="A43" s="22"/>
      <c r="B43" s="191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191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191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191"/>
      <c r="C46" s="46"/>
      <c r="D46" s="102" t="s">
        <v>44</v>
      </c>
      <c r="E46" s="193">
        <f>E23-E42</f>
        <v>-14.036216174921698</v>
      </c>
      <c r="F46" s="187"/>
      <c r="G46" s="193">
        <f>G23-G42</f>
        <v>-12.626936869318662</v>
      </c>
      <c r="H46" s="187"/>
      <c r="I46" s="193">
        <f>I23-I42</f>
        <v>-16.627170568650797</v>
      </c>
      <c r="J46" s="187"/>
      <c r="K46" s="193">
        <f>K23-K42</f>
        <v>-17.860609554385306</v>
      </c>
      <c r="L46" s="187"/>
      <c r="M46" s="193">
        <f>M23-M42</f>
        <v>4.64535143221886</v>
      </c>
      <c r="N46" s="187"/>
      <c r="O46" s="193">
        <f t="shared" si="22"/>
        <v>-0.18254597571991837</v>
      </c>
      <c r="P46" s="187"/>
      <c r="Q46" s="193">
        <f t="shared" si="22"/>
        <v>0.101160886982953</v>
      </c>
      <c r="R46" s="187"/>
      <c r="S46" s="193">
        <f t="shared" si="22"/>
        <v>24.23648660696483</v>
      </c>
      <c r="T46" s="187"/>
      <c r="U46" s="193">
        <f t="shared" si="22"/>
        <v>-13.02418657229623</v>
      </c>
      <c r="V46" s="187"/>
      <c r="W46" s="193">
        <f t="shared" si="22"/>
        <v>-6.683606843278369</v>
      </c>
      <c r="X46" s="187"/>
      <c r="Y46" s="193">
        <f t="shared" si="22"/>
        <v>4.482503713298669</v>
      </c>
      <c r="Z46" s="187"/>
      <c r="AA46" s="194"/>
      <c r="AB46" s="195"/>
      <c r="AC46" s="194"/>
      <c r="AD46" s="195"/>
      <c r="AE46" s="194"/>
      <c r="AF46" s="195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191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191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192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154" t="s">
        <v>67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AA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53.93489905232798</v>
      </c>
      <c r="F23" s="174"/>
      <c r="G23" s="173">
        <f>(G20+G21)/(G22+G41)*100</f>
        <v>75.59836544074723</v>
      </c>
      <c r="H23" s="174"/>
      <c r="I23" s="173">
        <f>(I20+I21)/(I22+I41)*100</f>
        <v>124.19473813621835</v>
      </c>
      <c r="J23" s="174"/>
      <c r="K23" s="173">
        <f>(K20+K21)/(K22+K41)*100</f>
        <v>84.33375904640272</v>
      </c>
      <c r="L23" s="174"/>
      <c r="M23" s="173">
        <f>(M20+M21)/(M22+M41)*100</f>
        <v>49.323318008159035</v>
      </c>
      <c r="N23" s="174"/>
      <c r="O23" s="173">
        <f>(O20+O21)/(O22+O41)*100</f>
        <v>109.0321034978438</v>
      </c>
      <c r="P23" s="174"/>
      <c r="Q23" s="173">
        <f>(Q20+Q21)/(Q22+Q41)*100</f>
        <v>49.502935486302455</v>
      </c>
      <c r="R23" s="174"/>
      <c r="S23" s="173">
        <f>(S20+S21)/(S22+S41)*100</f>
        <v>154.75210525409426</v>
      </c>
      <c r="T23" s="174"/>
      <c r="U23" s="173">
        <f>(U20+U21)/(U22+U41)*100</f>
        <v>67.98148326743177</v>
      </c>
      <c r="V23" s="174"/>
      <c r="W23" s="173">
        <f>(W20+W21)/(W22+W41)*100</f>
        <v>89.0224358974359</v>
      </c>
      <c r="X23" s="174"/>
      <c r="Y23" s="173">
        <f>(Y20+Y21)/(Y22+Y41)*100</f>
        <v>82.28873160442876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v>172626</v>
      </c>
      <c r="F24" s="176"/>
      <c r="G24" s="177">
        <v>440589</v>
      </c>
      <c r="H24" s="178"/>
      <c r="I24" s="179">
        <v>1068198</v>
      </c>
      <c r="J24" s="180"/>
      <c r="K24" s="177">
        <v>1551213</v>
      </c>
      <c r="L24" s="178"/>
      <c r="M24" s="179">
        <v>203466</v>
      </c>
      <c r="N24" s="180"/>
      <c r="O24" s="177">
        <v>279621</v>
      </c>
      <c r="P24" s="178"/>
      <c r="Q24" s="179">
        <v>166848</v>
      </c>
      <c r="R24" s="180"/>
      <c r="S24" s="177">
        <v>86278</v>
      </c>
      <c r="T24" s="178"/>
      <c r="U24" s="179">
        <v>405958</v>
      </c>
      <c r="V24" s="180"/>
      <c r="W24" s="177">
        <v>221599</v>
      </c>
      <c r="X24" s="178"/>
      <c r="Y24" s="179">
        <v>200868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184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184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184"/>
      <c r="C30" s="7"/>
      <c r="D30" s="60" t="s">
        <v>44</v>
      </c>
      <c r="E30" s="181">
        <v>64.4</v>
      </c>
      <c r="F30" s="182"/>
      <c r="G30" s="181">
        <v>42.4</v>
      </c>
      <c r="H30" s="182"/>
      <c r="I30" s="181">
        <v>89.5</v>
      </c>
      <c r="J30" s="182"/>
      <c r="K30" s="181">
        <v>17.6</v>
      </c>
      <c r="L30" s="182"/>
      <c r="M30" s="181">
        <v>39.7</v>
      </c>
      <c r="N30" s="182"/>
      <c r="O30" s="181">
        <v>96.5</v>
      </c>
      <c r="P30" s="182"/>
      <c r="Q30" s="181">
        <v>34.5</v>
      </c>
      <c r="R30" s="182"/>
      <c r="S30" s="181">
        <v>156.6</v>
      </c>
      <c r="T30" s="182"/>
      <c r="U30" s="181">
        <v>47.2</v>
      </c>
      <c r="V30" s="182"/>
      <c r="W30" s="181">
        <v>75.2</v>
      </c>
      <c r="X30" s="182"/>
      <c r="Y30" s="181">
        <v>67.1</v>
      </c>
      <c r="Z30" s="182"/>
    </row>
    <row r="31" spans="1:26" ht="18.95" customHeight="1">
      <c r="A31" s="22"/>
      <c r="B31" s="184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184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184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184"/>
      <c r="C34" s="69"/>
      <c r="D34" s="28" t="s">
        <v>44</v>
      </c>
      <c r="E34" s="186">
        <f>+E23-E30</f>
        <v>-10.465100947672028</v>
      </c>
      <c r="F34" s="187"/>
      <c r="G34" s="188">
        <f aca="true" t="shared" si="7" ref="G34">+G23-G30</f>
        <v>33.19836544074723</v>
      </c>
      <c r="H34" s="189"/>
      <c r="I34" s="186">
        <f aca="true" t="shared" si="8" ref="I34">+I23-I30</f>
        <v>34.69473813621835</v>
      </c>
      <c r="J34" s="187"/>
      <c r="K34" s="188">
        <f aca="true" t="shared" si="9" ref="K34">+K23-K30</f>
        <v>66.73375904640272</v>
      </c>
      <c r="L34" s="189"/>
      <c r="M34" s="186">
        <f aca="true" t="shared" si="10" ref="M34">+M23-M30</f>
        <v>9.623318008159032</v>
      </c>
      <c r="N34" s="187"/>
      <c r="O34" s="188">
        <f aca="true" t="shared" si="11" ref="O34">+O23-O30</f>
        <v>12.532103497843806</v>
      </c>
      <c r="P34" s="189"/>
      <c r="Q34" s="186">
        <f aca="true" t="shared" si="12" ref="Q34">+Q23-Q30</f>
        <v>15.002935486302455</v>
      </c>
      <c r="R34" s="187"/>
      <c r="S34" s="188">
        <f aca="true" t="shared" si="13" ref="S34">+S23-S30</f>
        <v>-1.8478947459057338</v>
      </c>
      <c r="T34" s="189"/>
      <c r="U34" s="186">
        <f aca="true" t="shared" si="14" ref="U34">+U23-U30</f>
        <v>20.781483267431767</v>
      </c>
      <c r="V34" s="187"/>
      <c r="W34" s="188">
        <f aca="true" t="shared" si="15" ref="W34">+W23-W30</f>
        <v>13.822435897435895</v>
      </c>
      <c r="X34" s="189"/>
      <c r="Y34" s="186">
        <f aca="true" t="shared" si="16" ref="Y34">+Y23-Y30</f>
        <v>15.188731604428767</v>
      </c>
      <c r="Z34" s="187"/>
    </row>
    <row r="35" spans="1:26" ht="18.95" customHeight="1">
      <c r="A35" s="22"/>
      <c r="B35" s="184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184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185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91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91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91"/>
      <c r="C42" s="22"/>
      <c r="D42" s="147" t="s">
        <v>44</v>
      </c>
      <c r="E42" s="193">
        <f>+'(令和3年5月) '!E23:F23</f>
        <v>45.528605813738196</v>
      </c>
      <c r="F42" s="187">
        <f>+'10品目別管理表 (令和3年2月) '!F23</f>
        <v>0</v>
      </c>
      <c r="G42" s="193">
        <f>+'(令和3年5月) '!G23:H23</f>
        <v>71.47786083956296</v>
      </c>
      <c r="H42" s="187">
        <f>+'10品目別管理表 (令和3年2月) '!H23</f>
        <v>0</v>
      </c>
      <c r="I42" s="193">
        <f>+'(令和3年5月) '!I23:J23</f>
        <v>109.53504838329007</v>
      </c>
      <c r="J42" s="187">
        <f>+'10品目別管理表 (令和3年2月) '!J23</f>
        <v>0</v>
      </c>
      <c r="K42" s="193">
        <f>+'(令和3年5月) '!K23:L23</f>
        <v>66.48401826484019</v>
      </c>
      <c r="L42" s="187">
        <f>+'10品目別管理表 (令和3年2月) '!L23</f>
        <v>0</v>
      </c>
      <c r="M42" s="193">
        <f>+'(令和3年5月) '!M23:N23</f>
        <v>59.96751377731171</v>
      </c>
      <c r="N42" s="187">
        <f>+'10品目別管理表 (令和3年2月) '!N23</f>
        <v>0</v>
      </c>
      <c r="O42" s="193">
        <f>+'(令和3年5月) '!O23:P23</f>
        <v>107.5165806927045</v>
      </c>
      <c r="P42" s="187">
        <f>+'10品目別管理表 (令和3年2月) '!P23</f>
        <v>0</v>
      </c>
      <c r="Q42" s="193">
        <f>+'(令和3年5月) '!Q23:R23</f>
        <v>44.41035082336095</v>
      </c>
      <c r="R42" s="187">
        <f>+'10品目別管理表 (令和3年2月) '!R23</f>
        <v>0</v>
      </c>
      <c r="S42" s="193">
        <f>+'(令和3年5月) '!S23:T23</f>
        <v>122.87118842174019</v>
      </c>
      <c r="T42" s="187">
        <f>+'10品目別管理表 (令和3年2月) '!T23</f>
        <v>0</v>
      </c>
      <c r="U42" s="193">
        <f>+'(令和3年5月) '!U23:V23</f>
        <v>53.06185249769207</v>
      </c>
      <c r="V42" s="187">
        <f>+'10品目別管理表 (令和3年2月) '!V23</f>
        <v>0</v>
      </c>
      <c r="W42" s="193">
        <f>+'(令和3年5月) '!W23:X23</f>
        <v>71.61977186311788</v>
      </c>
      <c r="X42" s="187">
        <f>+'10品目別管理表 (令和3年2月) '!X23</f>
        <v>0</v>
      </c>
      <c r="Y42" s="193">
        <f>+'(令和3年5月) '!Y23:Z23</f>
        <v>70.00997408627644</v>
      </c>
      <c r="Z42" s="187">
        <f>+'10品目別管理表 (令和3年2月) '!Z23</f>
        <v>0</v>
      </c>
    </row>
    <row r="43" spans="1:26" ht="18.95" customHeight="1">
      <c r="A43" s="22"/>
      <c r="B43" s="191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191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191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191"/>
      <c r="C46" s="46"/>
      <c r="D46" s="147" t="s">
        <v>44</v>
      </c>
      <c r="E46" s="193">
        <f>E23-E42</f>
        <v>8.406293238589782</v>
      </c>
      <c r="F46" s="187"/>
      <c r="G46" s="193">
        <f>G23-G42</f>
        <v>4.120504601184265</v>
      </c>
      <c r="H46" s="187"/>
      <c r="I46" s="193">
        <f>I23-I42</f>
        <v>14.659689752928273</v>
      </c>
      <c r="J46" s="187"/>
      <c r="K46" s="193">
        <f>K23-K42</f>
        <v>17.84974078156253</v>
      </c>
      <c r="L46" s="187"/>
      <c r="M46" s="193">
        <f>M23-M42</f>
        <v>-10.644195769152674</v>
      </c>
      <c r="N46" s="187"/>
      <c r="O46" s="193">
        <f t="shared" si="18"/>
        <v>1.5155228051393124</v>
      </c>
      <c r="P46" s="187"/>
      <c r="Q46" s="193">
        <f t="shared" si="18"/>
        <v>5.092584662941505</v>
      </c>
      <c r="R46" s="187"/>
      <c r="S46" s="193">
        <f t="shared" si="18"/>
        <v>31.880916832354075</v>
      </c>
      <c r="T46" s="187"/>
      <c r="U46" s="193">
        <f t="shared" si="18"/>
        <v>14.919630769739697</v>
      </c>
      <c r="V46" s="187"/>
      <c r="W46" s="193">
        <f t="shared" si="18"/>
        <v>17.402664034318022</v>
      </c>
      <c r="X46" s="187"/>
      <c r="Y46" s="193">
        <f t="shared" si="18"/>
        <v>12.278757518152318</v>
      </c>
      <c r="Z46" s="187"/>
      <c r="AA46" s="194"/>
      <c r="AB46" s="195"/>
      <c r="AC46" s="194"/>
      <c r="AD46" s="195"/>
      <c r="AE46" s="194"/>
      <c r="AF46" s="195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191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191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192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O30:P30"/>
    <mergeCell ref="Q30:R30"/>
    <mergeCell ref="S30:T30"/>
    <mergeCell ref="U30:V30"/>
    <mergeCell ref="W30:X30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U3:V3"/>
    <mergeCell ref="W3:X3"/>
    <mergeCell ref="Q2:R2"/>
    <mergeCell ref="S2:T2"/>
    <mergeCell ref="U2:V2"/>
    <mergeCell ref="W2:X2"/>
    <mergeCell ref="Y2:Z3"/>
    <mergeCell ref="C3:D3"/>
    <mergeCell ref="E3:F3"/>
    <mergeCell ref="G3:H3"/>
    <mergeCell ref="I3:J3"/>
    <mergeCell ref="K3:L3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154" t="s">
        <v>66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45.528605813738196</v>
      </c>
      <c r="F23" s="174"/>
      <c r="G23" s="173">
        <f>(G20+G21)/(G22+G41)*100</f>
        <v>71.47786083956296</v>
      </c>
      <c r="H23" s="174"/>
      <c r="I23" s="173">
        <f>(I20+I21)/(I22+I41)*100</f>
        <v>109.53504838329007</v>
      </c>
      <c r="J23" s="174"/>
      <c r="K23" s="173">
        <f>(K20+K21)/(K22+K41)*100</f>
        <v>66.48401826484019</v>
      </c>
      <c r="L23" s="174"/>
      <c r="M23" s="173">
        <f>(M20+M21)/(M22+M41)*100</f>
        <v>59.96751377731171</v>
      </c>
      <c r="N23" s="174"/>
      <c r="O23" s="173">
        <f>(O20+O21)/(O22+O41)*100</f>
        <v>107.5165806927045</v>
      </c>
      <c r="P23" s="174"/>
      <c r="Q23" s="173">
        <f>(Q20+Q21)/(Q22+Q41)*100</f>
        <v>44.41035082336095</v>
      </c>
      <c r="R23" s="174"/>
      <c r="S23" s="173">
        <f>(S20+S21)/(S22+S41)*100</f>
        <v>122.87118842174019</v>
      </c>
      <c r="T23" s="174"/>
      <c r="U23" s="173">
        <f>(U20+U21)/(U22+U41)*100</f>
        <v>53.06185249769207</v>
      </c>
      <c r="V23" s="174"/>
      <c r="W23" s="173">
        <f>(W20+W21)/(W22+W41)*100</f>
        <v>71.61977186311788</v>
      </c>
      <c r="X23" s="174"/>
      <c r="Y23" s="173">
        <f>(Y20+Y21)/(Y22+Y41)*100</f>
        <v>70.00997408627644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v>204989</v>
      </c>
      <c r="F24" s="176"/>
      <c r="G24" s="177">
        <v>457110</v>
      </c>
      <c r="H24" s="178"/>
      <c r="I24" s="179">
        <v>787786</v>
      </c>
      <c r="J24" s="180"/>
      <c r="K24" s="177">
        <v>1710272</v>
      </c>
      <c r="L24" s="178"/>
      <c r="M24" s="179">
        <v>183676</v>
      </c>
      <c r="N24" s="180"/>
      <c r="O24" s="177">
        <v>287463</v>
      </c>
      <c r="P24" s="178"/>
      <c r="Q24" s="179">
        <v>168743</v>
      </c>
      <c r="R24" s="180"/>
      <c r="S24" s="177">
        <v>83931</v>
      </c>
      <c r="T24" s="178"/>
      <c r="U24" s="179">
        <v>295566</v>
      </c>
      <c r="V24" s="180"/>
      <c r="W24" s="177">
        <v>218010</v>
      </c>
      <c r="X24" s="178"/>
      <c r="Y24" s="179">
        <v>188905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184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184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184"/>
      <c r="C30" s="7"/>
      <c r="D30" s="60" t="s">
        <v>44</v>
      </c>
      <c r="E30" s="181">
        <v>55.5</v>
      </c>
      <c r="F30" s="182"/>
      <c r="G30" s="181">
        <v>43.4</v>
      </c>
      <c r="H30" s="182"/>
      <c r="I30" s="181">
        <v>85</v>
      </c>
      <c r="J30" s="182"/>
      <c r="K30" s="181">
        <v>39.4</v>
      </c>
      <c r="L30" s="182"/>
      <c r="M30" s="181">
        <v>50</v>
      </c>
      <c r="N30" s="182"/>
      <c r="O30" s="181">
        <v>103</v>
      </c>
      <c r="P30" s="182"/>
      <c r="Q30" s="181">
        <v>33.7</v>
      </c>
      <c r="R30" s="182"/>
      <c r="S30" s="181">
        <v>126.5</v>
      </c>
      <c r="T30" s="182"/>
      <c r="U30" s="181">
        <v>42.3</v>
      </c>
      <c r="V30" s="182"/>
      <c r="W30" s="181">
        <v>67.3</v>
      </c>
      <c r="X30" s="182"/>
      <c r="Y30" s="181">
        <v>60.8</v>
      </c>
      <c r="Z30" s="182"/>
    </row>
    <row r="31" spans="1:26" ht="18.95" customHeight="1">
      <c r="A31" s="22"/>
      <c r="B31" s="184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184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184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184"/>
      <c r="C34" s="69"/>
      <c r="D34" s="28" t="s">
        <v>44</v>
      </c>
      <c r="E34" s="186">
        <f>+E23-E30</f>
        <v>-9.971394186261804</v>
      </c>
      <c r="F34" s="187"/>
      <c r="G34" s="188">
        <f aca="true" t="shared" si="7" ref="G34">+G23-G30</f>
        <v>28.077860839562966</v>
      </c>
      <c r="H34" s="189"/>
      <c r="I34" s="186">
        <f aca="true" t="shared" si="8" ref="I34">+I23-I30</f>
        <v>24.535048383290075</v>
      </c>
      <c r="J34" s="187"/>
      <c r="K34" s="188">
        <f aca="true" t="shared" si="9" ref="K34">+K23-K30</f>
        <v>27.08401826484019</v>
      </c>
      <c r="L34" s="189"/>
      <c r="M34" s="186">
        <f aca="true" t="shared" si="10" ref="M34">+M23-M30</f>
        <v>9.967513777311709</v>
      </c>
      <c r="N34" s="187"/>
      <c r="O34" s="188">
        <f aca="true" t="shared" si="11" ref="O34">+O23-O30</f>
        <v>4.516580692704494</v>
      </c>
      <c r="P34" s="189"/>
      <c r="Q34" s="186">
        <f aca="true" t="shared" si="12" ref="Q34">+Q23-Q30</f>
        <v>10.710350823360947</v>
      </c>
      <c r="R34" s="187"/>
      <c r="S34" s="188">
        <f aca="true" t="shared" si="13" ref="S34">+S23-S30</f>
        <v>-3.628811578259814</v>
      </c>
      <c r="T34" s="189"/>
      <c r="U34" s="186">
        <f aca="true" t="shared" si="14" ref="U34">+U23-U30</f>
        <v>10.761852497692075</v>
      </c>
      <c r="V34" s="187"/>
      <c r="W34" s="188">
        <f aca="true" t="shared" si="15" ref="W34">+W23-W30</f>
        <v>4.319771863117879</v>
      </c>
      <c r="X34" s="189"/>
      <c r="Y34" s="186">
        <f aca="true" t="shared" si="16" ref="Y34">+Y23-Y30</f>
        <v>9.209974086276446</v>
      </c>
      <c r="Z34" s="187"/>
    </row>
    <row r="35" spans="1:26" ht="18.95" customHeight="1">
      <c r="A35" s="22"/>
      <c r="B35" s="184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184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185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191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191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191"/>
      <c r="C42" s="22"/>
      <c r="D42" s="136" t="s">
        <v>44</v>
      </c>
      <c r="E42" s="193">
        <f>+'(令和3年4月) '!E23:F23</f>
        <v>42.07559681697613</v>
      </c>
      <c r="F42" s="187">
        <f>+'10品目別管理表 (令和3年2月) '!F23</f>
        <v>0</v>
      </c>
      <c r="G42" s="193">
        <f>+'(令和3年4月) '!G23:H23</f>
        <v>89.5884977689638</v>
      </c>
      <c r="H42" s="187">
        <f>+'10品目別管理表 (令和3年2月) '!H23</f>
        <v>0</v>
      </c>
      <c r="I42" s="193">
        <f>+'(令和3年4月) '!I23:J23</f>
        <v>118.61322275973278</v>
      </c>
      <c r="J42" s="187">
        <f>+'10品目別管理表 (令和3年2月) '!J23</f>
        <v>0</v>
      </c>
      <c r="K42" s="193">
        <f>+'(令和3年4月) '!K23:L23</f>
        <v>86.23807132094426</v>
      </c>
      <c r="L42" s="187">
        <f>+'10品目別管理表 (令和3年2月) '!L23</f>
        <v>0</v>
      </c>
      <c r="M42" s="193">
        <f>+'(令和3年4月) '!M23:N23</f>
        <v>61.80712168736121</v>
      </c>
      <c r="N42" s="187">
        <f>+'10品目別管理表 (令和3年2月) '!N23</f>
        <v>0</v>
      </c>
      <c r="O42" s="193">
        <f>+'(令和3年4月) '!O23:P23</f>
        <v>127.77350755828849</v>
      </c>
      <c r="P42" s="187">
        <f>+'10品目別管理表 (令和3年2月) '!P23</f>
        <v>0</v>
      </c>
      <c r="Q42" s="193">
        <f>+'(令和3年4月) '!Q23:R23</f>
        <v>51.71336047854284</v>
      </c>
      <c r="R42" s="187">
        <f>+'10品目別管理表 (令和3年2月) '!R23</f>
        <v>0</v>
      </c>
      <c r="S42" s="193">
        <f>+'(令和3年4月) '!S23:T23</f>
        <v>169.02032542202608</v>
      </c>
      <c r="T42" s="187">
        <f>+'10品目別管理表 (令和3年2月) '!T23</f>
        <v>0</v>
      </c>
      <c r="U42" s="193">
        <f>+'(令和3年4月) '!U23:V23</f>
        <v>75.88539594110625</v>
      </c>
      <c r="V42" s="187">
        <f>+'10品目別管理表 (令和3年2月) '!V23</f>
        <v>0</v>
      </c>
      <c r="W42" s="193">
        <f>+'(令和3年4月) '!W23:X23</f>
        <v>101.36435748281332</v>
      </c>
      <c r="X42" s="187">
        <f>+'10品目別管理表 (令和3年2月) '!X23</f>
        <v>0</v>
      </c>
      <c r="Y42" s="193">
        <f>+'(令和3年4月) '!Y23:Z23</f>
        <v>88.11187613468981</v>
      </c>
      <c r="Z42" s="187">
        <f>+'10品目別管理表 (令和3年2月) '!Z23</f>
        <v>0</v>
      </c>
    </row>
    <row r="43" spans="1:26" ht="18.95" customHeight="1">
      <c r="A43" s="22"/>
      <c r="B43" s="191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191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191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191"/>
      <c r="C46" s="46"/>
      <c r="D46" s="136" t="s">
        <v>44</v>
      </c>
      <c r="E46" s="193">
        <f>E23-E42</f>
        <v>3.4530089967620654</v>
      </c>
      <c r="F46" s="187"/>
      <c r="G46" s="193">
        <f>G23-G42</f>
        <v>-18.11063692940084</v>
      </c>
      <c r="H46" s="187"/>
      <c r="I46" s="193">
        <f>I23-I42</f>
        <v>-9.078174376442703</v>
      </c>
      <c r="J46" s="187"/>
      <c r="K46" s="193">
        <f>K23-K42</f>
        <v>-19.75405305610407</v>
      </c>
      <c r="L46" s="187"/>
      <c r="M46" s="193">
        <f>M23-M42</f>
        <v>-1.8396079100495015</v>
      </c>
      <c r="N46" s="187"/>
      <c r="O46" s="193">
        <f t="shared" si="18"/>
        <v>-20.256926865583992</v>
      </c>
      <c r="P46" s="187"/>
      <c r="Q46" s="193">
        <f t="shared" si="18"/>
        <v>-7.303009655181889</v>
      </c>
      <c r="R46" s="187"/>
      <c r="S46" s="193">
        <f t="shared" si="18"/>
        <v>-46.14913700028589</v>
      </c>
      <c r="T46" s="187"/>
      <c r="U46" s="193">
        <f t="shared" si="18"/>
        <v>-22.82354344341418</v>
      </c>
      <c r="V46" s="187"/>
      <c r="W46" s="193">
        <f t="shared" si="18"/>
        <v>-29.744585619695442</v>
      </c>
      <c r="X46" s="187"/>
      <c r="Y46" s="193">
        <f t="shared" si="18"/>
        <v>-18.101902048413365</v>
      </c>
      <c r="Z46" s="187"/>
      <c r="AA46" s="194"/>
      <c r="AB46" s="195"/>
      <c r="AC46" s="194"/>
      <c r="AD46" s="195"/>
      <c r="AE46" s="194"/>
      <c r="AF46" s="195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191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191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192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154" t="s">
        <v>65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42.07559681697613</v>
      </c>
      <c r="F23" s="174"/>
      <c r="G23" s="173">
        <f>(G20+G21)/(G22+G41)*100</f>
        <v>89.5884977689638</v>
      </c>
      <c r="H23" s="174"/>
      <c r="I23" s="173">
        <f>(I20+I21)/(I22+I41)*100</f>
        <v>118.61322275973278</v>
      </c>
      <c r="J23" s="174"/>
      <c r="K23" s="173">
        <f>(K20+K21)/(K22+K41)*100</f>
        <v>86.23807132094426</v>
      </c>
      <c r="L23" s="174"/>
      <c r="M23" s="173">
        <f>(M20+M21)/(M22+M41)*100</f>
        <v>61.80712168736121</v>
      </c>
      <c r="N23" s="174"/>
      <c r="O23" s="173">
        <f>(O20+O21)/(O22+O41)*100</f>
        <v>127.77350755828849</v>
      </c>
      <c r="P23" s="174"/>
      <c r="Q23" s="173">
        <f>(Q20+Q21)/(Q22+Q41)*100</f>
        <v>51.71336047854284</v>
      </c>
      <c r="R23" s="174"/>
      <c r="S23" s="173">
        <f>(S20+S21)/(S22+S41)*100</f>
        <v>169.02032542202608</v>
      </c>
      <c r="T23" s="174"/>
      <c r="U23" s="173">
        <f>(U20+U21)/(U22+U41)*100</f>
        <v>75.88539594110625</v>
      </c>
      <c r="V23" s="174"/>
      <c r="W23" s="173">
        <f>(W20+W21)/(W22+W41)*100</f>
        <v>101.36435748281332</v>
      </c>
      <c r="X23" s="174"/>
      <c r="Y23" s="173">
        <f>(Y20+Y21)/(Y22+Y41)*100</f>
        <v>88.11187613468981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v>213223</v>
      </c>
      <c r="F24" s="176"/>
      <c r="G24" s="177">
        <v>448777</v>
      </c>
      <c r="H24" s="178"/>
      <c r="I24" s="179">
        <v>712555</v>
      </c>
      <c r="J24" s="180"/>
      <c r="K24" s="177">
        <v>1799642</v>
      </c>
      <c r="L24" s="178"/>
      <c r="M24" s="179">
        <v>214458</v>
      </c>
      <c r="N24" s="180"/>
      <c r="O24" s="177">
        <v>289183</v>
      </c>
      <c r="P24" s="178"/>
      <c r="Q24" s="179">
        <v>172559</v>
      </c>
      <c r="R24" s="180"/>
      <c r="S24" s="177">
        <v>86008</v>
      </c>
      <c r="T24" s="178"/>
      <c r="U24" s="179">
        <v>282735</v>
      </c>
      <c r="V24" s="180"/>
      <c r="W24" s="177">
        <v>224538</v>
      </c>
      <c r="X24" s="178"/>
      <c r="Y24" s="179">
        <v>195521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184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184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184"/>
      <c r="C30" s="7"/>
      <c r="D30" s="60" t="s">
        <v>44</v>
      </c>
      <c r="E30" s="181">
        <v>64.7</v>
      </c>
      <c r="F30" s="182"/>
      <c r="G30" s="181">
        <v>55.6</v>
      </c>
      <c r="H30" s="182"/>
      <c r="I30" s="181">
        <v>86.4</v>
      </c>
      <c r="J30" s="182"/>
      <c r="K30" s="181">
        <v>68.4</v>
      </c>
      <c r="L30" s="182"/>
      <c r="M30" s="181">
        <v>60.3</v>
      </c>
      <c r="N30" s="182"/>
      <c r="O30" s="181">
        <v>134</v>
      </c>
      <c r="P30" s="182"/>
      <c r="Q30" s="181">
        <v>44.3</v>
      </c>
      <c r="R30" s="182"/>
      <c r="S30" s="181">
        <v>142.3</v>
      </c>
      <c r="T30" s="182"/>
      <c r="U30" s="181">
        <v>48.7</v>
      </c>
      <c r="V30" s="182"/>
      <c r="W30" s="181">
        <v>51.3</v>
      </c>
      <c r="X30" s="182"/>
      <c r="Y30" s="181">
        <v>68.6</v>
      </c>
      <c r="Z30" s="182"/>
    </row>
    <row r="31" spans="1:26" ht="18.95" customHeight="1">
      <c r="A31" s="22"/>
      <c r="B31" s="184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184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184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184"/>
      <c r="C34" s="69"/>
      <c r="D34" s="28" t="s">
        <v>44</v>
      </c>
      <c r="E34" s="186">
        <v>87.05268389662028</v>
      </c>
      <c r="F34" s="187"/>
      <c r="G34" s="188">
        <v>56.00624024960999</v>
      </c>
      <c r="H34" s="189"/>
      <c r="I34" s="186">
        <v>114.56217666219581</v>
      </c>
      <c r="J34" s="187"/>
      <c r="K34" s="188">
        <v>31.06796116504854</v>
      </c>
      <c r="L34" s="189"/>
      <c r="M34" s="186">
        <v>60.09323577016454</v>
      </c>
      <c r="N34" s="187"/>
      <c r="O34" s="188">
        <v>110.78748651564186</v>
      </c>
      <c r="P34" s="189"/>
      <c r="Q34" s="186">
        <v>44.466676927812834</v>
      </c>
      <c r="R34" s="187"/>
      <c r="S34" s="188">
        <v>133.80239238956392</v>
      </c>
      <c r="T34" s="189"/>
      <c r="U34" s="186">
        <v>67.03780424650441</v>
      </c>
      <c r="V34" s="187"/>
      <c r="W34" s="188">
        <v>48.559225820403306</v>
      </c>
      <c r="X34" s="189"/>
      <c r="Y34" s="186">
        <v>70.54128256450254</v>
      </c>
      <c r="Z34" s="187"/>
    </row>
    <row r="35" spans="1:26" ht="18.95" customHeight="1">
      <c r="A35" s="22"/>
      <c r="B35" s="184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184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185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191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191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191"/>
      <c r="C42" s="22"/>
      <c r="D42" s="123" t="s">
        <v>44</v>
      </c>
      <c r="E42" s="193">
        <f>+'(令和3年3月) '!E23:F23</f>
        <v>41.552441090405054</v>
      </c>
      <c r="F42" s="187">
        <f>+'10品目別管理表 (令和3年2月) '!F23</f>
        <v>0</v>
      </c>
      <c r="G42" s="193">
        <f>+'(令和3年3月) '!G23:H23</f>
        <v>70.37727061015372</v>
      </c>
      <c r="H42" s="187">
        <f>+'10品目別管理表 (令和3年2月) '!H23</f>
        <v>0</v>
      </c>
      <c r="I42" s="193">
        <f>+'(令和3年3月) '!I23:J23</f>
        <v>202.89162112932604</v>
      </c>
      <c r="J42" s="187">
        <f>+'10品目別管理表 (令和3年2月) '!J23</f>
        <v>0</v>
      </c>
      <c r="K42" s="193">
        <f>+'(令和3年3月) '!K23:L23</f>
        <v>122.28571428571429</v>
      </c>
      <c r="L42" s="187">
        <f>+'10品目別管理表 (令和3年2月) '!L23</f>
        <v>0</v>
      </c>
      <c r="M42" s="193">
        <f>+'(令和3年3月) '!M23:N23</f>
        <v>49.879858766446986</v>
      </c>
      <c r="N42" s="187">
        <f>+'10品目別管理表 (令和3年2月) '!N23</f>
        <v>0</v>
      </c>
      <c r="O42" s="193">
        <f>+'(令和3年3月) '!O23:P23</f>
        <v>136.483144604972</v>
      </c>
      <c r="P42" s="187">
        <f>+'10品目別管理表 (令和3年2月) '!P23</f>
        <v>0</v>
      </c>
      <c r="Q42" s="193">
        <f>+'(令和3年3月) '!Q23:R23</f>
        <v>52.161421266276555</v>
      </c>
      <c r="R42" s="187">
        <f>+'10品目別管理表 (令和3年2月) '!R23</f>
        <v>0</v>
      </c>
      <c r="S42" s="193">
        <f>+'(令和3年3月) '!S23:T23</f>
        <v>167.27831036548832</v>
      </c>
      <c r="T42" s="187">
        <f>+'10品目別管理表 (令和3年2月) '!T23</f>
        <v>0</v>
      </c>
      <c r="U42" s="193">
        <f>+'(令和3年3月) '!U23:V23</f>
        <v>82.45196003074558</v>
      </c>
      <c r="V42" s="187">
        <f>+'10品目別管理表 (令和3年2月) '!V23</f>
        <v>0</v>
      </c>
      <c r="W42" s="193">
        <f>+'(令和3年3月) '!W23:X23</f>
        <v>88.954075498918</v>
      </c>
      <c r="X42" s="187">
        <f>+'10品目別管理表 (令和3年2月) '!X23</f>
        <v>0</v>
      </c>
      <c r="Y42" s="193">
        <f>+'(令和3年3月) '!Y23:Z23</f>
        <v>86.82713544609378</v>
      </c>
      <c r="Z42" s="187">
        <f>+'10品目別管理表 (令和3年2月) '!Z23</f>
        <v>0</v>
      </c>
    </row>
    <row r="43" spans="1:26" ht="18.95" customHeight="1">
      <c r="A43" s="22"/>
      <c r="B43" s="191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191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191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191"/>
      <c r="C46" s="46"/>
      <c r="D46" s="123" t="s">
        <v>44</v>
      </c>
      <c r="E46" s="193">
        <f>E23-E42</f>
        <v>0.5231557265710762</v>
      </c>
      <c r="F46" s="187"/>
      <c r="G46" s="193">
        <f>G23-G42</f>
        <v>19.21122715881009</v>
      </c>
      <c r="H46" s="187"/>
      <c r="I46" s="193">
        <f>I23-I42</f>
        <v>-84.27839836959326</v>
      </c>
      <c r="J46" s="187"/>
      <c r="K46" s="193">
        <f>K23-K42</f>
        <v>-36.047642964770034</v>
      </c>
      <c r="L46" s="187"/>
      <c r="M46" s="193">
        <f>M23-M42</f>
        <v>11.927262920914224</v>
      </c>
      <c r="N46" s="187"/>
      <c r="O46" s="193">
        <f t="shared" si="3"/>
        <v>-8.709637046683525</v>
      </c>
      <c r="P46" s="187"/>
      <c r="Q46" s="193">
        <f t="shared" si="3"/>
        <v>-0.4480607877337164</v>
      </c>
      <c r="R46" s="187"/>
      <c r="S46" s="193">
        <f t="shared" si="3"/>
        <v>1.7420150565377526</v>
      </c>
      <c r="T46" s="187"/>
      <c r="U46" s="193">
        <f t="shared" si="3"/>
        <v>-6.5665640896393285</v>
      </c>
      <c r="V46" s="187"/>
      <c r="W46" s="193">
        <f t="shared" si="3"/>
        <v>12.410281983895317</v>
      </c>
      <c r="X46" s="187"/>
      <c r="Y46" s="193">
        <f t="shared" si="3"/>
        <v>1.284740688596031</v>
      </c>
      <c r="Z46" s="187"/>
      <c r="AA46" s="194"/>
      <c r="AB46" s="195"/>
      <c r="AC46" s="194"/>
      <c r="AD46" s="195"/>
      <c r="AE46" s="194"/>
      <c r="AF46" s="195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191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191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192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154" t="s">
        <v>64</v>
      </c>
      <c r="B1" s="155"/>
      <c r="C1" s="155"/>
      <c r="D1" s="155"/>
      <c r="E1" s="156" t="s">
        <v>0</v>
      </c>
      <c r="F1" s="157"/>
      <c r="G1" s="157"/>
      <c r="H1" s="157"/>
      <c r="J1" s="158" t="s">
        <v>1</v>
      </c>
      <c r="K1" s="155"/>
      <c r="L1" s="1" t="s">
        <v>2</v>
      </c>
      <c r="M1" s="1" t="s">
        <v>3</v>
      </c>
      <c r="N1" s="1" t="s">
        <v>4</v>
      </c>
      <c r="O1" s="158" t="s">
        <v>5</v>
      </c>
      <c r="P1" s="155"/>
      <c r="Q1" s="155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159" t="s">
        <v>7</v>
      </c>
      <c r="F2" s="160"/>
      <c r="G2" s="161" t="s">
        <v>8</v>
      </c>
      <c r="H2" s="161"/>
      <c r="I2" s="162" t="s">
        <v>9</v>
      </c>
      <c r="J2" s="163"/>
      <c r="K2" s="161" t="s">
        <v>10</v>
      </c>
      <c r="L2" s="161"/>
      <c r="M2" s="162" t="s">
        <v>11</v>
      </c>
      <c r="N2" s="163"/>
      <c r="O2" s="161" t="s">
        <v>12</v>
      </c>
      <c r="P2" s="161"/>
      <c r="Q2" s="162" t="s">
        <v>13</v>
      </c>
      <c r="R2" s="163"/>
      <c r="S2" s="161" t="s">
        <v>14</v>
      </c>
      <c r="T2" s="161"/>
      <c r="U2" s="162" t="s">
        <v>15</v>
      </c>
      <c r="V2" s="163"/>
      <c r="W2" s="161" t="s">
        <v>16</v>
      </c>
      <c r="X2" s="161"/>
      <c r="Y2" s="164" t="s">
        <v>17</v>
      </c>
      <c r="Z2" s="165"/>
    </row>
    <row r="3" spans="1:26" ht="18.75">
      <c r="A3" s="7"/>
      <c r="C3" s="168"/>
      <c r="D3" s="169"/>
      <c r="E3" s="170" t="s">
        <v>53</v>
      </c>
      <c r="F3" s="171"/>
      <c r="G3" s="172" t="s">
        <v>54</v>
      </c>
      <c r="H3" s="172"/>
      <c r="I3" s="170" t="s">
        <v>55</v>
      </c>
      <c r="J3" s="171"/>
      <c r="K3" s="172" t="s">
        <v>56</v>
      </c>
      <c r="L3" s="172"/>
      <c r="M3" s="170" t="s">
        <v>57</v>
      </c>
      <c r="N3" s="171"/>
      <c r="O3" s="172">
        <v>26</v>
      </c>
      <c r="P3" s="172"/>
      <c r="Q3" s="170" t="s">
        <v>58</v>
      </c>
      <c r="R3" s="171"/>
      <c r="S3" s="172" t="s">
        <v>59</v>
      </c>
      <c r="T3" s="172"/>
      <c r="U3" s="170" t="s">
        <v>60</v>
      </c>
      <c r="V3" s="171"/>
      <c r="W3" s="172">
        <v>40</v>
      </c>
      <c r="X3" s="172"/>
      <c r="Y3" s="166"/>
      <c r="Z3" s="167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v>41.552441090405054</v>
      </c>
      <c r="F23" s="174"/>
      <c r="G23" s="173">
        <v>70.37727061015372</v>
      </c>
      <c r="H23" s="174"/>
      <c r="I23" s="173">
        <v>202.89162112932604</v>
      </c>
      <c r="J23" s="174"/>
      <c r="K23" s="173">
        <v>122.28571428571429</v>
      </c>
      <c r="L23" s="174"/>
      <c r="M23" s="173">
        <v>49.879858766446986</v>
      </c>
      <c r="N23" s="174"/>
      <c r="O23" s="173">
        <v>136.483144604972</v>
      </c>
      <c r="P23" s="174"/>
      <c r="Q23" s="173">
        <v>52.161421266276555</v>
      </c>
      <c r="R23" s="174"/>
      <c r="S23" s="173">
        <v>167.27831036548832</v>
      </c>
      <c r="T23" s="174"/>
      <c r="U23" s="173">
        <v>82.45196003074558</v>
      </c>
      <c r="V23" s="174"/>
      <c r="W23" s="173">
        <v>88.954075498918</v>
      </c>
      <c r="X23" s="174"/>
      <c r="Y23" s="173">
        <v>86.82713544609378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v>220916.91009412528</v>
      </c>
      <c r="F24" s="176"/>
      <c r="G24" s="177">
        <v>342582.36865538737</v>
      </c>
      <c r="H24" s="178"/>
      <c r="I24" s="179">
        <v>762266.5726375176</v>
      </c>
      <c r="J24" s="180"/>
      <c r="K24" s="177">
        <v>1637188.596491228</v>
      </c>
      <c r="L24" s="178"/>
      <c r="M24" s="179">
        <v>217286.9128555136</v>
      </c>
      <c r="N24" s="180"/>
      <c r="O24" s="177">
        <v>280449.1750931347</v>
      </c>
      <c r="P24" s="178"/>
      <c r="Q24" s="179">
        <v>177020.95585046406</v>
      </c>
      <c r="R24" s="180"/>
      <c r="S24" s="177">
        <v>77255.7570363778</v>
      </c>
      <c r="T24" s="178"/>
      <c r="U24" s="179">
        <v>282713.1325063989</v>
      </c>
      <c r="V24" s="180"/>
      <c r="W24" s="177">
        <v>223902.52903505915</v>
      </c>
      <c r="X24" s="178"/>
      <c r="Y24" s="179">
        <v>193686.7049839089</v>
      </c>
      <c r="Z24" s="18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183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184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184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184"/>
      <c r="C30" s="7"/>
      <c r="D30" s="60" t="s">
        <v>44</v>
      </c>
      <c r="E30" s="181">
        <v>66.6</v>
      </c>
      <c r="F30" s="182"/>
      <c r="G30" s="181">
        <v>55.9</v>
      </c>
      <c r="H30" s="182"/>
      <c r="I30" s="181">
        <v>87.4</v>
      </c>
      <c r="J30" s="182"/>
      <c r="K30" s="181">
        <v>54.1</v>
      </c>
      <c r="L30" s="182"/>
      <c r="M30" s="181">
        <v>50.4</v>
      </c>
      <c r="N30" s="182"/>
      <c r="O30" s="181">
        <v>145.9</v>
      </c>
      <c r="P30" s="182"/>
      <c r="Q30" s="181">
        <v>43</v>
      </c>
      <c r="R30" s="182"/>
      <c r="S30" s="181">
        <v>139</v>
      </c>
      <c r="T30" s="182"/>
      <c r="U30" s="181">
        <v>59.7</v>
      </c>
      <c r="V30" s="182"/>
      <c r="W30" s="181">
        <v>63.7</v>
      </c>
      <c r="X30" s="182"/>
      <c r="Y30" s="181">
        <v>69.1</v>
      </c>
      <c r="Z30" s="182"/>
    </row>
    <row r="31" spans="1:26" ht="18.95" customHeight="1">
      <c r="A31" s="22"/>
      <c r="B31" s="184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184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184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184"/>
      <c r="C34" s="69"/>
      <c r="D34" s="28" t="s">
        <v>44</v>
      </c>
      <c r="E34" s="186">
        <v>87.05268389662028</v>
      </c>
      <c r="F34" s="187"/>
      <c r="G34" s="188">
        <v>56.00624024960999</v>
      </c>
      <c r="H34" s="189"/>
      <c r="I34" s="186">
        <v>114.56217666219581</v>
      </c>
      <c r="J34" s="187"/>
      <c r="K34" s="188">
        <v>31.06796116504854</v>
      </c>
      <c r="L34" s="189"/>
      <c r="M34" s="186">
        <v>60.09323577016454</v>
      </c>
      <c r="N34" s="187"/>
      <c r="O34" s="188">
        <v>110.78748651564186</v>
      </c>
      <c r="P34" s="189"/>
      <c r="Q34" s="186">
        <v>44.466676927812834</v>
      </c>
      <c r="R34" s="187"/>
      <c r="S34" s="188">
        <v>133.80239238956392</v>
      </c>
      <c r="T34" s="189"/>
      <c r="U34" s="186">
        <v>67.03780424650441</v>
      </c>
      <c r="V34" s="187"/>
      <c r="W34" s="188">
        <v>48.559225820403306</v>
      </c>
      <c r="X34" s="189"/>
      <c r="Y34" s="186">
        <v>70.54128256450254</v>
      </c>
      <c r="Z34" s="187"/>
    </row>
    <row r="35" spans="1:26" ht="18.95" customHeight="1">
      <c r="A35" s="22"/>
      <c r="B35" s="184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184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185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190" t="s">
        <v>51</v>
      </c>
      <c r="C39" s="12" t="s">
        <v>43</v>
      </c>
      <c r="D39" s="98" t="s">
        <v>21</v>
      </c>
      <c r="E39" s="13">
        <f>+'10品目別管理表 (令和3年2月) '!E20</f>
        <v>1151</v>
      </c>
      <c r="F39" s="14">
        <f>+'10品目別管理表 (令和3年2月) '!F20</f>
        <v>100158</v>
      </c>
      <c r="G39" s="13">
        <f>+'10品目別管理表 (令和3年2月) '!G20</f>
        <v>682</v>
      </c>
      <c r="H39" s="14">
        <f>+'10品目別管理表 (令和3年2月) '!H20</f>
        <v>197240</v>
      </c>
      <c r="I39" s="13">
        <f>+'10品目別管理表 (令和3年2月) '!I20</f>
        <v>2297</v>
      </c>
      <c r="J39" s="14">
        <f>+'10品目別管理表 (令和3年2月) '!J20</f>
        <v>1250218</v>
      </c>
      <c r="K39" s="13">
        <f>+'10品目別管理表 (令和3年2月) '!K20</f>
        <v>663</v>
      </c>
      <c r="L39" s="14">
        <f>+'10品目別管理表 (令和3年2月) '!L20</f>
        <v>1070049</v>
      </c>
      <c r="M39" s="13">
        <f>+'10品目別管理表 (令和3年2月) '!M20</f>
        <v>7168</v>
      </c>
      <c r="N39" s="14">
        <f>+'10品目別管理表 (令和3年2月) '!N20</f>
        <v>1929756</v>
      </c>
      <c r="O39" s="13">
        <f>+'10品目別管理表 (令和3年2月) '!O20</f>
        <v>4230</v>
      </c>
      <c r="P39" s="14">
        <f>+'10品目別管理表 (令和3年2月) '!P20</f>
        <v>1442781</v>
      </c>
      <c r="Q39" s="13">
        <f>+'10品目別管理表 (令和3年2月) '!Q20</f>
        <v>23490</v>
      </c>
      <c r="R39" s="14">
        <f>+'10品目別管理表 (令和3年2月) '!R20</f>
        <v>4166540</v>
      </c>
      <c r="S39" s="25">
        <f>+'10品目別管理表 (令和3年2月) '!S20</f>
        <v>37319</v>
      </c>
      <c r="T39" s="26">
        <f>+'10品目別管理表 (令和3年2月) '!T20</f>
        <v>8448024</v>
      </c>
      <c r="U39" s="13">
        <f>+'10品目別管理表 (令和3年2月) '!U20</f>
        <v>4309</v>
      </c>
      <c r="V39" s="14">
        <f>+'10品目別管理表 (令和3年2月) '!V20</f>
        <v>915270</v>
      </c>
      <c r="W39" s="13">
        <f>+'10品目別管理表 (令和3年2月) '!W20</f>
        <v>7489</v>
      </c>
      <c r="X39" s="14">
        <f>+'10品目別管理表 (令和3年2月) '!X20</f>
        <v>1344877</v>
      </c>
      <c r="Y39" s="55">
        <f>+'10品目別管理表 (令和3年2月) '!Y20</f>
        <v>88798</v>
      </c>
      <c r="Z39" s="56">
        <f>+'10品目別管理表 (令和3年2月) '!Z20</f>
        <v>20864913</v>
      </c>
    </row>
    <row r="40" spans="1:26" ht="18.95" customHeight="1">
      <c r="A40" s="22"/>
      <c r="B40" s="191"/>
      <c r="C40" s="22"/>
      <c r="D40" s="96" t="s">
        <v>22</v>
      </c>
      <c r="E40" s="27">
        <f>+'10品目別管理表 (令和3年2月) '!E21</f>
        <v>1221</v>
      </c>
      <c r="F40" s="21">
        <f>+'10品目別管理表 (令和3年2月) '!F21</f>
        <v>98178</v>
      </c>
      <c r="G40" s="27">
        <f>+'10品目別管理表 (令和3年2月) '!G21</f>
        <v>594</v>
      </c>
      <c r="H40" s="21">
        <f>+'10品目別管理表 (令和3年2月) '!H21</f>
        <v>216372</v>
      </c>
      <c r="I40" s="27">
        <f>+'10品目別管理表 (令和3年2月) '!I21</f>
        <v>2225</v>
      </c>
      <c r="J40" s="21">
        <f>+'10品目別管理表 (令和3年2月) '!J21</f>
        <v>1132681</v>
      </c>
      <c r="K40" s="27">
        <f>+'10品目別管理表 (令和3年2月) '!K21</f>
        <v>673</v>
      </c>
      <c r="L40" s="21">
        <f>+'10品目別管理表 (令和3年2月) '!L21</f>
        <v>1027804</v>
      </c>
      <c r="M40" s="27">
        <f>+'10品目別管理表 (令和3年2月) '!M21</f>
        <v>6726</v>
      </c>
      <c r="N40" s="21">
        <f>+'10品目別管理表 (令和3年2月) '!N21</f>
        <v>1428468</v>
      </c>
      <c r="O40" s="27">
        <f>+'10品目別管理表 (令和3年2月) '!O21</f>
        <v>4297</v>
      </c>
      <c r="P40" s="21">
        <f>+'10品目別管理表 (令和3年2月) '!P21</f>
        <v>1448906</v>
      </c>
      <c r="Q40" s="27">
        <f>+'10品目別管理表 (令和3年2月) '!Q21</f>
        <v>24504</v>
      </c>
      <c r="R40" s="21">
        <f>+'10品目別管理表 (令和3年2月) '!R21</f>
        <v>4497623</v>
      </c>
      <c r="S40" s="25">
        <f>+'10品目別管理表 (令和3年2月) '!S21</f>
        <v>36147</v>
      </c>
      <c r="T40" s="26">
        <f>+'10品目別管理表 (令和3年2月) '!T21</f>
        <v>8417776</v>
      </c>
      <c r="U40" s="27">
        <f>+'10品目別管理表 (令和3年2月) '!U21</f>
        <v>4649</v>
      </c>
      <c r="V40" s="21">
        <f>+'10品目別管理表 (令和3年2月) '!V21</f>
        <v>1124696</v>
      </c>
      <c r="W40" s="27">
        <f>+'10品目別管理表 (令和3年2月) '!W21</f>
        <v>8354</v>
      </c>
      <c r="X40" s="21">
        <f>+'10品目別管理表 (令和3年2月) '!X21</f>
        <v>1310188</v>
      </c>
      <c r="Y40" s="58">
        <f>+'10品目別管理表 (令和3年2月) '!Y21</f>
        <v>89390</v>
      </c>
      <c r="Z40" s="59">
        <f>+'10品目別管理表 (令和3年2月) '!Z21</f>
        <v>20702692</v>
      </c>
    </row>
    <row r="41" spans="1:26" ht="18.95" customHeight="1">
      <c r="A41" s="22" t="s">
        <v>52</v>
      </c>
      <c r="B41" s="191"/>
      <c r="C41" s="22"/>
      <c r="D41" s="96" t="s">
        <v>24</v>
      </c>
      <c r="E41" s="27">
        <f>+'10品目別管理表 (令和3年2月) '!E22</f>
        <v>3227</v>
      </c>
      <c r="F41" s="21">
        <f>+'10品目別管理表 (令和3年2月) '!F22</f>
        <v>730409</v>
      </c>
      <c r="G41" s="27">
        <f>+'10品目別管理表 (令和3年2月) '!G22</f>
        <v>1010</v>
      </c>
      <c r="H41" s="21">
        <f>+'10品目別管理表 (令和3年2月) '!H22</f>
        <v>386979</v>
      </c>
      <c r="I41" s="27">
        <f>+'10品目別管理表 (令和3年2月) '!I22</f>
        <v>2244</v>
      </c>
      <c r="J41" s="21">
        <f>+'10品目別管理表 (令和3年2月) '!J22</f>
        <v>2617165</v>
      </c>
      <c r="K41" s="27">
        <f>+'10品目別管理表 (令和3年2月) '!K22</f>
        <v>976</v>
      </c>
      <c r="L41" s="21">
        <f>+'10品目別管理表 (令和3年2月) '!L22</f>
        <v>1650763</v>
      </c>
      <c r="M41" s="27">
        <f>+'10品目別管理表 (令和3年2月) '!M22</f>
        <v>12759.1</v>
      </c>
      <c r="N41" s="21">
        <f>+'10品目別管理表 (令和3年2月) '!N22</f>
        <v>2891369</v>
      </c>
      <c r="O41" s="27">
        <f>+'10品目別管理表 (令和3年2月) '!O22</f>
        <v>3674</v>
      </c>
      <c r="P41" s="21">
        <f>+'10品目別管理表 (令和3年2月) '!P22</f>
        <v>1047628</v>
      </c>
      <c r="Q41" s="27">
        <f>+'10品目別管理表 (令和3年2月) '!Q22</f>
        <v>56700</v>
      </c>
      <c r="R41" s="21">
        <f>+'10品目別管理表 (令和3年2月) '!R22</f>
        <v>10471367</v>
      </c>
      <c r="S41" s="25">
        <f>+'10品目別管理表 (令和3年2月) '!S22</f>
        <v>26193</v>
      </c>
      <c r="T41" s="26">
        <f>+'10品目別管理表 (令和3年2月) '!T22</f>
        <v>2058151</v>
      </c>
      <c r="U41" s="27">
        <f>+'10品目別管理表 (令和3年2月) '!U22</f>
        <v>6266</v>
      </c>
      <c r="V41" s="21">
        <f>+'10品目別管理表 (令和3年2月) '!V22</f>
        <v>2004448</v>
      </c>
      <c r="W41" s="27">
        <f>+'10品目別管理表 (令和3年2月) '!W22</f>
        <v>8963</v>
      </c>
      <c r="X41" s="21">
        <f>+'10品目別管理表 (令和3年2月) '!X22</f>
        <v>2029916</v>
      </c>
      <c r="Y41" s="58">
        <f>+'10品目別管理表 (令和3年2月) '!Y22</f>
        <v>122012.1</v>
      </c>
      <c r="Z41" s="59">
        <f>+'10品目別管理表 (令和3年2月) '!Z22</f>
        <v>25888195</v>
      </c>
    </row>
    <row r="42" spans="1:26" ht="18.95" customHeight="1" thickBot="1">
      <c r="A42" s="22"/>
      <c r="B42" s="191"/>
      <c r="C42" s="22"/>
      <c r="D42" s="101" t="s">
        <v>44</v>
      </c>
      <c r="E42" s="193" t="e">
        <f>+'10品目別管理表 (令和3年2月) '!E23</f>
        <v>#REF!</v>
      </c>
      <c r="F42" s="187">
        <f>+'10品目別管理表 (令和3年2月) '!F23</f>
        <v>0</v>
      </c>
      <c r="G42" s="193" t="e">
        <f>+'10品目別管理表 (令和3年2月) '!G23</f>
        <v>#REF!</v>
      </c>
      <c r="H42" s="187">
        <f>+'10品目別管理表 (令和3年2月) '!H23</f>
        <v>0</v>
      </c>
      <c r="I42" s="193" t="e">
        <f>+'10品目別管理表 (令和3年2月) '!I23</f>
        <v>#REF!</v>
      </c>
      <c r="J42" s="187">
        <f>+'10品目別管理表 (令和3年2月) '!J23</f>
        <v>0</v>
      </c>
      <c r="K42" s="193" t="e">
        <f>+'10品目別管理表 (令和3年2月) '!K23</f>
        <v>#REF!</v>
      </c>
      <c r="L42" s="187">
        <f>+'10品目別管理表 (令和3年2月) '!L23</f>
        <v>0</v>
      </c>
      <c r="M42" s="193" t="e">
        <f>+'10品目別管理表 (令和3年2月) '!M23</f>
        <v>#REF!</v>
      </c>
      <c r="N42" s="187">
        <f>+'10品目別管理表 (令和3年2月) '!N23</f>
        <v>0</v>
      </c>
      <c r="O42" s="193" t="e">
        <f>+'10品目別管理表 (令和3年2月) '!O23</f>
        <v>#REF!</v>
      </c>
      <c r="P42" s="187">
        <f>+'10品目別管理表 (令和3年2月) '!P23</f>
        <v>0</v>
      </c>
      <c r="Q42" s="193" t="e">
        <f>+'10品目別管理表 (令和3年2月) '!Q23</f>
        <v>#REF!</v>
      </c>
      <c r="R42" s="187">
        <f>+'10品目別管理表 (令和3年2月) '!R23</f>
        <v>0</v>
      </c>
      <c r="S42" s="193" t="e">
        <f>+'10品目別管理表 (令和3年2月) '!S23</f>
        <v>#REF!</v>
      </c>
      <c r="T42" s="187">
        <f>+'10品目別管理表 (令和3年2月) '!T23</f>
        <v>0</v>
      </c>
      <c r="U42" s="193" t="e">
        <f>+'10品目別管理表 (令和3年2月) '!U23</f>
        <v>#REF!</v>
      </c>
      <c r="V42" s="187">
        <f>+'10品目別管理表 (令和3年2月) '!V23</f>
        <v>0</v>
      </c>
      <c r="W42" s="193" t="e">
        <f>+'10品目別管理表 (令和3年2月) '!W23</f>
        <v>#REF!</v>
      </c>
      <c r="X42" s="187">
        <f>+'10品目別管理表 (令和3年2月) '!X23</f>
        <v>0</v>
      </c>
      <c r="Y42" s="193" t="e">
        <f>+'10品目別管理表 (令和3年2月) '!Y23</f>
        <v>#REF!</v>
      </c>
      <c r="Z42" s="187">
        <f>+'10品目別管理表 (令和3年2月) '!Z23</f>
        <v>0</v>
      </c>
    </row>
    <row r="43" spans="1:26" ht="18.95" customHeight="1">
      <c r="A43" s="22"/>
      <c r="B43" s="191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191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191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191"/>
      <c r="C46" s="46"/>
      <c r="D46" s="101" t="s">
        <v>44</v>
      </c>
      <c r="E46" s="193" t="e">
        <f>E23-E42</f>
        <v>#REF!</v>
      </c>
      <c r="F46" s="187"/>
      <c r="G46" s="193" t="e">
        <f>G23-G42</f>
        <v>#REF!</v>
      </c>
      <c r="H46" s="187"/>
      <c r="I46" s="193" t="e">
        <f>I23-I42</f>
        <v>#REF!</v>
      </c>
      <c r="J46" s="187"/>
      <c r="K46" s="193" t="e">
        <f>K23-K42</f>
        <v>#REF!</v>
      </c>
      <c r="L46" s="187"/>
      <c r="M46" s="193" t="e">
        <f>M23-M42</f>
        <v>#REF!</v>
      </c>
      <c r="N46" s="187"/>
      <c r="O46" s="193" t="e">
        <f t="shared" si="3"/>
        <v>#REF!</v>
      </c>
      <c r="P46" s="187"/>
      <c r="Q46" s="193" t="e">
        <f t="shared" si="3"/>
        <v>#REF!</v>
      </c>
      <c r="R46" s="187"/>
      <c r="S46" s="193" t="e">
        <f t="shared" si="3"/>
        <v>#REF!</v>
      </c>
      <c r="T46" s="187"/>
      <c r="U46" s="193" t="e">
        <f t="shared" si="3"/>
        <v>#REF!</v>
      </c>
      <c r="V46" s="187"/>
      <c r="W46" s="193" t="e">
        <f t="shared" si="3"/>
        <v>#REF!</v>
      </c>
      <c r="X46" s="187"/>
      <c r="Y46" s="193" t="e">
        <f t="shared" si="3"/>
        <v>#REF!</v>
      </c>
      <c r="Z46" s="187"/>
      <c r="AA46" s="194"/>
      <c r="AB46" s="195"/>
      <c r="AC46" s="194"/>
      <c r="AD46" s="195"/>
      <c r="AE46" s="194"/>
      <c r="AF46" s="195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191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191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192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2021-06-28T08:13:14Z</cp:lastPrinted>
  <dcterms:created xsi:type="dcterms:W3CDTF">2016-05-20T01:46:25Z</dcterms:created>
  <dcterms:modified xsi:type="dcterms:W3CDTF">2021-08-24T08:56:19Z</dcterms:modified>
  <cp:category/>
  <cp:version/>
  <cp:contentType/>
  <cp:contentStatus/>
</cp:coreProperties>
</file>