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8D2A3560-F0E6-4AA7-9342-15426A2127B9}" xr6:coauthVersionLast="36" xr6:coauthVersionMax="36" xr10:uidLastSave="{00000000-0000-0000-0000-000000000000}"/>
  <bookViews>
    <workbookView xWindow="32760" yWindow="4245" windowWidth="15405" windowHeight="3885" xr2:uid="{00000000-000D-0000-FFFF-FFFF00000000}"/>
  </bookViews>
  <sheets>
    <sheet name="10品目別管理表 (令和3年8月) " sheetId="9" r:id="rId1"/>
    <sheet name="(令和3年7月) " sheetId="5" r:id="rId2"/>
    <sheet name="(令和3年6月) " sheetId="8" r:id="rId3"/>
    <sheet name="(令和3年5月) " sheetId="7" r:id="rId4"/>
    <sheet name="(令和3年4月) " sheetId="6" r:id="rId5"/>
    <sheet name="(令和3年3月) " sheetId="4" r:id="rId6"/>
    <sheet name="(令和3年2月) " sheetId="3" r:id="rId7"/>
  </sheets>
  <definedNames>
    <definedName name="_xlnm.Print_Area" localSheetId="6">'(令和3年2月) '!$A$1:$Z$49</definedName>
    <definedName name="_xlnm.Print_Area" localSheetId="5">'(令和3年3月) '!$A$1:$Z$49</definedName>
    <definedName name="_xlnm.Print_Area" localSheetId="4">'(令和3年4月) '!$A$1:$Z$49</definedName>
    <definedName name="_xlnm.Print_Area" localSheetId="3">'(令和3年5月) '!$A$1:$Z$49</definedName>
    <definedName name="_xlnm.Print_Area" localSheetId="2">'(令和3年6月) '!$A$1:$Z$49</definedName>
    <definedName name="_xlnm.Print_Area" localSheetId="1">'(令和3年7月) '!$A$1:$Z$49</definedName>
    <definedName name="_xlnm.Print_Area" localSheetId="0">'10品目別管理表 (令和3年8月)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2" i="9" l="1"/>
  <c r="Y42" i="9"/>
  <c r="Z41" i="9"/>
  <c r="Y41" i="9"/>
  <c r="Z40" i="9"/>
  <c r="Y40" i="9"/>
  <c r="Z39" i="9"/>
  <c r="Y39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E39" i="5"/>
  <c r="S49" i="9"/>
  <c r="Z29" i="9"/>
  <c r="Y29" i="9"/>
  <c r="Z28" i="9"/>
  <c r="Y28" i="9"/>
  <c r="Z27" i="9"/>
  <c r="Y27" i="9"/>
  <c r="X22" i="9"/>
  <c r="W22" i="9"/>
  <c r="V22" i="9"/>
  <c r="V33" i="9" s="1"/>
  <c r="U22" i="9"/>
  <c r="U33" i="9" s="1"/>
  <c r="T22" i="9"/>
  <c r="T33" i="9" s="1"/>
  <c r="S22" i="9"/>
  <c r="S33" i="9" s="1"/>
  <c r="R22" i="9"/>
  <c r="R49" i="9" s="1"/>
  <c r="Q22" i="9"/>
  <c r="Q37" i="9" s="1"/>
  <c r="P22" i="9"/>
  <c r="P37" i="9" s="1"/>
  <c r="O22" i="9"/>
  <c r="N22" i="9"/>
  <c r="N33" i="9" s="1"/>
  <c r="M22" i="9"/>
  <c r="M33" i="9" s="1"/>
  <c r="L22" i="9"/>
  <c r="L33" i="9" s="1"/>
  <c r="K22" i="9"/>
  <c r="K33" i="9" s="1"/>
  <c r="J22" i="9"/>
  <c r="J49" i="9" s="1"/>
  <c r="I22" i="9"/>
  <c r="I37" i="9" s="1"/>
  <c r="H22" i="9"/>
  <c r="G22" i="9"/>
  <c r="G33" i="9" s="1"/>
  <c r="F22" i="9"/>
  <c r="F33" i="9" s="1"/>
  <c r="E22" i="9"/>
  <c r="E33" i="9" s="1"/>
  <c r="X21" i="9"/>
  <c r="X36" i="9" s="1"/>
  <c r="W21" i="9"/>
  <c r="W36" i="9" s="1"/>
  <c r="V21" i="9"/>
  <c r="V36" i="9" s="1"/>
  <c r="U21" i="9"/>
  <c r="U44" i="9" s="1"/>
  <c r="T21" i="9"/>
  <c r="T32" i="9" s="1"/>
  <c r="S21" i="9"/>
  <c r="S32" i="9" s="1"/>
  <c r="R21" i="9"/>
  <c r="R32" i="9" s="1"/>
  <c r="Q21" i="9"/>
  <c r="Q32" i="9" s="1"/>
  <c r="P21" i="9"/>
  <c r="O21" i="9"/>
  <c r="O36" i="9" s="1"/>
  <c r="N21" i="9"/>
  <c r="N36" i="9" s="1"/>
  <c r="M21" i="9"/>
  <c r="M44" i="9" s="1"/>
  <c r="L21" i="9"/>
  <c r="L32" i="9" s="1"/>
  <c r="K21" i="9"/>
  <c r="K32" i="9" s="1"/>
  <c r="J21" i="9"/>
  <c r="J32" i="9" s="1"/>
  <c r="I21" i="9"/>
  <c r="I32" i="9" s="1"/>
  <c r="H21" i="9"/>
  <c r="G21" i="9"/>
  <c r="G36" i="9" s="1"/>
  <c r="F21" i="9"/>
  <c r="F44" i="9" s="1"/>
  <c r="E21" i="9"/>
  <c r="E44" i="9" s="1"/>
  <c r="X20" i="9"/>
  <c r="X31" i="9" s="1"/>
  <c r="W20" i="9"/>
  <c r="W31" i="9" s="1"/>
  <c r="V20" i="9"/>
  <c r="V47" i="9" s="1"/>
  <c r="U20" i="9"/>
  <c r="U35" i="9" s="1"/>
  <c r="T20" i="9"/>
  <c r="T35" i="9" s="1"/>
  <c r="S20" i="9"/>
  <c r="S43" i="9" s="1"/>
  <c r="R20" i="9"/>
  <c r="R31" i="9" s="1"/>
  <c r="Q20" i="9"/>
  <c r="Q31" i="9" s="1"/>
  <c r="P20" i="9"/>
  <c r="P31" i="9" s="1"/>
  <c r="O20" i="9"/>
  <c r="O31" i="9" s="1"/>
  <c r="N20" i="9"/>
  <c r="N47" i="9" s="1"/>
  <c r="M20" i="9"/>
  <c r="M35" i="9" s="1"/>
  <c r="L20" i="9"/>
  <c r="L35" i="9" s="1"/>
  <c r="K20" i="9"/>
  <c r="K43" i="9" s="1"/>
  <c r="J20" i="9"/>
  <c r="J31" i="9" s="1"/>
  <c r="I20" i="9"/>
  <c r="I31" i="9" s="1"/>
  <c r="H20" i="9"/>
  <c r="H31" i="9" s="1"/>
  <c r="G20" i="9"/>
  <c r="G31" i="9" s="1"/>
  <c r="F20" i="9"/>
  <c r="F47" i="9" s="1"/>
  <c r="E20" i="9"/>
  <c r="E35" i="9" s="1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Y5" i="9"/>
  <c r="R37" i="9" l="1"/>
  <c r="K49" i="9"/>
  <c r="J37" i="9"/>
  <c r="G45" i="9"/>
  <c r="O45" i="9"/>
  <c r="W45" i="9"/>
  <c r="H48" i="9"/>
  <c r="P48" i="9"/>
  <c r="X48" i="9"/>
  <c r="Y20" i="9"/>
  <c r="Y31" i="9" s="1"/>
  <c r="W24" i="9"/>
  <c r="Y21" i="9"/>
  <c r="Y32" i="9" s="1"/>
  <c r="O23" i="9"/>
  <c r="O46" i="9" s="1"/>
  <c r="K31" i="9"/>
  <c r="F35" i="9"/>
  <c r="G47" i="9"/>
  <c r="Z21" i="9"/>
  <c r="Z32" i="9" s="1"/>
  <c r="I24" i="9"/>
  <c r="S31" i="9"/>
  <c r="N35" i="9"/>
  <c r="O47" i="9"/>
  <c r="O33" i="9"/>
  <c r="G24" i="9"/>
  <c r="Y22" i="9"/>
  <c r="Y33" i="9" s="1"/>
  <c r="E32" i="9"/>
  <c r="Z22" i="9"/>
  <c r="Z45" i="9" s="1"/>
  <c r="M32" i="9"/>
  <c r="H36" i="9"/>
  <c r="I48" i="9"/>
  <c r="Z20" i="9"/>
  <c r="Z31" i="9" s="1"/>
  <c r="W33" i="9"/>
  <c r="V35" i="9"/>
  <c r="W47" i="9"/>
  <c r="U32" i="9"/>
  <c r="P36" i="9"/>
  <c r="Q48" i="9"/>
  <c r="P45" i="9"/>
  <c r="Q23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S23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E23" i="9"/>
  <c r="U23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G23" i="9"/>
  <c r="W23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I2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K23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M23" i="9"/>
  <c r="O34" i="9" l="1"/>
  <c r="M25" i="9"/>
  <c r="Y37" i="9"/>
  <c r="Z37" i="9"/>
  <c r="Y43" i="9"/>
  <c r="S25" i="9"/>
  <c r="Y49" i="9"/>
  <c r="Z36" i="9"/>
  <c r="Z47" i="9"/>
  <c r="Z35" i="9"/>
  <c r="Z43" i="9"/>
  <c r="E25" i="9"/>
  <c r="K25" i="9"/>
  <c r="I25" i="9"/>
  <c r="Q25" i="9"/>
  <c r="G25" i="9"/>
  <c r="Y45" i="9"/>
  <c r="W25" i="9"/>
  <c r="Y24" i="9"/>
  <c r="O25" i="9"/>
  <c r="U25" i="9"/>
  <c r="Y23" i="9"/>
  <c r="Y34" i="9" s="1"/>
  <c r="Y36" i="9"/>
  <c r="Z33" i="9"/>
  <c r="Y48" i="9"/>
  <c r="Z49" i="9"/>
  <c r="Y44" i="9"/>
  <c r="Z48" i="9"/>
  <c r="Y35" i="9"/>
  <c r="Z44" i="9"/>
  <c r="Y47" i="9"/>
  <c r="S34" i="9"/>
  <c r="S46" i="9"/>
  <c r="G34" i="9"/>
  <c r="G46" i="9"/>
  <c r="E34" i="9"/>
  <c r="E46" i="9"/>
  <c r="K34" i="9"/>
  <c r="K46" i="9"/>
  <c r="Q34" i="9"/>
  <c r="Q46" i="9"/>
  <c r="M46" i="9"/>
  <c r="M34" i="9"/>
  <c r="U34" i="9"/>
  <c r="U46" i="9"/>
  <c r="I34" i="9"/>
  <c r="I46" i="9"/>
  <c r="W34" i="9"/>
  <c r="W46" i="9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E42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U49" i="8"/>
  <c r="Q49" i="8"/>
  <c r="M49" i="8"/>
  <c r="I49" i="8"/>
  <c r="E49" i="8"/>
  <c r="W48" i="8"/>
  <c r="S48" i="8"/>
  <c r="O48" i="8"/>
  <c r="K48" i="8"/>
  <c r="G48" i="8"/>
  <c r="U47" i="8"/>
  <c r="Q47" i="8"/>
  <c r="M47" i="8"/>
  <c r="I47" i="8"/>
  <c r="E47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Z41" i="8"/>
  <c r="Y41" i="8"/>
  <c r="X41" i="8"/>
  <c r="W41" i="8"/>
  <c r="V41" i="8"/>
  <c r="V45" i="8" s="1"/>
  <c r="U41" i="8"/>
  <c r="T41" i="8"/>
  <c r="S41" i="8"/>
  <c r="R41" i="8"/>
  <c r="R49" i="8" s="1"/>
  <c r="Q41" i="8"/>
  <c r="P41" i="8"/>
  <c r="O41" i="8"/>
  <c r="N41" i="8"/>
  <c r="N45" i="8" s="1"/>
  <c r="M41" i="8"/>
  <c r="L41" i="8"/>
  <c r="K41" i="8"/>
  <c r="J41" i="8"/>
  <c r="J45" i="8" s="1"/>
  <c r="I41" i="8"/>
  <c r="H41" i="8"/>
  <c r="G41" i="8"/>
  <c r="F41" i="8"/>
  <c r="F45" i="8" s="1"/>
  <c r="E41" i="8"/>
  <c r="Z40" i="8"/>
  <c r="Y40" i="8"/>
  <c r="X40" i="8"/>
  <c r="X44" i="8" s="1"/>
  <c r="W40" i="8"/>
  <c r="V40" i="8"/>
  <c r="U40" i="8"/>
  <c r="T40" i="8"/>
  <c r="T44" i="8" s="1"/>
  <c r="S40" i="8"/>
  <c r="R40" i="8"/>
  <c r="Q40" i="8"/>
  <c r="P40" i="8"/>
  <c r="P48" i="8" s="1"/>
  <c r="O40" i="8"/>
  <c r="N40" i="8"/>
  <c r="M40" i="8"/>
  <c r="L40" i="8"/>
  <c r="L44" i="8" s="1"/>
  <c r="K40" i="8"/>
  <c r="J40" i="8"/>
  <c r="I40" i="8"/>
  <c r="H40" i="8"/>
  <c r="H48" i="8" s="1"/>
  <c r="G40" i="8"/>
  <c r="F40" i="8"/>
  <c r="E40" i="8"/>
  <c r="Z39" i="8"/>
  <c r="Y39" i="8"/>
  <c r="X39" i="8"/>
  <c r="W39" i="8"/>
  <c r="V39" i="8"/>
  <c r="V47" i="8" s="1"/>
  <c r="U39" i="8"/>
  <c r="T39" i="8"/>
  <c r="S39" i="8"/>
  <c r="R39" i="8"/>
  <c r="R43" i="8" s="1"/>
  <c r="Q39" i="8"/>
  <c r="P39" i="8"/>
  <c r="O39" i="8"/>
  <c r="N39" i="8"/>
  <c r="N47" i="8" s="1"/>
  <c r="M39" i="8"/>
  <c r="L39" i="8"/>
  <c r="K39" i="8"/>
  <c r="J39" i="8"/>
  <c r="J43" i="8" s="1"/>
  <c r="I39" i="8"/>
  <c r="H39" i="8"/>
  <c r="G39" i="8"/>
  <c r="F39" i="8"/>
  <c r="F47" i="8" s="1"/>
  <c r="E39" i="8"/>
  <c r="X37" i="8"/>
  <c r="Q37" i="8"/>
  <c r="P37" i="8"/>
  <c r="I37" i="8"/>
  <c r="H37" i="8"/>
  <c r="W36" i="8"/>
  <c r="V36" i="8"/>
  <c r="O36" i="8"/>
  <c r="N36" i="8"/>
  <c r="G36" i="8"/>
  <c r="F36" i="8"/>
  <c r="U35" i="8"/>
  <c r="T35" i="8"/>
  <c r="M35" i="8"/>
  <c r="L35" i="8"/>
  <c r="E35" i="8"/>
  <c r="V33" i="8"/>
  <c r="U33" i="8"/>
  <c r="Q33" i="8"/>
  <c r="N33" i="8"/>
  <c r="M33" i="8"/>
  <c r="I33" i="8"/>
  <c r="F33" i="8"/>
  <c r="E33" i="8"/>
  <c r="W32" i="8"/>
  <c r="T32" i="8"/>
  <c r="S32" i="8"/>
  <c r="O32" i="8"/>
  <c r="L32" i="8"/>
  <c r="K32" i="8"/>
  <c r="G32" i="8"/>
  <c r="U31" i="8"/>
  <c r="R31" i="8"/>
  <c r="Q31" i="8"/>
  <c r="M31" i="8"/>
  <c r="J31" i="8"/>
  <c r="I31" i="8"/>
  <c r="E31" i="8"/>
  <c r="Z29" i="8"/>
  <c r="Y29" i="8"/>
  <c r="Z28" i="8"/>
  <c r="Y28" i="8"/>
  <c r="Z27" i="8"/>
  <c r="Y27" i="8"/>
  <c r="U23" i="8"/>
  <c r="U34" i="8" s="1"/>
  <c r="E23" i="8"/>
  <c r="E34" i="8" s="1"/>
  <c r="X22" i="8"/>
  <c r="X49" i="8" s="1"/>
  <c r="W22" i="8"/>
  <c r="W45" i="8" s="1"/>
  <c r="V22" i="8"/>
  <c r="V37" i="8" s="1"/>
  <c r="U22" i="8"/>
  <c r="U45" i="8" s="1"/>
  <c r="T22" i="8"/>
  <c r="T33" i="8" s="1"/>
  <c r="S22" i="8"/>
  <c r="S33" i="8" s="1"/>
  <c r="R22" i="8"/>
  <c r="R33" i="8" s="1"/>
  <c r="Q22" i="8"/>
  <c r="Q45" i="8" s="1"/>
  <c r="P22" i="8"/>
  <c r="P49" i="8" s="1"/>
  <c r="O22" i="8"/>
  <c r="O45" i="8" s="1"/>
  <c r="N22" i="8"/>
  <c r="N37" i="8" s="1"/>
  <c r="M22" i="8"/>
  <c r="M45" i="8" s="1"/>
  <c r="L22" i="8"/>
  <c r="L33" i="8" s="1"/>
  <c r="K22" i="8"/>
  <c r="K33" i="8" s="1"/>
  <c r="J22" i="8"/>
  <c r="J33" i="8" s="1"/>
  <c r="I22" i="8"/>
  <c r="H22" i="8"/>
  <c r="H49" i="8" s="1"/>
  <c r="G22" i="8"/>
  <c r="G45" i="8" s="1"/>
  <c r="F22" i="8"/>
  <c r="F37" i="8" s="1"/>
  <c r="E22" i="8"/>
  <c r="E45" i="8" s="1"/>
  <c r="X21" i="8"/>
  <c r="X32" i="8" s="1"/>
  <c r="W21" i="8"/>
  <c r="W44" i="8" s="1"/>
  <c r="V21" i="8"/>
  <c r="V48" i="8" s="1"/>
  <c r="U21" i="8"/>
  <c r="U36" i="8" s="1"/>
  <c r="T21" i="8"/>
  <c r="T36" i="8" s="1"/>
  <c r="S21" i="8"/>
  <c r="S44" i="8" s="1"/>
  <c r="R21" i="8"/>
  <c r="R32" i="8" s="1"/>
  <c r="Q21" i="8"/>
  <c r="Q32" i="8" s="1"/>
  <c r="P21" i="8"/>
  <c r="P32" i="8" s="1"/>
  <c r="O21" i="8"/>
  <c r="O44" i="8" s="1"/>
  <c r="N21" i="8"/>
  <c r="N48" i="8" s="1"/>
  <c r="M21" i="8"/>
  <c r="M36" i="8" s="1"/>
  <c r="L21" i="8"/>
  <c r="L36" i="8" s="1"/>
  <c r="K21" i="8"/>
  <c r="K44" i="8" s="1"/>
  <c r="J21" i="8"/>
  <c r="J32" i="8" s="1"/>
  <c r="I21" i="8"/>
  <c r="I32" i="8" s="1"/>
  <c r="H21" i="8"/>
  <c r="H32" i="8" s="1"/>
  <c r="G21" i="8"/>
  <c r="G44" i="8" s="1"/>
  <c r="F21" i="8"/>
  <c r="F48" i="8" s="1"/>
  <c r="E21" i="8"/>
  <c r="E44" i="8" s="1"/>
  <c r="X20" i="8"/>
  <c r="X31" i="8" s="1"/>
  <c r="W20" i="8"/>
  <c r="W23" i="8" s="1"/>
  <c r="V20" i="8"/>
  <c r="V31" i="8" s="1"/>
  <c r="U20" i="8"/>
  <c r="U43" i="8" s="1"/>
  <c r="T20" i="8"/>
  <c r="T47" i="8" s="1"/>
  <c r="S20" i="8"/>
  <c r="S43" i="8" s="1"/>
  <c r="R20" i="8"/>
  <c r="R35" i="8" s="1"/>
  <c r="Q20" i="8"/>
  <c r="Q43" i="8" s="1"/>
  <c r="P20" i="8"/>
  <c r="P31" i="8" s="1"/>
  <c r="O20" i="8"/>
  <c r="O31" i="8" s="1"/>
  <c r="N20" i="8"/>
  <c r="N31" i="8" s="1"/>
  <c r="M20" i="8"/>
  <c r="M43" i="8" s="1"/>
  <c r="L20" i="8"/>
  <c r="L47" i="8" s="1"/>
  <c r="K20" i="8"/>
  <c r="K35" i="8" s="1"/>
  <c r="J20" i="8"/>
  <c r="J35" i="8" s="1"/>
  <c r="I20" i="8"/>
  <c r="I43" i="8" s="1"/>
  <c r="H20" i="8"/>
  <c r="H31" i="8" s="1"/>
  <c r="G20" i="8"/>
  <c r="G31" i="8" s="1"/>
  <c r="F20" i="8"/>
  <c r="F31" i="8" s="1"/>
  <c r="E20" i="8"/>
  <c r="E43" i="8" s="1"/>
  <c r="Z19" i="8"/>
  <c r="Z22" i="8" s="1"/>
  <c r="Y19" i="8"/>
  <c r="Y22" i="8" s="1"/>
  <c r="Z18" i="8"/>
  <c r="Y18" i="8"/>
  <c r="Z17" i="8"/>
  <c r="Z20" i="8" s="1"/>
  <c r="Y17" i="8"/>
  <c r="Y20" i="8" s="1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Z21" i="8" s="1"/>
  <c r="Y9" i="8"/>
  <c r="Y21" i="8" s="1"/>
  <c r="Z8" i="8"/>
  <c r="Y8" i="8"/>
  <c r="Z7" i="8"/>
  <c r="Y7" i="8"/>
  <c r="Z6" i="8"/>
  <c r="Y6" i="8"/>
  <c r="Z5" i="8"/>
  <c r="Y5" i="8"/>
  <c r="Y25" i="9" l="1"/>
  <c r="Y46" i="9"/>
  <c r="W34" i="8"/>
  <c r="W46" i="8"/>
  <c r="Z43" i="8"/>
  <c r="Z35" i="8"/>
  <c r="Z47" i="8"/>
  <c r="Z31" i="8"/>
  <c r="Y32" i="8"/>
  <c r="Y44" i="8"/>
  <c r="Y36" i="8"/>
  <c r="Y48" i="8"/>
  <c r="Z32" i="8"/>
  <c r="Z36" i="8"/>
  <c r="Z44" i="8"/>
  <c r="Z48" i="8"/>
  <c r="I25" i="8"/>
  <c r="Y43" i="8"/>
  <c r="Y35" i="8"/>
  <c r="Y47" i="8"/>
  <c r="Y23" i="8"/>
  <c r="Y31" i="8"/>
  <c r="Y49" i="8"/>
  <c r="Y33" i="8"/>
  <c r="Y45" i="8"/>
  <c r="Y37" i="8"/>
  <c r="Q25" i="8"/>
  <c r="O25" i="8"/>
  <c r="Z49" i="8"/>
  <c r="Z45" i="8"/>
  <c r="Z33" i="8"/>
  <c r="Z37" i="8"/>
  <c r="M44" i="8"/>
  <c r="J49" i="8"/>
  <c r="I23" i="8"/>
  <c r="S25" i="8"/>
  <c r="K31" i="8"/>
  <c r="S31" i="8"/>
  <c r="E32" i="8"/>
  <c r="M32" i="8"/>
  <c r="U32" i="8"/>
  <c r="G33" i="8"/>
  <c r="O33" i="8"/>
  <c r="W33" i="8"/>
  <c r="F35" i="8"/>
  <c r="N35" i="8"/>
  <c r="V35" i="8"/>
  <c r="H36" i="8"/>
  <c r="P36" i="8"/>
  <c r="X36" i="8"/>
  <c r="J37" i="8"/>
  <c r="R37" i="8"/>
  <c r="L43" i="8"/>
  <c r="T43" i="8"/>
  <c r="F44" i="8"/>
  <c r="N44" i="8"/>
  <c r="V44" i="8"/>
  <c r="H45" i="8"/>
  <c r="P45" i="8"/>
  <c r="X45" i="8"/>
  <c r="G47" i="8"/>
  <c r="O47" i="8"/>
  <c r="W47" i="8"/>
  <c r="I48" i="8"/>
  <c r="Q48" i="8"/>
  <c r="K49" i="8"/>
  <c r="S49" i="8"/>
  <c r="G23" i="8"/>
  <c r="K43" i="8"/>
  <c r="U44" i="8"/>
  <c r="X48" i="8"/>
  <c r="K23" i="8"/>
  <c r="E25" i="8"/>
  <c r="U25" i="8"/>
  <c r="L31" i="8"/>
  <c r="T31" i="8"/>
  <c r="F32" i="8"/>
  <c r="N32" i="8"/>
  <c r="V32" i="8"/>
  <c r="H33" i="8"/>
  <c r="P33" i="8"/>
  <c r="X33" i="8"/>
  <c r="G35" i="8"/>
  <c r="O35" i="8"/>
  <c r="W35" i="8"/>
  <c r="I36" i="8"/>
  <c r="Q36" i="8"/>
  <c r="K37" i="8"/>
  <c r="S37" i="8"/>
  <c r="I45" i="8"/>
  <c r="H47" i="8"/>
  <c r="P47" i="8"/>
  <c r="X47" i="8"/>
  <c r="J48" i="8"/>
  <c r="R48" i="8"/>
  <c r="L49" i="8"/>
  <c r="T49" i="8"/>
  <c r="R36" i="8"/>
  <c r="F43" i="8"/>
  <c r="M23" i="8"/>
  <c r="X35" i="8"/>
  <c r="N43" i="8"/>
  <c r="P44" i="8"/>
  <c r="R45" i="8"/>
  <c r="O23" i="8"/>
  <c r="I35" i="8"/>
  <c r="Q35" i="8"/>
  <c r="K36" i="8"/>
  <c r="S36" i="8"/>
  <c r="E37" i="8"/>
  <c r="M37" i="8"/>
  <c r="U37" i="8"/>
  <c r="G43" i="8"/>
  <c r="O43" i="8"/>
  <c r="W43" i="8"/>
  <c r="I44" i="8"/>
  <c r="Q44" i="8"/>
  <c r="K45" i="8"/>
  <c r="S45" i="8"/>
  <c r="E46" i="8"/>
  <c r="U46" i="8"/>
  <c r="J47" i="8"/>
  <c r="R47" i="8"/>
  <c r="L48" i="8"/>
  <c r="T48" i="8"/>
  <c r="F49" i="8"/>
  <c r="N49" i="8"/>
  <c r="V49" i="8"/>
  <c r="W25" i="8"/>
  <c r="H35" i="8"/>
  <c r="J36" i="8"/>
  <c r="L37" i="8"/>
  <c r="T37" i="8"/>
  <c r="V43" i="8"/>
  <c r="Q23" i="8"/>
  <c r="K25" i="8"/>
  <c r="W31" i="8"/>
  <c r="H43" i="8"/>
  <c r="P43" i="8"/>
  <c r="X43" i="8"/>
  <c r="J44" i="8"/>
  <c r="R44" i="8"/>
  <c r="L45" i="8"/>
  <c r="T45" i="8"/>
  <c r="K47" i="8"/>
  <c r="S47" i="8"/>
  <c r="E48" i="8"/>
  <c r="M48" i="8"/>
  <c r="U48" i="8"/>
  <c r="G49" i="8"/>
  <c r="O49" i="8"/>
  <c r="W49" i="8"/>
  <c r="G25" i="8"/>
  <c r="P35" i="8"/>
  <c r="H44" i="8"/>
  <c r="S23" i="8"/>
  <c r="M25" i="8"/>
  <c r="S35" i="8"/>
  <c r="E36" i="8"/>
  <c r="G37" i="8"/>
  <c r="O37" i="8"/>
  <c r="W37" i="8"/>
  <c r="W20" i="5"/>
  <c r="O34" i="8" l="1"/>
  <c r="O46" i="8"/>
  <c r="K34" i="8"/>
  <c r="K46" i="8"/>
  <c r="Y25" i="8"/>
  <c r="Q34" i="8"/>
  <c r="Q46" i="8"/>
  <c r="Y46" i="8"/>
  <c r="Y34" i="8"/>
  <c r="S34" i="8"/>
  <c r="S46" i="8"/>
  <c r="M46" i="8"/>
  <c r="M34" i="8"/>
  <c r="G34" i="8"/>
  <c r="G46" i="8"/>
  <c r="I46" i="8"/>
  <c r="I34" i="8"/>
  <c r="Z42" i="5"/>
  <c r="T49" i="7"/>
  <c r="S49" i="7"/>
  <c r="L49" i="7"/>
  <c r="K49" i="7"/>
  <c r="R48" i="7"/>
  <c r="Q48" i="7"/>
  <c r="J48" i="7"/>
  <c r="I48" i="7"/>
  <c r="X47" i="7"/>
  <c r="W47" i="7"/>
  <c r="P47" i="7"/>
  <c r="O47" i="7"/>
  <c r="H47" i="7"/>
  <c r="G47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Z41" i="7"/>
  <c r="Y41" i="7"/>
  <c r="X41" i="7"/>
  <c r="X45" i="7" s="1"/>
  <c r="W41" i="7"/>
  <c r="V41" i="7"/>
  <c r="U41" i="7"/>
  <c r="T41" i="7"/>
  <c r="S41" i="7"/>
  <c r="R41" i="7"/>
  <c r="Q41" i="7"/>
  <c r="Q45" i="7" s="1"/>
  <c r="P41" i="7"/>
  <c r="P45" i="7" s="1"/>
  <c r="O41" i="7"/>
  <c r="N41" i="7"/>
  <c r="M41" i="7"/>
  <c r="L41" i="7"/>
  <c r="K41" i="7"/>
  <c r="J41" i="7"/>
  <c r="I41" i="7"/>
  <c r="I45" i="7" s="1"/>
  <c r="H41" i="7"/>
  <c r="H45" i="7" s="1"/>
  <c r="G41" i="7"/>
  <c r="F41" i="7"/>
  <c r="E41" i="7"/>
  <c r="Z40" i="7"/>
  <c r="Y40" i="7"/>
  <c r="X40" i="7"/>
  <c r="W40" i="7"/>
  <c r="W44" i="7" s="1"/>
  <c r="V40" i="7"/>
  <c r="V44" i="7" s="1"/>
  <c r="U40" i="7"/>
  <c r="T40" i="7"/>
  <c r="S40" i="7"/>
  <c r="R40" i="7"/>
  <c r="Q40" i="7"/>
  <c r="P40" i="7"/>
  <c r="O40" i="7"/>
  <c r="O44" i="7" s="1"/>
  <c r="N40" i="7"/>
  <c r="N44" i="7" s="1"/>
  <c r="M40" i="7"/>
  <c r="L40" i="7"/>
  <c r="K40" i="7"/>
  <c r="J40" i="7"/>
  <c r="I40" i="7"/>
  <c r="H40" i="7"/>
  <c r="G40" i="7"/>
  <c r="G44" i="7" s="1"/>
  <c r="F40" i="7"/>
  <c r="F44" i="7" s="1"/>
  <c r="E40" i="7"/>
  <c r="Z39" i="7"/>
  <c r="Y39" i="7"/>
  <c r="X39" i="7"/>
  <c r="W39" i="7"/>
  <c r="V39" i="7"/>
  <c r="U39" i="7"/>
  <c r="U43" i="7" s="1"/>
  <c r="T39" i="7"/>
  <c r="T43" i="7" s="1"/>
  <c r="S39" i="7"/>
  <c r="R39" i="7"/>
  <c r="Q39" i="7"/>
  <c r="P39" i="7"/>
  <c r="O39" i="7"/>
  <c r="N39" i="7"/>
  <c r="M39" i="7"/>
  <c r="M43" i="7" s="1"/>
  <c r="L39" i="7"/>
  <c r="L43" i="7" s="1"/>
  <c r="K39" i="7"/>
  <c r="J39" i="7"/>
  <c r="I39" i="7"/>
  <c r="H39" i="7"/>
  <c r="G39" i="7"/>
  <c r="F39" i="7"/>
  <c r="E39" i="7"/>
  <c r="E43" i="7" s="1"/>
  <c r="S37" i="7"/>
  <c r="R37" i="7"/>
  <c r="K37" i="7"/>
  <c r="J37" i="7"/>
  <c r="X36" i="7"/>
  <c r="Q36" i="7"/>
  <c r="P36" i="7"/>
  <c r="I36" i="7"/>
  <c r="H36" i="7"/>
  <c r="W35" i="7"/>
  <c r="V35" i="7"/>
  <c r="O35" i="7"/>
  <c r="N35" i="7"/>
  <c r="G35" i="7"/>
  <c r="F35" i="7"/>
  <c r="X33" i="7"/>
  <c r="W33" i="7"/>
  <c r="P33" i="7"/>
  <c r="O33" i="7"/>
  <c r="H33" i="7"/>
  <c r="G33" i="7"/>
  <c r="V32" i="7"/>
  <c r="U32" i="7"/>
  <c r="N32" i="7"/>
  <c r="M32" i="7"/>
  <c r="F32" i="7"/>
  <c r="E32" i="7"/>
  <c r="T31" i="7"/>
  <c r="S31" i="7"/>
  <c r="L31" i="7"/>
  <c r="K31" i="7"/>
  <c r="Z29" i="7"/>
  <c r="Y29" i="7"/>
  <c r="Z28" i="7"/>
  <c r="Y28" i="7"/>
  <c r="Z27" i="7"/>
  <c r="Y27" i="7"/>
  <c r="X22" i="7"/>
  <c r="X37" i="7" s="1"/>
  <c r="W22" i="7"/>
  <c r="W45" i="7" s="1"/>
  <c r="V22" i="7"/>
  <c r="V33" i="7" s="1"/>
  <c r="U22" i="7"/>
  <c r="U33" i="7" s="1"/>
  <c r="T22" i="7"/>
  <c r="T33" i="7" s="1"/>
  <c r="S22" i="7"/>
  <c r="S33" i="7" s="1"/>
  <c r="R22" i="7"/>
  <c r="R49" i="7" s="1"/>
  <c r="Q22" i="7"/>
  <c r="Q37" i="7" s="1"/>
  <c r="P22" i="7"/>
  <c r="P37" i="7" s="1"/>
  <c r="O22" i="7"/>
  <c r="O45" i="7" s="1"/>
  <c r="N22" i="7"/>
  <c r="N33" i="7" s="1"/>
  <c r="M22" i="7"/>
  <c r="M33" i="7" s="1"/>
  <c r="L22" i="7"/>
  <c r="L33" i="7" s="1"/>
  <c r="K22" i="7"/>
  <c r="K33" i="7" s="1"/>
  <c r="J22" i="7"/>
  <c r="J49" i="7" s="1"/>
  <c r="I22" i="7"/>
  <c r="I37" i="7" s="1"/>
  <c r="H22" i="7"/>
  <c r="H37" i="7" s="1"/>
  <c r="G22" i="7"/>
  <c r="G45" i="7" s="1"/>
  <c r="F22" i="7"/>
  <c r="F33" i="7" s="1"/>
  <c r="E22" i="7"/>
  <c r="E33" i="7" s="1"/>
  <c r="X21" i="7"/>
  <c r="X48" i="7" s="1"/>
  <c r="W21" i="7"/>
  <c r="W36" i="7" s="1"/>
  <c r="V21" i="7"/>
  <c r="V36" i="7" s="1"/>
  <c r="U21" i="7"/>
  <c r="U44" i="7" s="1"/>
  <c r="T21" i="7"/>
  <c r="T32" i="7" s="1"/>
  <c r="S21" i="7"/>
  <c r="S32" i="7" s="1"/>
  <c r="R21" i="7"/>
  <c r="R32" i="7" s="1"/>
  <c r="Q21" i="7"/>
  <c r="Q32" i="7" s="1"/>
  <c r="P21" i="7"/>
  <c r="P48" i="7" s="1"/>
  <c r="O21" i="7"/>
  <c r="O36" i="7" s="1"/>
  <c r="N21" i="7"/>
  <c r="N36" i="7" s="1"/>
  <c r="M21" i="7"/>
  <c r="M44" i="7" s="1"/>
  <c r="L21" i="7"/>
  <c r="L32" i="7" s="1"/>
  <c r="K21" i="7"/>
  <c r="K32" i="7" s="1"/>
  <c r="J21" i="7"/>
  <c r="J32" i="7" s="1"/>
  <c r="I21" i="7"/>
  <c r="I32" i="7" s="1"/>
  <c r="H21" i="7"/>
  <c r="H48" i="7" s="1"/>
  <c r="G21" i="7"/>
  <c r="G36" i="7" s="1"/>
  <c r="F21" i="7"/>
  <c r="F36" i="7" s="1"/>
  <c r="E21" i="7"/>
  <c r="E44" i="7" s="1"/>
  <c r="X20" i="7"/>
  <c r="X31" i="7" s="1"/>
  <c r="W20" i="7"/>
  <c r="W23" i="7" s="1"/>
  <c r="V20" i="7"/>
  <c r="V47" i="7" s="1"/>
  <c r="U20" i="7"/>
  <c r="U35" i="7" s="1"/>
  <c r="T20" i="7"/>
  <c r="T35" i="7" s="1"/>
  <c r="S20" i="7"/>
  <c r="S43" i="7" s="1"/>
  <c r="R20" i="7"/>
  <c r="R31" i="7" s="1"/>
  <c r="Q20" i="7"/>
  <c r="Q31" i="7" s="1"/>
  <c r="P20" i="7"/>
  <c r="P31" i="7" s="1"/>
  <c r="O20" i="7"/>
  <c r="O31" i="7" s="1"/>
  <c r="N20" i="7"/>
  <c r="N47" i="7" s="1"/>
  <c r="M20" i="7"/>
  <c r="M35" i="7" s="1"/>
  <c r="L20" i="7"/>
  <c r="L35" i="7" s="1"/>
  <c r="K20" i="7"/>
  <c r="K43" i="7" s="1"/>
  <c r="J20" i="7"/>
  <c r="J31" i="7" s="1"/>
  <c r="I20" i="7"/>
  <c r="I31" i="7" s="1"/>
  <c r="H20" i="7"/>
  <c r="H31" i="7" s="1"/>
  <c r="G20" i="7"/>
  <c r="G23" i="7" s="1"/>
  <c r="F20" i="7"/>
  <c r="F47" i="7" s="1"/>
  <c r="E20" i="7"/>
  <c r="E35" i="7" s="1"/>
  <c r="Z19" i="7"/>
  <c r="Z22" i="7" s="1"/>
  <c r="Y19" i="7"/>
  <c r="Y22" i="7" s="1"/>
  <c r="Z18" i="7"/>
  <c r="Z21" i="7" s="1"/>
  <c r="Y18" i="7"/>
  <c r="Y21" i="7" s="1"/>
  <c r="Z17" i="7"/>
  <c r="Y17" i="7"/>
  <c r="Z16" i="7"/>
  <c r="Y16" i="7"/>
  <c r="Z15" i="7"/>
  <c r="Y15" i="7"/>
  <c r="Z14" i="7"/>
  <c r="Z20" i="7" s="1"/>
  <c r="Y14" i="7"/>
  <c r="Y20" i="7" s="1"/>
  <c r="Z13" i="7"/>
  <c r="Y13" i="7"/>
  <c r="Z12" i="7"/>
  <c r="Y12" i="7"/>
  <c r="Z11" i="7"/>
  <c r="Y11" i="7"/>
  <c r="Z10" i="7"/>
  <c r="Y10" i="7"/>
  <c r="Z9" i="7"/>
  <c r="Y9" i="7"/>
  <c r="Z8" i="7"/>
  <c r="Y8" i="7"/>
  <c r="Z7" i="7"/>
  <c r="Y7" i="7"/>
  <c r="Z6" i="7"/>
  <c r="Y6" i="7"/>
  <c r="Z5" i="7"/>
  <c r="Y5" i="7"/>
  <c r="G34" i="7" l="1"/>
  <c r="G46" i="7"/>
  <c r="Z49" i="7"/>
  <c r="Z37" i="7"/>
  <c r="Z33" i="7"/>
  <c r="Z45" i="7"/>
  <c r="Y31" i="7"/>
  <c r="Y43" i="7"/>
  <c r="Y35" i="7"/>
  <c r="Y47" i="7"/>
  <c r="Y23" i="7"/>
  <c r="Y48" i="7"/>
  <c r="Y32" i="7"/>
  <c r="Y36" i="7"/>
  <c r="Y44" i="7"/>
  <c r="W34" i="7"/>
  <c r="W46" i="7"/>
  <c r="Z31" i="7"/>
  <c r="Z43" i="7"/>
  <c r="Z35" i="7"/>
  <c r="Z47" i="7"/>
  <c r="Z48" i="7"/>
  <c r="Z32" i="7"/>
  <c r="Z44" i="7"/>
  <c r="Z36" i="7"/>
  <c r="Y37" i="7"/>
  <c r="Y45" i="7"/>
  <c r="Y49" i="7"/>
  <c r="S25" i="7"/>
  <c r="Y33" i="7"/>
  <c r="M23" i="7"/>
  <c r="G25" i="7"/>
  <c r="W25" i="7"/>
  <c r="E31" i="7"/>
  <c r="M31" i="7"/>
  <c r="U31" i="7"/>
  <c r="G32" i="7"/>
  <c r="O32" i="7"/>
  <c r="W32" i="7"/>
  <c r="I33" i="7"/>
  <c r="Q33" i="7"/>
  <c r="H35" i="7"/>
  <c r="P35" i="7"/>
  <c r="X35" i="7"/>
  <c r="J36" i="7"/>
  <c r="R36" i="7"/>
  <c r="L37" i="7"/>
  <c r="T37" i="7"/>
  <c r="F43" i="7"/>
  <c r="N43" i="7"/>
  <c r="V43" i="7"/>
  <c r="H44" i="7"/>
  <c r="P44" i="7"/>
  <c r="X44" i="7"/>
  <c r="J45" i="7"/>
  <c r="R45" i="7"/>
  <c r="I47" i="7"/>
  <c r="Q47" i="7"/>
  <c r="K48" i="7"/>
  <c r="S48" i="7"/>
  <c r="E49" i="7"/>
  <c r="M49" i="7"/>
  <c r="U49" i="7"/>
  <c r="O23" i="7"/>
  <c r="I25" i="7"/>
  <c r="F31" i="7"/>
  <c r="N31" i="7"/>
  <c r="V31" i="7"/>
  <c r="H32" i="7"/>
  <c r="P32" i="7"/>
  <c r="X32" i="7"/>
  <c r="J33" i="7"/>
  <c r="R33" i="7"/>
  <c r="I35" i="7"/>
  <c r="Q35" i="7"/>
  <c r="K36" i="7"/>
  <c r="S36" i="7"/>
  <c r="E37" i="7"/>
  <c r="M37" i="7"/>
  <c r="U37" i="7"/>
  <c r="G43" i="7"/>
  <c r="O43" i="7"/>
  <c r="W43" i="7"/>
  <c r="I44" i="7"/>
  <c r="Q44" i="7"/>
  <c r="K45" i="7"/>
  <c r="S45" i="7"/>
  <c r="J47" i="7"/>
  <c r="R47" i="7"/>
  <c r="L48" i="7"/>
  <c r="T48" i="7"/>
  <c r="F49" i="7"/>
  <c r="N49" i="7"/>
  <c r="V49" i="7"/>
  <c r="I23" i="7"/>
  <c r="U25" i="7"/>
  <c r="Q23" i="7"/>
  <c r="K25" i="7"/>
  <c r="G31" i="7"/>
  <c r="W31" i="7"/>
  <c r="J35" i="7"/>
  <c r="R35" i="7"/>
  <c r="L36" i="7"/>
  <c r="T36" i="7"/>
  <c r="F37" i="7"/>
  <c r="N37" i="7"/>
  <c r="V37" i="7"/>
  <c r="H43" i="7"/>
  <c r="P43" i="7"/>
  <c r="X43" i="7"/>
  <c r="J44" i="7"/>
  <c r="R44" i="7"/>
  <c r="L45" i="7"/>
  <c r="T45" i="7"/>
  <c r="K47" i="7"/>
  <c r="S47" i="7"/>
  <c r="E48" i="7"/>
  <c r="M48" i="7"/>
  <c r="U48" i="7"/>
  <c r="G49" i="7"/>
  <c r="O49" i="7"/>
  <c r="W49" i="7"/>
  <c r="E25" i="7"/>
  <c r="S23" i="7"/>
  <c r="M25" i="7"/>
  <c r="K35" i="7"/>
  <c r="S35" i="7"/>
  <c r="E36" i="7"/>
  <c r="M36" i="7"/>
  <c r="U36" i="7"/>
  <c r="G37" i="7"/>
  <c r="O37" i="7"/>
  <c r="W37" i="7"/>
  <c r="I43" i="7"/>
  <c r="Q43" i="7"/>
  <c r="K44" i="7"/>
  <c r="S44" i="7"/>
  <c r="E45" i="7"/>
  <c r="M45" i="7"/>
  <c r="U45" i="7"/>
  <c r="L47" i="7"/>
  <c r="T47" i="7"/>
  <c r="F48" i="7"/>
  <c r="N48" i="7"/>
  <c r="V48" i="7"/>
  <c r="H49" i="7"/>
  <c r="P49" i="7"/>
  <c r="X49" i="7"/>
  <c r="K23" i="7"/>
  <c r="E23" i="7"/>
  <c r="U23" i="7"/>
  <c r="O25" i="7"/>
  <c r="J43" i="7"/>
  <c r="R43" i="7"/>
  <c r="L44" i="7"/>
  <c r="T44" i="7"/>
  <c r="F45" i="7"/>
  <c r="N45" i="7"/>
  <c r="V45" i="7"/>
  <c r="E47" i="7"/>
  <c r="M47" i="7"/>
  <c r="U47" i="7"/>
  <c r="G48" i="7"/>
  <c r="O48" i="7"/>
  <c r="W48" i="7"/>
  <c r="I49" i="7"/>
  <c r="Q49" i="7"/>
  <c r="Q25" i="7"/>
  <c r="Z10" i="5"/>
  <c r="Y10" i="5"/>
  <c r="Z9" i="5"/>
  <c r="Y9" i="5"/>
  <c r="Z8" i="5"/>
  <c r="Y8" i="5"/>
  <c r="Z7" i="5"/>
  <c r="Y7" i="5"/>
  <c r="Z6" i="5"/>
  <c r="Y6" i="5"/>
  <c r="Z5" i="5"/>
  <c r="Y5" i="5"/>
  <c r="U34" i="7" l="1"/>
  <c r="U46" i="7"/>
  <c r="M46" i="7"/>
  <c r="M34" i="7"/>
  <c r="K34" i="7"/>
  <c r="K46" i="7"/>
  <c r="I34" i="7"/>
  <c r="I46" i="7"/>
  <c r="S34" i="7"/>
  <c r="S46" i="7"/>
  <c r="Y25" i="7"/>
  <c r="Y34" i="7"/>
  <c r="Y46" i="7"/>
  <c r="O46" i="7"/>
  <c r="O34" i="7"/>
  <c r="E34" i="7"/>
  <c r="E46" i="7"/>
  <c r="Q46" i="7"/>
  <c r="Q34" i="7"/>
  <c r="F20" i="5"/>
  <c r="Z19" i="5"/>
  <c r="Y19" i="5"/>
  <c r="Z18" i="5"/>
  <c r="Y18" i="5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X22" i="5"/>
  <c r="W22" i="5"/>
  <c r="V22" i="5"/>
  <c r="U22" i="5"/>
  <c r="T22" i="5"/>
  <c r="S24" i="5" s="1"/>
  <c r="S22" i="5"/>
  <c r="R22" i="5"/>
  <c r="Q22" i="5"/>
  <c r="P22" i="5"/>
  <c r="O22" i="5"/>
  <c r="N22" i="5"/>
  <c r="M22" i="5"/>
  <c r="L22" i="5"/>
  <c r="K24" i="5" s="1"/>
  <c r="K22" i="5"/>
  <c r="J22" i="5"/>
  <c r="I24" i="5" s="1"/>
  <c r="I22" i="5"/>
  <c r="H22" i="5"/>
  <c r="G22" i="5"/>
  <c r="F22" i="5"/>
  <c r="E22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X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E20" i="5"/>
  <c r="G24" i="5" l="1"/>
  <c r="O24" i="5"/>
  <c r="W24" i="5"/>
  <c r="Q24" i="5"/>
  <c r="E24" i="5"/>
  <c r="M24" i="5"/>
  <c r="U24" i="5"/>
  <c r="Y20" i="5"/>
  <c r="Y22" i="5"/>
  <c r="Y21" i="5"/>
  <c r="Z20" i="5"/>
  <c r="Z22" i="5"/>
  <c r="Z21" i="5"/>
  <c r="Z29" i="5"/>
  <c r="Y29" i="5"/>
  <c r="Z28" i="5"/>
  <c r="Y28" i="5"/>
  <c r="Z27" i="5"/>
  <c r="Y27" i="5"/>
  <c r="Z41" i="5"/>
  <c r="Y41" i="5"/>
  <c r="Z40" i="5"/>
  <c r="Y40" i="5"/>
  <c r="Z39" i="5"/>
  <c r="Y39" i="5"/>
  <c r="S49" i="6"/>
  <c r="K49" i="6"/>
  <c r="Y48" i="6"/>
  <c r="Q48" i="6"/>
  <c r="I48" i="6"/>
  <c r="W47" i="6"/>
  <c r="O47" i="6"/>
  <c r="G47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Z41" i="6"/>
  <c r="Z49" i="6" s="1"/>
  <c r="Y41" i="6"/>
  <c r="Y49" i="6" s="1"/>
  <c r="X41" i="6"/>
  <c r="X49" i="6" s="1"/>
  <c r="W41" i="6"/>
  <c r="W45" i="6" s="1"/>
  <c r="V41" i="6"/>
  <c r="V45" i="6" s="1"/>
  <c r="U41" i="6"/>
  <c r="U45" i="6" s="1"/>
  <c r="T41" i="6"/>
  <c r="T45" i="6" s="1"/>
  <c r="S41" i="6"/>
  <c r="S45" i="6" s="1"/>
  <c r="R41" i="6"/>
  <c r="R49" i="6" s="1"/>
  <c r="Q41" i="6"/>
  <c r="Q49" i="6" s="1"/>
  <c r="P41" i="6"/>
  <c r="P49" i="6" s="1"/>
  <c r="O41" i="6"/>
  <c r="O45" i="6" s="1"/>
  <c r="N41" i="6"/>
  <c r="N45" i="6" s="1"/>
  <c r="M41" i="6"/>
  <c r="M45" i="6" s="1"/>
  <c r="L41" i="6"/>
  <c r="L45" i="6" s="1"/>
  <c r="K41" i="6"/>
  <c r="K45" i="6" s="1"/>
  <c r="J41" i="6"/>
  <c r="J49" i="6" s="1"/>
  <c r="I41" i="6"/>
  <c r="I49" i="6" s="1"/>
  <c r="H41" i="6"/>
  <c r="H49" i="6" s="1"/>
  <c r="G41" i="6"/>
  <c r="G45" i="6" s="1"/>
  <c r="F41" i="6"/>
  <c r="F45" i="6" s="1"/>
  <c r="E41" i="6"/>
  <c r="E45" i="6" s="1"/>
  <c r="Z40" i="6"/>
  <c r="Z44" i="6" s="1"/>
  <c r="Y40" i="6"/>
  <c r="Y44" i="6" s="1"/>
  <c r="X40" i="6"/>
  <c r="X48" i="6" s="1"/>
  <c r="W40" i="6"/>
  <c r="W48" i="6" s="1"/>
  <c r="V40" i="6"/>
  <c r="V48" i="6" s="1"/>
  <c r="U40" i="6"/>
  <c r="U44" i="6" s="1"/>
  <c r="T40" i="6"/>
  <c r="T44" i="6" s="1"/>
  <c r="S40" i="6"/>
  <c r="S44" i="6" s="1"/>
  <c r="R40" i="6"/>
  <c r="R44" i="6" s="1"/>
  <c r="Q40" i="6"/>
  <c r="Q44" i="6" s="1"/>
  <c r="P40" i="6"/>
  <c r="P48" i="6" s="1"/>
  <c r="O40" i="6"/>
  <c r="O48" i="6" s="1"/>
  <c r="N40" i="6"/>
  <c r="N48" i="6" s="1"/>
  <c r="M40" i="6"/>
  <c r="M44" i="6" s="1"/>
  <c r="L40" i="6"/>
  <c r="L44" i="6" s="1"/>
  <c r="K40" i="6"/>
  <c r="K44" i="6" s="1"/>
  <c r="J40" i="6"/>
  <c r="J44" i="6" s="1"/>
  <c r="I40" i="6"/>
  <c r="I44" i="6" s="1"/>
  <c r="H40" i="6"/>
  <c r="H48" i="6" s="1"/>
  <c r="G40" i="6"/>
  <c r="G48" i="6" s="1"/>
  <c r="F40" i="6"/>
  <c r="F48" i="6" s="1"/>
  <c r="E40" i="6"/>
  <c r="E44" i="6" s="1"/>
  <c r="Z39" i="6"/>
  <c r="Z43" i="6" s="1"/>
  <c r="Y39" i="6"/>
  <c r="Y43" i="6" s="1"/>
  <c r="X39" i="6"/>
  <c r="X43" i="6" s="1"/>
  <c r="W39" i="6"/>
  <c r="W43" i="6" s="1"/>
  <c r="V39" i="6"/>
  <c r="V47" i="6" s="1"/>
  <c r="U39" i="6"/>
  <c r="U47" i="6" s="1"/>
  <c r="T39" i="6"/>
  <c r="T47" i="6" s="1"/>
  <c r="S39" i="6"/>
  <c r="S43" i="6" s="1"/>
  <c r="R39" i="6"/>
  <c r="R43" i="6" s="1"/>
  <c r="Q39" i="6"/>
  <c r="Q43" i="6" s="1"/>
  <c r="P39" i="6"/>
  <c r="P43" i="6" s="1"/>
  <c r="O39" i="6"/>
  <c r="O43" i="6" s="1"/>
  <c r="N39" i="6"/>
  <c r="N47" i="6" s="1"/>
  <c r="M39" i="6"/>
  <c r="M47" i="6" s="1"/>
  <c r="L39" i="6"/>
  <c r="L47" i="6" s="1"/>
  <c r="K39" i="6"/>
  <c r="K43" i="6" s="1"/>
  <c r="J39" i="6"/>
  <c r="J43" i="6" s="1"/>
  <c r="I39" i="6"/>
  <c r="I43" i="6" s="1"/>
  <c r="H39" i="6"/>
  <c r="H43" i="6" s="1"/>
  <c r="G39" i="6"/>
  <c r="G43" i="6" s="1"/>
  <c r="F39" i="6"/>
  <c r="F47" i="6" s="1"/>
  <c r="E39" i="6"/>
  <c r="E4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Y25" i="6" s="1"/>
  <c r="E25" i="6"/>
  <c r="Y23" i="6"/>
  <c r="Y46" i="6" s="1"/>
  <c r="W23" i="6"/>
  <c r="W46" i="6" s="1"/>
  <c r="U23" i="6"/>
  <c r="U46" i="6" s="1"/>
  <c r="S23" i="6"/>
  <c r="S46" i="6" s="1"/>
  <c r="Q23" i="6"/>
  <c r="Q46" i="6" s="1"/>
  <c r="O23" i="6"/>
  <c r="O46" i="6" s="1"/>
  <c r="M23" i="6"/>
  <c r="M46" i="6" s="1"/>
  <c r="K23" i="6"/>
  <c r="K46" i="6" s="1"/>
  <c r="I23" i="6"/>
  <c r="I46" i="6" s="1"/>
  <c r="G23" i="6"/>
  <c r="G46" i="6" s="1"/>
  <c r="E23" i="6"/>
  <c r="E46" i="6" s="1"/>
  <c r="Y24" i="5" l="1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I25" i="5"/>
  <c r="G25" i="5"/>
  <c r="W25" i="5"/>
  <c r="U25" i="5"/>
  <c r="S25" i="5"/>
  <c r="Q25" i="5"/>
  <c r="O25" i="5"/>
  <c r="M25" i="5"/>
  <c r="K25" i="5"/>
  <c r="E25" i="5"/>
  <c r="Y23" i="5"/>
  <c r="Y34" i="5" s="1"/>
  <c r="W23" i="5"/>
  <c r="W34" i="5" s="1"/>
  <c r="U23" i="5"/>
  <c r="U34" i="5" s="1"/>
  <c r="S23" i="5"/>
  <c r="S34" i="5" s="1"/>
  <c r="Q23" i="5"/>
  <c r="Q34" i="5" s="1"/>
  <c r="O23" i="5"/>
  <c r="O34" i="5" s="1"/>
  <c r="M23" i="5"/>
  <c r="M34" i="5" s="1"/>
  <c r="K23" i="5"/>
  <c r="K34" i="5" s="1"/>
  <c r="I23" i="5"/>
  <c r="I34" i="5" s="1"/>
  <c r="G23" i="5"/>
  <c r="G34" i="5" s="1"/>
  <c r="E23" i="5"/>
  <c r="E34" i="5" s="1"/>
  <c r="Y25" i="5" l="1"/>
  <c r="U46" i="5"/>
  <c r="S46" i="5"/>
  <c r="Q46" i="5"/>
  <c r="M46" i="5"/>
  <c r="I46" i="5"/>
  <c r="S45" i="5"/>
  <c r="K45" i="5"/>
  <c r="Y44" i="5"/>
  <c r="Q44" i="5"/>
  <c r="I44" i="5"/>
  <c r="W43" i="5"/>
  <c r="O47" i="5"/>
  <c r="G43" i="5"/>
  <c r="E47" i="5"/>
  <c r="W47" i="5"/>
  <c r="O46" i="5"/>
  <c r="Y46" i="5"/>
  <c r="W46" i="5"/>
  <c r="K46" i="5"/>
  <c r="G46" i="5"/>
  <c r="F42" i="5"/>
  <c r="E46" i="5"/>
  <c r="Z49" i="5"/>
  <c r="Y49" i="5"/>
  <c r="X45" i="5"/>
  <c r="W45" i="5"/>
  <c r="V45" i="5"/>
  <c r="U45" i="5"/>
  <c r="T45" i="5"/>
  <c r="R49" i="5"/>
  <c r="Q49" i="5"/>
  <c r="P49" i="5"/>
  <c r="O45" i="5"/>
  <c r="N45" i="5"/>
  <c r="M45" i="5"/>
  <c r="L45" i="5"/>
  <c r="J49" i="5"/>
  <c r="I49" i="5"/>
  <c r="H49" i="5"/>
  <c r="G45" i="5"/>
  <c r="F45" i="5"/>
  <c r="E45" i="5"/>
  <c r="Z44" i="5"/>
  <c r="X48" i="5"/>
  <c r="W48" i="5"/>
  <c r="V48" i="5"/>
  <c r="U44" i="5"/>
  <c r="T44" i="5"/>
  <c r="S44" i="5"/>
  <c r="R44" i="5"/>
  <c r="P48" i="5"/>
  <c r="O48" i="5"/>
  <c r="N44" i="5"/>
  <c r="M44" i="5"/>
  <c r="L44" i="5"/>
  <c r="K44" i="5"/>
  <c r="J44" i="5"/>
  <c r="H48" i="5"/>
  <c r="G48" i="5"/>
  <c r="F44" i="5"/>
  <c r="E44" i="5"/>
  <c r="Z43" i="5"/>
  <c r="Y43" i="5"/>
  <c r="X43" i="5"/>
  <c r="V47" i="5"/>
  <c r="U47" i="5"/>
  <c r="T47" i="5"/>
  <c r="S43" i="5"/>
  <c r="R43" i="5"/>
  <c r="Q43" i="5"/>
  <c r="P43" i="5"/>
  <c r="N47" i="5"/>
  <c r="M47" i="5"/>
  <c r="L47" i="5"/>
  <c r="K43" i="5"/>
  <c r="J43" i="5"/>
  <c r="I43" i="5"/>
  <c r="H43" i="5"/>
  <c r="F4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Y48" i="5" l="1"/>
  <c r="K49" i="5"/>
  <c r="I48" i="5"/>
  <c r="S49" i="5"/>
  <c r="G47" i="5"/>
  <c r="Q48" i="5"/>
  <c r="O43" i="5"/>
  <c r="E43" i="5"/>
  <c r="M43" i="5"/>
  <c r="U43" i="5"/>
  <c r="G44" i="5"/>
  <c r="O44" i="5"/>
  <c r="W44" i="5"/>
  <c r="I45" i="5"/>
  <c r="Q45" i="5"/>
  <c r="Y45" i="5"/>
  <c r="H47" i="5"/>
  <c r="P47" i="5"/>
  <c r="X47" i="5"/>
  <c r="J48" i="5"/>
  <c r="R48" i="5"/>
  <c r="Z48" i="5"/>
  <c r="L49" i="5"/>
  <c r="T49" i="5"/>
  <c r="P45" i="5"/>
  <c r="F43" i="5"/>
  <c r="N43" i="5"/>
  <c r="V43" i="5"/>
  <c r="H44" i="5"/>
  <c r="P44" i="5"/>
  <c r="X44" i="5"/>
  <c r="J45" i="5"/>
  <c r="R45" i="5"/>
  <c r="Z45" i="5"/>
  <c r="I47" i="5"/>
  <c r="Q47" i="5"/>
  <c r="Y47" i="5"/>
  <c r="K48" i="5"/>
  <c r="S48" i="5"/>
  <c r="E49" i="5"/>
  <c r="M49" i="5"/>
  <c r="U49" i="5"/>
  <c r="L43" i="5"/>
  <c r="J47" i="5"/>
  <c r="R47" i="5"/>
  <c r="Z47" i="5"/>
  <c r="L48" i="5"/>
  <c r="T48" i="5"/>
  <c r="F49" i="5"/>
  <c r="N49" i="5"/>
  <c r="V49" i="5"/>
  <c r="V44" i="5"/>
  <c r="K47" i="5"/>
  <c r="S47" i="5"/>
  <c r="E48" i="5"/>
  <c r="M48" i="5"/>
  <c r="U48" i="5"/>
  <c r="G49" i="5"/>
  <c r="O49" i="5"/>
  <c r="W49" i="5"/>
  <c r="T43" i="5"/>
  <c r="H45" i="5"/>
  <c r="F48" i="5"/>
  <c r="N48" i="5"/>
  <c r="X49" i="5"/>
  <c r="W25" i="3"/>
  <c r="U25" i="3"/>
  <c r="S25" i="3"/>
  <c r="Q25" i="3"/>
  <c r="O25" i="3"/>
  <c r="M25" i="3"/>
  <c r="K25" i="3"/>
  <c r="I25" i="3"/>
  <c r="G25" i="3"/>
  <c r="E25" i="3"/>
  <c r="Y25" i="3" s="1"/>
  <c r="Y24" i="3"/>
  <c r="W24" i="3"/>
  <c r="U24" i="3"/>
  <c r="S24" i="3"/>
  <c r="Q24" i="3"/>
  <c r="O24" i="3"/>
  <c r="M24" i="3"/>
  <c r="K24" i="3"/>
  <c r="I24" i="3"/>
  <c r="G24" i="3"/>
  <c r="E24" i="3"/>
  <c r="Z42" i="4" l="1"/>
  <c r="X42" i="4"/>
  <c r="V42" i="4"/>
  <c r="T42" i="4"/>
  <c r="R42" i="4"/>
  <c r="P42" i="4"/>
  <c r="N42" i="4"/>
  <c r="L42" i="4"/>
  <c r="J42" i="4"/>
  <c r="H42" i="4"/>
  <c r="F42" i="4"/>
  <c r="Z41" i="4"/>
  <c r="Y41" i="4"/>
  <c r="Y45" i="4" s="1"/>
  <c r="X41" i="4"/>
  <c r="W41" i="4"/>
  <c r="V41" i="4"/>
  <c r="U41" i="4"/>
  <c r="T41" i="4"/>
  <c r="T49" i="4" s="1"/>
  <c r="S41" i="4"/>
  <c r="R41" i="4"/>
  <c r="Q41" i="4"/>
  <c r="Q49" i="4" s="1"/>
  <c r="P41" i="4"/>
  <c r="O41" i="4"/>
  <c r="N41" i="4"/>
  <c r="M41" i="4"/>
  <c r="L41" i="4"/>
  <c r="L49" i="4" s="1"/>
  <c r="K41" i="4"/>
  <c r="J41" i="4"/>
  <c r="I41" i="4"/>
  <c r="I49" i="4" s="1"/>
  <c r="H41" i="4"/>
  <c r="G41" i="4"/>
  <c r="F41" i="4"/>
  <c r="E41" i="4"/>
  <c r="Z40" i="4"/>
  <c r="Z48" i="4" s="1"/>
  <c r="Y40" i="4"/>
  <c r="X40" i="4"/>
  <c r="W40" i="4"/>
  <c r="W48" i="4" s="1"/>
  <c r="V40" i="4"/>
  <c r="U40" i="4"/>
  <c r="T40" i="4"/>
  <c r="S40" i="4"/>
  <c r="R40" i="4"/>
  <c r="R48" i="4" s="1"/>
  <c r="Q40" i="4"/>
  <c r="P40" i="4"/>
  <c r="O40" i="4"/>
  <c r="O48" i="4" s="1"/>
  <c r="N40" i="4"/>
  <c r="M40" i="4"/>
  <c r="L40" i="4"/>
  <c r="K40" i="4"/>
  <c r="J40" i="4"/>
  <c r="J48" i="4" s="1"/>
  <c r="I40" i="4"/>
  <c r="H40" i="4"/>
  <c r="G40" i="4"/>
  <c r="G44" i="4" s="1"/>
  <c r="F40" i="4"/>
  <c r="E40" i="4"/>
  <c r="Z39" i="4"/>
  <c r="Y39" i="4"/>
  <c r="X39" i="4"/>
  <c r="X47" i="4" s="1"/>
  <c r="W39" i="4"/>
  <c r="V39" i="4"/>
  <c r="U39" i="4"/>
  <c r="U47" i="4" s="1"/>
  <c r="T39" i="4"/>
  <c r="S39" i="4"/>
  <c r="R39" i="4"/>
  <c r="Q39" i="4"/>
  <c r="P39" i="4"/>
  <c r="P47" i="4" s="1"/>
  <c r="O39" i="4"/>
  <c r="N39" i="4"/>
  <c r="M39" i="4"/>
  <c r="M47" i="4" s="1"/>
  <c r="L39" i="4"/>
  <c r="K39" i="4"/>
  <c r="J39" i="4"/>
  <c r="I39" i="4"/>
  <c r="H39" i="4"/>
  <c r="H47" i="4" s="1"/>
  <c r="G39" i="4"/>
  <c r="F39" i="4"/>
  <c r="E39" i="4"/>
  <c r="E47" i="4" s="1"/>
  <c r="Z49" i="4"/>
  <c r="X49" i="4"/>
  <c r="W45" i="4"/>
  <c r="V45" i="4"/>
  <c r="U45" i="4"/>
  <c r="T45" i="4"/>
  <c r="S45" i="4"/>
  <c r="R49" i="4"/>
  <c r="P49" i="4"/>
  <c r="O45" i="4"/>
  <c r="N45" i="4"/>
  <c r="M45" i="4"/>
  <c r="L45" i="4"/>
  <c r="K45" i="4"/>
  <c r="J49" i="4"/>
  <c r="H49" i="4"/>
  <c r="G45" i="4"/>
  <c r="F45" i="4"/>
  <c r="E45" i="4"/>
  <c r="Z44" i="4"/>
  <c r="Y44" i="4"/>
  <c r="X48" i="4"/>
  <c r="V48" i="4"/>
  <c r="U44" i="4"/>
  <c r="T44" i="4"/>
  <c r="S44" i="4"/>
  <c r="R44" i="4"/>
  <c r="Q44" i="4"/>
  <c r="P48" i="4"/>
  <c r="N48" i="4"/>
  <c r="M44" i="4"/>
  <c r="L44" i="4"/>
  <c r="K44" i="4"/>
  <c r="J44" i="4"/>
  <c r="I44" i="4"/>
  <c r="H48" i="4"/>
  <c r="F48" i="4"/>
  <c r="E44" i="4"/>
  <c r="Z43" i="4"/>
  <c r="Y43" i="4"/>
  <c r="X43" i="4"/>
  <c r="W43" i="4"/>
  <c r="V47" i="4"/>
  <c r="T47" i="4"/>
  <c r="S43" i="4"/>
  <c r="R43" i="4"/>
  <c r="Q43" i="4"/>
  <c r="P43" i="4"/>
  <c r="O43" i="4"/>
  <c r="N47" i="4"/>
  <c r="L47" i="4"/>
  <c r="K43" i="4"/>
  <c r="J43" i="4"/>
  <c r="I43" i="4"/>
  <c r="H43" i="4"/>
  <c r="G43" i="4"/>
  <c r="F4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Z42" i="3"/>
  <c r="Y42" i="3"/>
  <c r="X42" i="3"/>
  <c r="W42" i="3"/>
  <c r="V42" i="3"/>
  <c r="U42" i="3"/>
  <c r="U46" i="3" s="1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Z41" i="3"/>
  <c r="Y41" i="3"/>
  <c r="Y23" i="3" s="1"/>
  <c r="X41" i="3"/>
  <c r="W41" i="3"/>
  <c r="W23" i="3" s="1"/>
  <c r="V41" i="3"/>
  <c r="U41" i="3"/>
  <c r="U23" i="3" s="1"/>
  <c r="T41" i="3"/>
  <c r="T49" i="3" s="1"/>
  <c r="S41" i="3"/>
  <c r="S23" i="3" s="1"/>
  <c r="S46" i="3" s="1"/>
  <c r="R41" i="3"/>
  <c r="Q41" i="3"/>
  <c r="Q23" i="3" s="1"/>
  <c r="P41" i="3"/>
  <c r="P49" i="3" s="1"/>
  <c r="O41" i="3"/>
  <c r="O23" i="3" s="1"/>
  <c r="O46" i="3" s="1"/>
  <c r="N41" i="3"/>
  <c r="M41" i="3"/>
  <c r="M23" i="3" s="1"/>
  <c r="L41" i="3"/>
  <c r="L49" i="3" s="1"/>
  <c r="K41" i="3"/>
  <c r="K23" i="3" s="1"/>
  <c r="K46" i="3" s="1"/>
  <c r="J41" i="3"/>
  <c r="I41" i="3"/>
  <c r="I23" i="3" s="1"/>
  <c r="H41" i="3"/>
  <c r="H45" i="3" s="1"/>
  <c r="G41" i="3"/>
  <c r="G23" i="3" s="1"/>
  <c r="F41" i="3"/>
  <c r="E41" i="3"/>
  <c r="E23" i="3" s="1"/>
  <c r="Z40" i="3"/>
  <c r="Z48" i="3" s="1"/>
  <c r="Y40" i="3"/>
  <c r="Y44" i="3" s="1"/>
  <c r="X40" i="3"/>
  <c r="W40" i="3"/>
  <c r="W48" i="3" s="1"/>
  <c r="V40" i="3"/>
  <c r="V48" i="3" s="1"/>
  <c r="U40" i="3"/>
  <c r="U44" i="3" s="1"/>
  <c r="T40" i="3"/>
  <c r="S40" i="3"/>
  <c r="S44" i="3" s="1"/>
  <c r="R40" i="3"/>
  <c r="R48" i="3" s="1"/>
  <c r="Q40" i="3"/>
  <c r="Q44" i="3" s="1"/>
  <c r="P40" i="3"/>
  <c r="O40" i="3"/>
  <c r="O48" i="3" s="1"/>
  <c r="N40" i="3"/>
  <c r="N44" i="3" s="1"/>
  <c r="M40" i="3"/>
  <c r="M44" i="3" s="1"/>
  <c r="L40" i="3"/>
  <c r="K40" i="3"/>
  <c r="K44" i="3" s="1"/>
  <c r="J40" i="3"/>
  <c r="J48" i="3" s="1"/>
  <c r="I40" i="3"/>
  <c r="I44" i="3" s="1"/>
  <c r="H40" i="3"/>
  <c r="G40" i="3"/>
  <c r="G48" i="3" s="1"/>
  <c r="F40" i="3"/>
  <c r="F48" i="3" s="1"/>
  <c r="E40" i="3"/>
  <c r="E44" i="3" s="1"/>
  <c r="Z39" i="3"/>
  <c r="Y39" i="3"/>
  <c r="Y43" i="3" s="1"/>
  <c r="X39" i="3"/>
  <c r="X47" i="3" s="1"/>
  <c r="W39" i="3"/>
  <c r="W43" i="3" s="1"/>
  <c r="V39" i="3"/>
  <c r="U39" i="3"/>
  <c r="U47" i="3" s="1"/>
  <c r="T39" i="3"/>
  <c r="T43" i="3" s="1"/>
  <c r="S39" i="3"/>
  <c r="R39" i="3"/>
  <c r="Q39" i="3"/>
  <c r="Q43" i="3" s="1"/>
  <c r="P39" i="3"/>
  <c r="P47" i="3" s="1"/>
  <c r="O39" i="3"/>
  <c r="O43" i="3" s="1"/>
  <c r="N39" i="3"/>
  <c r="M39" i="3"/>
  <c r="M43" i="3" s="1"/>
  <c r="L39" i="3"/>
  <c r="L47" i="3" s="1"/>
  <c r="K39" i="3"/>
  <c r="J39" i="3"/>
  <c r="I39" i="3"/>
  <c r="I43" i="3" s="1"/>
  <c r="H39" i="3"/>
  <c r="H47" i="3" s="1"/>
  <c r="G39" i="3"/>
  <c r="G43" i="3" s="1"/>
  <c r="F39" i="3"/>
  <c r="E39" i="3"/>
  <c r="E47" i="3" s="1"/>
  <c r="X49" i="3"/>
  <c r="H49" i="3"/>
  <c r="Z49" i="3"/>
  <c r="Y49" i="3"/>
  <c r="X45" i="3"/>
  <c r="W45" i="3"/>
  <c r="V45" i="3"/>
  <c r="R49" i="3"/>
  <c r="Q49" i="3"/>
  <c r="P45" i="3"/>
  <c r="N45" i="3"/>
  <c r="J49" i="3"/>
  <c r="G45" i="3"/>
  <c r="F45" i="3"/>
  <c r="X48" i="3"/>
  <c r="T44" i="3"/>
  <c r="P48" i="3"/>
  <c r="L44" i="3"/>
  <c r="H48" i="3"/>
  <c r="Z43" i="3"/>
  <c r="V47" i="3"/>
  <c r="S43" i="3"/>
  <c r="R43" i="3"/>
  <c r="N47" i="3"/>
  <c r="K43" i="3"/>
  <c r="J43" i="3"/>
  <c r="F4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O45" i="3" l="1"/>
  <c r="E46" i="3"/>
  <c r="M46" i="3"/>
  <c r="G46" i="3"/>
  <c r="W46" i="3"/>
  <c r="T47" i="3"/>
  <c r="I45" i="3"/>
  <c r="H43" i="3"/>
  <c r="P43" i="3"/>
  <c r="X43" i="3"/>
  <c r="J44" i="3"/>
  <c r="R44" i="3"/>
  <c r="Z44" i="3"/>
  <c r="L45" i="3"/>
  <c r="T45" i="3"/>
  <c r="N48" i="3"/>
  <c r="K45" i="3"/>
  <c r="E45" i="3"/>
  <c r="M45" i="3"/>
  <c r="U45" i="3"/>
  <c r="S45" i="3"/>
  <c r="L43" i="3"/>
  <c r="F44" i="3"/>
  <c r="V44" i="3"/>
  <c r="K42" i="4"/>
  <c r="K46" i="4" s="1"/>
  <c r="S42" i="4"/>
  <c r="S46" i="4" s="1"/>
  <c r="E42" i="4"/>
  <c r="E46" i="4" s="1"/>
  <c r="M42" i="4"/>
  <c r="M46" i="4" s="1"/>
  <c r="U42" i="4"/>
  <c r="U46" i="4" s="1"/>
  <c r="G42" i="4"/>
  <c r="G46" i="4" s="1"/>
  <c r="O42" i="4"/>
  <c r="O46" i="4" s="1"/>
  <c r="W42" i="4"/>
  <c r="W46" i="4" s="1"/>
  <c r="O44" i="4"/>
  <c r="L43" i="4"/>
  <c r="T43" i="4"/>
  <c r="F44" i="4"/>
  <c r="N44" i="4"/>
  <c r="V44" i="4"/>
  <c r="H45" i="4"/>
  <c r="P45" i="4"/>
  <c r="X45" i="4"/>
  <c r="G47" i="4"/>
  <c r="O47" i="4"/>
  <c r="W47" i="4"/>
  <c r="I48" i="4"/>
  <c r="Q48" i="4"/>
  <c r="Y48" i="4"/>
  <c r="K49" i="4"/>
  <c r="S49" i="4"/>
  <c r="I45" i="4"/>
  <c r="F43" i="4"/>
  <c r="N43" i="4"/>
  <c r="V43" i="4"/>
  <c r="H44" i="4"/>
  <c r="P44" i="4"/>
  <c r="X44" i="4"/>
  <c r="J45" i="4"/>
  <c r="R45" i="4"/>
  <c r="Z45" i="4"/>
  <c r="I47" i="4"/>
  <c r="Q47" i="4"/>
  <c r="Y47" i="4"/>
  <c r="K48" i="4"/>
  <c r="S48" i="4"/>
  <c r="E49" i="4"/>
  <c r="M49" i="4"/>
  <c r="U49" i="4"/>
  <c r="E43" i="4"/>
  <c r="Q45" i="4"/>
  <c r="J47" i="4"/>
  <c r="R47" i="4"/>
  <c r="Z47" i="4"/>
  <c r="L48" i="4"/>
  <c r="T48" i="4"/>
  <c r="F49" i="4"/>
  <c r="N49" i="4"/>
  <c r="V49" i="4"/>
  <c r="M43" i="4"/>
  <c r="K47" i="4"/>
  <c r="S47" i="4"/>
  <c r="E48" i="4"/>
  <c r="M48" i="4"/>
  <c r="U48" i="4"/>
  <c r="G49" i="4"/>
  <c r="O49" i="4"/>
  <c r="W49" i="4"/>
  <c r="W44" i="4"/>
  <c r="U43" i="4"/>
  <c r="G48" i="4"/>
  <c r="Y49" i="4"/>
  <c r="G47" i="3"/>
  <c r="O47" i="3"/>
  <c r="W47" i="3"/>
  <c r="I48" i="3"/>
  <c r="Q48" i="3"/>
  <c r="Y48" i="3"/>
  <c r="K49" i="3"/>
  <c r="S49" i="3"/>
  <c r="E43" i="3"/>
  <c r="Q45" i="3"/>
  <c r="F43" i="3"/>
  <c r="N43" i="3"/>
  <c r="V43" i="3"/>
  <c r="H44" i="3"/>
  <c r="P44" i="3"/>
  <c r="X44" i="3"/>
  <c r="J45" i="3"/>
  <c r="R45" i="3"/>
  <c r="Z45" i="3"/>
  <c r="I47" i="3"/>
  <c r="Q47" i="3"/>
  <c r="Y47" i="3"/>
  <c r="K48" i="3"/>
  <c r="S48" i="3"/>
  <c r="E49" i="3"/>
  <c r="M49" i="3"/>
  <c r="U49" i="3"/>
  <c r="U43" i="3"/>
  <c r="Y45" i="3"/>
  <c r="J47" i="3"/>
  <c r="R47" i="3"/>
  <c r="Z47" i="3"/>
  <c r="L48" i="3"/>
  <c r="T48" i="3"/>
  <c r="F49" i="3"/>
  <c r="N49" i="3"/>
  <c r="V49" i="3"/>
  <c r="O44" i="3"/>
  <c r="K47" i="3"/>
  <c r="S47" i="3"/>
  <c r="E48" i="3"/>
  <c r="M48" i="3"/>
  <c r="U48" i="3"/>
  <c r="G49" i="3"/>
  <c r="O49" i="3"/>
  <c r="W49" i="3"/>
  <c r="W44" i="3"/>
  <c r="G44" i="3"/>
  <c r="M47" i="3"/>
  <c r="I49" i="3"/>
  <c r="Y46" i="3" l="1"/>
  <c r="Y42" i="4"/>
  <c r="Y46" i="4" s="1"/>
  <c r="Q46" i="3"/>
  <c r="Q42" i="4"/>
  <c r="Q46" i="4" s="1"/>
  <c r="I46" i="3"/>
  <c r="I42" i="4"/>
  <c r="I46" i="4" s="1"/>
</calcChain>
</file>

<file path=xl/sharedStrings.xml><?xml version="1.0" encoding="utf-8"?>
<sst xmlns="http://schemas.openxmlformats.org/spreadsheetml/2006/main" count="896" uniqueCount="70">
  <si>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</si>
  <si>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</si>
  <si>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</si>
  <si>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</si>
  <si>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</si>
  <si>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</si>
  <si>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</si>
  <si>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</si>
  <si>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</si>
  <si>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</si>
  <si>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</si>
  <si>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</si>
  <si>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</si>
  <si>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</si>
  <si>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</si>
  <si>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</si>
  <si>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</si>
  <si>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</si>
  <si>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</si>
  <si>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</si>
  <si>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</si>
  <si>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</si>
  <si>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</si>
  <si>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</si>
  <si>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</si>
  <si>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</si>
  <si>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</si>
  <si>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</si>
  <si>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</si>
  <si>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</si>
  <si>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</si>
  <si>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</si>
  <si>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</si>
  <si>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</si>
  <si>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</si>
  <si>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</si>
  <si>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</si>
  <si>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</si>
  <si>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</si>
  <si>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</si>
  <si>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</si>
  <si>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</si>
  <si>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</si>
  <si>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</si>
  <si>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</si>
  <si>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</si>
  <si>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</si>
  <si>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</si>
  <si>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</si>
  <si>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</si>
  <si>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</si>
  <si>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</si>
  <si>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</si>
  <si>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</si>
  <si>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</si>
  <si>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</si>
  <si>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</si>
  <si>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</si>
  <si>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</si>
  <si>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</si>
  <si>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</si>
  <si>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</si>
  <si>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</si>
  <si>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令和3年2月</t>
    <phoneticPr fontId="9"/>
  </si>
  <si>
    <t>令和3年3月</t>
    <phoneticPr fontId="9"/>
  </si>
  <si>
    <t>令和3年4月</t>
    <phoneticPr fontId="9"/>
  </si>
  <si>
    <t>令和3年5月</t>
    <phoneticPr fontId="9"/>
  </si>
  <si>
    <t>令和3年6月</t>
    <phoneticPr fontId="9"/>
  </si>
  <si>
    <t>令和3年7月</t>
    <phoneticPr fontId="9"/>
  </si>
  <si>
    <t>令和3年8月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</si>
</sst>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38" fontId="1" fillId="0" borderId="14" xfId="3" applyNumberFormat="1" applyBorder="1"/>
    <xf numFmtId="38" fontId="1" fillId="0" borderId="15" xfId="3" applyNumberFormat="1" applyBorder="1"/>
    <xf numFmtId="38" fontId="1" fillId="0" borderId="19" xfId="3" applyNumberFormat="1" applyBorder="1"/>
    <xf numFmtId="38" fontId="1" fillId="0" borderId="18" xfId="3" applyNumberFormat="1" applyBorder="1"/>
    <xf numFmtId="38" fontId="1" fillId="0" borderId="27" xfId="3" applyNumberFormat="1" applyBorder="1"/>
    <xf numFmtId="38" fontId="1" fillId="0" borderId="21" xfId="3" applyNumberFormat="1" applyBorder="1"/>
    <xf numFmtId="38" fontId="1" fillId="0" borderId="25" xfId="3" applyNumberFormat="1" applyBorder="1"/>
    <xf numFmtId="38" fontId="1" fillId="0" borderId="26" xfId="3" applyNumberFormat="1" applyBorder="1"/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D5A2CD-84DE-4E7A-BC95-A4AB67BDDA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A8B4E88-E1B3-4F38-8013-ADDF4FE06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78354E-F447-4EF0-9319-63054E6816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F03FE5-0E2C-4150-8F5F-B3E3657A8B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EA682A3-9D8D-40A6-9378-AD316E67E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C8EBFAF-C85B-4D5C-9674-96C2A24E63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4F3A631-22C9-4742-B053-987E55E02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29F005DE-B0BC-4286-8542-5AD3C5CCD5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1ED2A55-755E-4E39-A7DD-923F71EBC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FF99856-4970-47B7-A119-F3C74ADF9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910DB5CF-FFB9-447E-A090-ECBE3BE1B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A9BA438-E4EE-4F51-AE6A-09EA9177E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2D5193E-BD7E-459A-8A20-2081F13A5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210A7EA-9D1A-4B3B-8395-8ACB5A6C08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0A153AD-58C7-4A6B-ADE7-4233F2D01D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6AFE6FC-2BA0-4115-BAA1-DDE0999692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73144A8-A651-4C21-9CF0-F510B449C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C81B545-BC8A-4BF7-A125-5D48CCCAF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ACD8227-A55F-49C0-A388-700A3182E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AC1CC5A0-C30A-43A4-A831-BDCE43E307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CB97042-2515-477A-A48B-CAFBDCFFD4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57243E0-500D-4C4F-BCA3-B5C6AE1594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F00249C-F96D-4B77-8725-55A687B3C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6968CF5-BD7A-4867-B153-7C70F06D0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2569423-E9B4-4E4D-B81B-78F1D601D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0B25792-8BB4-4FEB-B447-DC0339AEA8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A935455-5096-48A8-BEF3-61DA645BE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B855727-134A-4136-A863-82AFC661B6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EDCF33D-ABBB-4B8D-ABB9-3C5A119EA5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9F7A850-3937-4FAB-85D3-221D56477E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037E327-A847-42A0-8DDC-073234C71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1C10306-93E0-4A98-96E9-EFF0EC04D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1262830-30DC-4BFA-AF99-2E9B83F5F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5838DE4-0FC8-40CB-A760-EE275C80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B94D711-BC52-47AB-BE2E-D09CF1ADB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DFD36E6-DF8E-4ECD-9C5E-7F67E32F9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9D27393-CF0E-44D9-AF1C-7F4AC7922C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18B229E-1011-47A6-AF0F-93485F09D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9F163BF-5463-49FD-AE95-341045AF5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CC15131-47C3-406E-BF98-7A9C63F9BD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525032-B34E-461C-AB8C-CE3B32A6F1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65008E9-CA47-4B46-AC14-8FA92123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90CA0A2-E0AA-4616-B2C0-57446E77FA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DD6F0A3-DF61-495D-A81A-84037E2A4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11A2199-596B-4F7B-955D-DF6A5482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FDB7B54-8BDA-4FB6-93FE-F0F9BAD61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6BEE159-A4AC-4853-9F2C-7A305E3BC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4C7F32B-7F9E-4BFF-9760-BDC7CD880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A469BCC-F432-4D56-B93C-F0A8673E0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0E462CF-364E-458A-9B74-C4DF505D5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D847AB1-E856-4478-A43F-F4827D363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60E4BAC-7D86-4B4C-83A2-B270287623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252B0A8-7312-4C38-B47D-3334C0B443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9602310-1F3A-4B62-B92F-A13275EFA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ED313F7-EB24-4A34-97FF-B8A310CBDA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2323DAED-F2D2-4DCD-AF15-BF1D8C82D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A326A6C-5C39-497F-8D03-47C0054F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D1DE61C-2B8F-42F5-9610-0AF89948D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FEAE5F3-0392-4EDD-B152-7E2CFF86AB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94BE89D-5B57-44AE-BD46-DD4BB37A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2C63388-6D7E-4BC5-BF5E-0772AC18B5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63C6F3-C465-4FC3-A524-8B65AEECB8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31C5F84-5C4D-4D8F-B70C-1BE49D7EAA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151FB6C-39D9-483E-96A8-08F79CE65C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BE652CA-C3C1-4587-8D54-975712AB0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E1637AF8-2CFD-4CE3-BB4B-7BF800E3AB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444DF1EB-B252-480D-BCD9-9AC01FD713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8B69A62-A590-48DA-B787-3A52AFFD6F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B0A8A20-3F72-42F9-9BC9-A8412E41B8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FF47815-56C1-4CEB-8739-90CF55924F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796286-4184-4C86-B03A-E0C262201D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2E796EB-B656-4031-819F-363912F39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1194624-F293-4FE4-AB1A-09EB39953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97B6375-E12A-4737-B682-E28FB3CFF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753902C-85DB-4252-AB1A-988F98FC9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294D38-8DBD-454C-95B9-C61F9A23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B5CF76C-65AD-4E01-8FEB-A3FFD84044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33E8CE0-2764-4ECF-98FE-C68C81B4D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A4AB12A-051F-47F2-8479-A906897FF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622421A-4259-4064-905B-61E409E3DF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E333085-0033-42D8-B763-405D556AA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F8010E6-5C2C-4FD0-83BD-FFFC66B0B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E90D6B-BC7D-433F-977F-35E28528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13925A4-F530-4CCE-985F-97BE5BE56D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623FFD2-DB88-4256-B2B4-1CCFAF40B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4A6F881C-D46C-4F51-AFC4-C820C29768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EA945C-2799-4FF7-A5A6-BDA9267BB7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FB2B529-ADE1-4AEB-9867-758EF2306F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5D0F308-869C-468A-B814-C3F92A4851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6D2C643-CE2A-4A84-9202-37A0E9538C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1AACCF6E-B511-4003-980E-F17E70250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C2C45B7-D978-4370-8BF1-AE58EA81C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C0E3BC7-537A-4156-9690-391D565A39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3F40431-D5D9-4DEB-B8AD-6164FABAE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998C7B26-1C20-4978-84B4-FD5C2F3E2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27E8BBC-9E2D-4E13-9EC9-6CA0C8271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DFFDF5A-0B9C-430C-AA6E-8DEA6A2F4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1DDA6BE-5529-4DFE-B1F2-32B9C19B4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17199F9-D907-4825-A90D-D099FF566D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4BC8F5F-7E8C-40A2-8D5C-43342B7AD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852008-86F6-4741-B102-0C03B0699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D59B90E-AACA-4526-BA75-E9EE6E78D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4E1E55E-D5C7-4308-8746-C9C3732943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A68B20B-6682-41AE-923A-6EE3687223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6F2F25F-045C-4A3B-9268-E298A3CFB1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B75B1EE-BE64-4E4E-AA35-632DCC420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3B1747C-E0C5-4CA0-B8D4-BBF3CCD84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95CB5127-CD15-48E9-815E-8C7580443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FC58185-9BD4-480D-A455-35BCF27EC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B12B338-BFD2-43E8-AA95-30E8A54926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2FAB901-1727-417E-8EED-8E81AD3023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8499AA23-422C-4681-8DED-A846E86879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53EC1E0F-790E-428D-B128-EA7A553C70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9A3E3567-D8B4-4249-8038-827295E98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FAE4335-40A8-4248-B6B0-16B169F04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7609CEA-AE55-46C0-AD88-7D8FD9431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06BDF43-E80C-466B-8631-1B55D1ED80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6E8F9B64-18BF-473C-B943-A7B3FFC10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431401-A5E6-434E-AC4C-9EC02A74A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3C9BC82-9AA6-4AB6-A9E9-59802A53C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1677B34-D406-414E-808B-0DB5A041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F4437A4-87A3-4303-BF61-40621ECC3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E7B0C0A-C9BB-475E-93EF-DAD6DB8606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A13C02E-F391-44B0-B17F-A9938F9C1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A8A05DC-88A6-4130-BD57-6021FF93E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8D71DF2-2150-419A-9820-2FF29ED63B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7A2EE62-0195-40DF-9B98-20A788758D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64BD4A1-3B50-43D3-8FA5-17C058A13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651D6EB-4468-4F2B-8C12-25483503B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8D09668-654C-4D38-83DA-C68A66B8E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30CC500-C05C-46D2-8302-05B4398E1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E293D566-3C00-4699-A592-5C42C162D8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6BEEBB5-B713-4E35-8E71-4315BEB674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B68C3A8-BE27-496F-9877-51C98D8A6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E9F0162-5E25-4A66-BC5F-78C6E63194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DC3A9E4-169A-41BE-8FA1-E7338EBB0D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FF8AB38-900F-4FAC-A615-7C00DC6BB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8234F46-F490-4E04-A999-F1A69C615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85CDF37A-81E6-4A39-93A0-9B898F7EC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3E89BE3-2916-43E5-816D-EBE8B5452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299648B3-3166-4E92-9683-16FCD2BF7F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F80E235-910E-4923-99F3-4211B4658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0D4A1A81-4654-4172-B765-B5FCA6AE3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6F2C756-B3D6-4AF9-A222-56EF64329A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7CB721B-54E4-47BC-A314-F575B20ED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5C65ACF-CFF2-4313-BCD9-8760FF081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4CB63FD-2FBA-43B2-9FBD-5732BED80A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F2E1DB3-FFFD-4342-9E42-3AAD8AFE4B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660E01-A1C2-47A5-9EA2-20CD98FE82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1970DB-9808-4403-BBAA-B5281FACB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9B733A4-D566-491E-9156-B4D7F592E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F35E9EC-1F71-4AD4-B731-849B521CAD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369C01F-A300-4F1E-A310-2B84C9CA4A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702965C-5ED9-4B8D-8037-DC13E456B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E06545D-F17D-4FD4-8BDA-77BEB57352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29D28B2-F0B9-42C1-925C-D14E998527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10E9A9-15DE-41DC-8AFB-15C0E30E7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824E614-B7F6-4122-A7A8-D7F2BCC1EA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814E467-1720-47A8-B305-AA65E25AB5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A74FDE-EFEE-480D-8240-C14E44D1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B0CDC6D-C98C-441B-B0C4-88343F1DD8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6921839-0E5C-4B5E-8F6A-881749E8A2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60A2CF4-05EA-497A-AA2C-0102324A9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BC0680F-B7AD-4440-B7E2-2BF92916E4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6E52CF0-9905-4EB1-9E3D-7F85807926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41286E5-797E-4602-97B4-D79E0831E5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F6BF176-4DDB-4879-9BDA-61EE2D0D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CCD03EC-9420-4C13-816B-7C6A753A6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F690D2-B7B9-495F-8A10-226361F4E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FCAD6A0-FEB1-4B21-A090-6B2922C36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933D8F1-0FC9-4341-9913-224A4CB685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4543F6E-9295-4BC9-95CF-E84BD57937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18492D8-585D-4979-A574-C30ACB936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316A9D3-E49C-465B-9F47-D378D1FC9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CE542B6-3E3F-4077-9D10-881F653486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1C42BE-7C12-474A-801D-A3B2AB4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2DC0DE3-5DEB-471B-85FB-DF8B269CDA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B2A7307-78F8-46AF-85B2-AA6AFC4745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A6450B1-908A-4B57-AE2C-03FBB8B3C1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0E809C2-1F77-4FCD-8687-075C2DB130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9F7235-9DDC-42A8-AF90-6A85F7619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D11E12-C8E4-4F51-A2EE-E8BE576027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EF4F99-47A6-49DD-BA9D-F1A570B1C9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7412E7-B967-4CF9-8687-4041D8E3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D41AC7-45E0-4470-8B06-20905E05B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C299AEB-2980-4016-A742-6D4061B853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B99EBBF6-D933-4150-BF90-D4DA1A3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784082E-C26F-45E9-93B1-583A77DDE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3D2EDC2-FF67-4C92-AC6D-9703659087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94DB48D-1F7D-46F2-A6D5-C1D97C69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9D620C9-1E63-4886-BACF-C56711EC16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F9E607C-34F4-488F-AFD9-05CB7B418A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EC97CA3-4FB8-466C-83D8-6C997434A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7E96CF3-79AF-4E94-9073-A5CC0944E3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A9BBEFF-7622-4BAE-B4E2-1ECAA0BE3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F1131948-A7E0-4D28-AAAF-A4E9F9F64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D8AD5DA-2486-4C8A-981F-4D0867BE2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924ED0D-B8B3-4B7C-B4B4-FD6F27582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6258164-2A8D-45DB-8695-0935C3522B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3691CD-DCCD-4707-A707-FCD74298C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83FD831A-5101-4069-8E99-4470CA9CE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751729A-BC04-44F0-98B0-6B4CD645D3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C3C5195-7874-4C73-87DF-C90261B16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540F6EB-8BE3-4D52-8A20-532B4259D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C347B6-DF71-4316-9186-C940FBE1F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153ED37-093A-4EAD-80D3-94A467EE4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13673CE-5DB4-418B-A890-9788BE9FF9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6A4A234-6CF0-4F27-81CF-E006E533E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D8D8445-8DE2-49E1-A0BD-BAE3F92600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5038378-78FC-4790-8A31-F3E3533891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F384D60-B1E9-4C54-A4FB-FE702F093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835AF03-24E2-4C6D-AB04-7B831B5D1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A8C8CC3-68E8-4FFF-9F32-9FE7DCDAEB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FC02D1-2C56-45A3-9ABB-ED7422C59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8170726-8D7C-46FB-993E-0BF848DD3D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E96A01D2-CD57-4F1F-B830-11A2CB38B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B9309E7-8BE1-4B3B-91D3-F4819DAF1B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0C2D55F-0422-4CF7-B202-75B824948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E237927-964A-4360-B066-BE79D89D8A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3B29EC9B-AD42-4ACE-8099-B71EDF9C9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B685B23-5E7E-4779-9120-AF2C65A6F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9232037-7955-44F5-A54B-7CE3F90A2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DD1F434-F008-4F84-8716-8418D6706B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5BE05CE-7901-4EBC-8749-6F0E62D033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79B7748-8D19-4ADA-BBAA-1042DC70EA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8017A10-E734-40FD-9655-C6A1C4FD1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3A7110-189B-4019-A162-89BEF845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FFB1A88-2158-4574-99FA-596576BA2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B7BD336-1E9A-469A-B303-3F9F6CFC5E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1226C9-1C22-49A7-9975-F1CD2F178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637FBDB0-AE59-4688-A7EC-62EA884BF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0223E2A-F69D-4ADB-814D-62876FD1BC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B4827B1-B719-4D70-A48E-E130659FD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0668A85-05AB-4BC3-B6CF-8752AD412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E16B154-AEB5-4BF1-B4EF-7ECE0B9DC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0E42675-FDEF-49E2-AA68-29CB691A65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59FA91C-816D-43A8-AAD3-74149DFD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4DF8C74-8A05-44E8-8A7B-5594DAFA4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8E5636F-01CF-46BF-AE98-158BAA94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064185F5-239F-4C12-8B3A-1FE48AF4BB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C6CCDE8-9552-490E-82EA-6D5A3DE0DA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54217E3-BA0C-4D0E-96EA-68B1950B1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5AD8039-AC21-4A82-BE95-0F6E453F9F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A980684-E980-4F38-B052-28F882F9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4054203-A8E1-4377-86C4-DB709A82CF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0DB90B9-5916-4840-A888-75A5D47E7C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1CFA5D6-ECCA-48D9-8E3B-77B1827DA9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0FC641-0FE0-4AE1-A5E0-913CCBEEE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CE7EA02-DAC8-4A90-9E54-F21D8F9B7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DA399AF-4DBB-4046-A5B4-0BBFC47BF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BE0A66E-CA86-4A56-932D-F7189B980F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A257210-4242-4349-AD1C-7177014DDC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6CFE18F-F9E3-4C7C-AB18-354847D1A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7E1B42D-98F0-4F37-9934-64FD66D9A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DDE1A22-A29A-4709-86B0-4C4F56B747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7781B66-E3BB-4E60-87FC-03D8EC3C6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5A10163-6F64-41C5-90B2-44AC6F9B0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984F2F4-BBBF-411D-9BBD-8B4999658A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E00711B-5C32-4909-B9B2-56368E7AC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98C9506-1598-4CAC-8532-571E6D198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BA194A-B512-4064-B654-58C8D84CC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F489C1B-AD11-4D6C-9582-ED79BB0F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DD43BC-3854-4939-A61F-864FF641B5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86649B-4A51-4D07-8CA4-74A00025C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3EBD467-5CB2-4FBF-A664-8967964CF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8450F7-287F-4A81-AE65-882E19A958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F71E00D-4B68-4260-B3C3-70A59F2C6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B7DD4D4-A77D-4E67-816D-90D956E7C7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2F661D3C-CC48-4F11-8E00-1BB9B91AF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2A7A981-0F3F-407C-BCDF-E8E03924BD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BA7AA3F-5A51-4A99-A52A-7E04C2F2F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A855102-7EDB-4EA1-AEDB-7A773CA79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576851A-3A64-412E-8865-6F27D46EF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2E0C7E-6FBD-4F86-B54C-11372363D2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F7864C0-F3E7-483D-897E-3C1AD26AC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78D371A-097E-425E-AC45-2F90C234B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1C137CB-FB88-4F98-B821-273EE0209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7F719FC-46D7-4D2B-9C6D-4416EABC0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A54A508-A20A-4F6C-8A16-7869FC425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50B2540-D267-4AB8-8CDD-976D61900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4F2E1E2-A52D-4058-AB59-71DC767F75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E9C9C54-4D7A-42A2-98DF-6A2665B36E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6BB819C-7C6B-4846-845F-6D2751F7E2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C8ABC61-8521-41E7-9F1C-CDFA70E67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CF6F783-5A77-4A29-8F9C-1B88535E0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00F365B-36E3-4D22-9F24-2EDB86A15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256EDD-F72D-4D05-B7EF-21E107F866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FF4478A-EAED-4A52-9F37-F0B16DA442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B45F991-1471-4305-BF23-48095D96B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493163-B287-49DE-BE1E-EC3589F1D8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B6C9910-8B93-448B-A01A-FBAFA6C70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183FD5-9610-45E3-941F-E95B3B2B26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06DD7408-1C56-496F-AD92-9B0863269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BE1A235-B449-4FCB-8ED1-AE3D63FA8F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E6A1132-6879-4F7F-949F-8292E0CB01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EAE5143-179A-43A0-8C3E-87B38B6E86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973AA7E3-E0FE-4C39-814E-76B5637A54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A5ED4C4-6BD3-45F3-A8A0-FBD25BC35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8529759-1113-494E-A025-CF95B5BFA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8C39AE-0A92-45EC-BFB3-065B61CE1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5E0780-7D92-424D-9254-86C3D8E11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F275F1-8857-4CC7-9806-351016AD43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E0A0242-C8CF-4BD1-9F07-F701B52A20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554DB6B-E5B9-45AD-BFAA-7082883920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2025A90-4BAC-466F-986A-B44020357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D8F14F9-89A2-4ABC-A550-6CF87850CC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75AAB5-F227-4F11-9AF6-CA0EFAAFA6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327DBB-6E91-4910-85A4-F2CB39809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B245142-55E7-42E9-B2B5-58A8220757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1AC1E1D-D234-4972-A461-7EA107836A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320303A9-D51A-4CBA-8DDE-BFF0193777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2E8C090-4A31-496E-8AD7-581188DA89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71EDDCF-1F1F-46B7-B064-6ED57695C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8A78F45-35F9-40A8-ADD7-8F6A0CD282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96C6F85-3040-465E-9F2D-DF624C24C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1689E73-C3AB-4955-B820-BB2590A331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E858245-E980-4E03-8D8B-50CAE345F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6241F4-55C4-422E-B858-E38198DAB4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B243E91-D102-4A51-8A9B-AF9D56FFD8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D072621-34EA-4DAE-BD3B-E1849421BC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E48E97-1D31-4403-B5E9-2FA8326BF4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CE28601-5305-4A61-A9A0-F80BF45A6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4BE8FAE-335E-471C-9143-07A9138E9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218DAF-F9DE-4E82-A6DF-71F71B7D5E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8DA3AF-FFE0-438F-95B7-97E5A0C65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0C35658-4C12-4634-9A37-31DE3661A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00CE86-9D6F-4F3D-B1C6-F16E5B280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4F2B6-9640-44B2-962D-82EAAC5B8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DB025B-E806-4C98-9C7B-B3C10A927A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C3CF3A3-F0B3-4EDC-919F-A7D30A53C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60A0DF0B-B896-4CDD-AABE-881A31765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EF8BE3-C7C4-46EB-9C1E-0EB26826AF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490B68A-2951-4623-A444-808A1F79B8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B966814-89EB-43AC-9E94-EB795C07C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DA6660E-E46A-4000-9678-7EB6920C0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871DEF6-3399-4491-BDC9-FF1F454934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EFD77A-89A7-4C40-8CC6-58047A829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126363A-8200-4BBF-B2B2-B3DBAE4F2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9ED1318-5A8A-497F-97B7-F9A278D6C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414FA5-B48A-4AF2-938F-1944D247C3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9AD35A-26F2-4E9A-AFC3-836513D5D6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4D86B7B1-DB94-4C9C-AAA6-5C2D11E9A1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0855D49-8828-4F89-B8D5-1A9983B0C2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758323B-9184-48CD-85E0-53E1270D4A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4E385F16-0C6F-4137-BAF1-5F7AEFF4D9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C2E59C3-BD31-4826-AB8D-CCD76D2A8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BEC71F3-E107-4DEB-A40A-B0A11D402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5D65587-79F5-44C3-A113-DA683C7DC2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94EFABF7-4602-4D99-89C8-361584BB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E99472D-E8D6-4220-A8F1-5BEED6D9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5CD80F9-5F44-4771-B983-CD4E18DD3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B232E94-66AE-442C-93CE-37D134FE2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E70E35B-3438-44D5-A390-893CD531FB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F6D73EA-6D22-4710-9CC1-C3685339E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B0056F-E677-4A4C-9640-E41F16839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8871AEC-8B6F-4B1E-8C58-C24738247C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C52FD9C-98B3-4484-823F-280C1EC2E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ACE9A37-8D7B-4A78-8A93-DF873F0C3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5230FA7-A58F-4382-AD8B-A2F07E8B3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641F8EA-77A0-4A68-B64D-B944D8C61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8CAAE695-073C-46DB-91E0-A74496351E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F0BB885-6E73-471B-AF19-BD25C973F1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5A87802-ED6E-44DC-AAB3-244C0B0B4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BB11A69-186A-42A7-A357-67F5D8A07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158C9348-F52E-4BF8-957B-4D788F7767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2647E87-7146-4ED7-8CCD-7735137F28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738497C-788B-4161-A1BC-914E031CC0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1D5F81E-2C5B-40EC-BB33-5116D05137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6FC689-8DAD-4377-A096-A7798FA0C7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6E3B5BC-636A-40EA-B676-78411420D6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914BC41-7E53-4E89-AEDE-2EBD43CD3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CB3BB42-6CBD-471B-A632-FACF97417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5554EC0-FAFF-40FD-B63A-1E1650B38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6E8785BF-872D-4A01-87CC-CD0DA1A223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4239D8A-9591-4D51-9CFC-25296D3F4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4460B4C-9092-4CDA-955D-98EF4C1F95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876C0AC-4C89-4A49-B3B9-666006BE5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AF8A72B-3B8F-487A-80F5-FFFD566F0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1ADA32F-5701-4C5C-8052-E92B9A823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E2E368-3952-4ECC-B7BB-BEB7E011D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570BC74-0472-4835-9F67-0118DD1BAD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A14FE24-986D-462A-BB02-9DF0EF246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8AD0164-0E22-4814-A948-FA20F736DE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1EA257D-DE21-4A5C-9CAA-CDCF9CED9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2895667-126B-472A-9C12-B151C0383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012C4BB-3C5D-442B-A6AC-A3BDB028D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43EC694-C8A9-4E9E-B99B-96C486BAC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FD9315A-3167-49C2-944F-3ABC26242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AEBF8EF-0B56-4CDE-8727-D4B5943D59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CF07452-13A4-43DC-888E-E97D93A96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F982B2B-D129-4D99-B4B7-9233011C16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4C66C60-979D-4459-9335-24E45E605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18ED6DB-2AAE-404E-8990-52EE3C033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611CF41-DDE8-407F-8CA4-8FACB4EAD5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73FFE49-CD18-4E85-B81F-386C8D37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231526-0412-4863-8369-45E0BDFB0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E818AD-27DE-427E-8D52-D5BDE2DFB2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794F75E-522B-407B-A88C-DE907A6D7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96BE06A-276B-4947-B21D-339F3BCEB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D81E2E8-4E1F-4729-99BF-2C7CB8276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870D637-47C9-4DAC-82A9-BA56EC14D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2BF161F-1782-4BFD-A6AB-6458A7C470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48B8E2D-D90B-40D6-9C5B-74644B551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1110837-DB6D-4922-B199-CDB5DF57D9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9801FD0-085D-4D24-8FFD-E3FFA4755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BEA06B9-FC6E-4A56-9D99-75B7B3C43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A69B72F-D152-41F0-ABFB-7020279CAF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0FEAEB03-EE61-412B-8022-F280F9A18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1920B4A-AA9A-487E-B397-52A56127C5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606192D-EC5F-4BF6-9A72-E56875F044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F4C08E7-D7DC-4132-9E8E-5D1A4AC9AF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1DD31BD-7238-4674-AD03-43A548495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58FD28-CFEF-43C8-A3A5-1956E6A2F9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A453B5C-141F-4587-B319-B6E493288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9C6B6E0-E477-4C9B-A636-B90F2258E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0B40E90-9BD4-4824-A72C-B95448DE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71D965A-3237-4BFE-8E68-D9A63AADFB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5D3D79B-59CD-4E16-AF20-F461C88A3F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0538A2F-79BE-4656-8EFA-3E8422F35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51A6702-83EB-487C-B6DE-CCA0EDC1F2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3789730-F7E3-474C-9FC0-08A6DD3F4F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FF9B72E-E560-4BF2-9D82-DD1765309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AF4D79D-4E38-4AB3-A909-E4731097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A4EE6AA-FB7B-4366-8A1A-8088C70016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B08FE18-D5D9-4EE8-A0C6-45338CA53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DA401B4-0E13-4E26-87C8-A22090260E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3CC3805-EDC6-490B-9C9B-3C7A7C0391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996DD0D-F64B-4F93-ABA6-B760C3CD58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8BFC928-E1BB-40BB-9CE3-714A73E2A9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8AFCACF-5C04-4072-886C-85569C13D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F29D0FA-C66B-41DE-AF87-CC4BF22D90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A78B1A5-9DEF-4E8E-AC46-08BAC6E46C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576C8D6-723E-482F-BA6F-F638FF07E2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C7DEB1D-70B5-4152-A952-FE3C1C1216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0B82F67-138C-4AE2-A372-D7135BAF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74C018-BC70-4737-86E5-5D03CA2C6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02C8FDC-9B9D-4E86-B9CA-4DB3FF3428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9F268D0-930C-456F-9C08-454880538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2D3F696-2A16-4D9A-BA92-E3351A970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E96E63B-7050-456A-A0BD-AD69526AC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FB6AE57-1C0E-4DC5-AE33-A2F6AE5A28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0F38435-C34B-4461-B284-92FBD1110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DB3AB58-3D9D-4756-A0F7-A799C24D59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A4F5D74-820C-48FB-9FD3-4ED4C42CE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2B14686-5678-4B77-8C84-AAEE536651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18C6B57-353F-4E69-A62E-987111877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6C075B5-7B48-43F5-A180-32623CB96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33D3386-D036-4089-AAF8-E75D208F53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226C5-5EF7-46A8-9072-88BA4E3E0C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DA0C534-5B5E-47DC-A022-F5D2BF9C7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95A847F-3C09-4319-B2C4-4EFB65051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3DE1674-F25C-401E-A495-1D45C40643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4F6D417-3991-4BA7-AD13-A0D4BA79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4B7CAE2-8047-4167-ACF2-6320B3A961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17A839D-896A-47E6-B466-718F4750FE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A42381D-1716-4693-AE78-19E5B46C10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1523C1D-97D7-4AFD-A855-E521D1E12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0F40236-AA7B-4AC0-8F56-52ACBED15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CABE3B8-47B5-4D5B-B228-8E566FF5A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69BFD04-46B4-473B-8BE6-7C5720B8A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7940B11-4F18-45C5-AD6A-1B77F8B902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DEE4418-F82E-494E-9E88-2B528C9C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1095285-BC52-4AFA-90FD-FEE414C62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9AB4225-1CE9-405A-A599-5AD7E5E777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92D008-D301-4E84-81FE-E9D73EC905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A147ADC-29F7-4A28-A486-DBD8264DB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DAAD729-2FC1-4381-8E9C-381CD763F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F4E09AC-A238-4E1E-BCBD-5996633C4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9EF678E-98C2-408F-8666-BE9B50A30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F8B6DC0-2141-4C19-8C78-1324C4B9B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3D43074-C6C7-4126-916C-B9D0AF3B3C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F9E881C-CD86-4859-9227-18991A8BA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A2D730-EDEA-4592-8E6E-40D507181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F9ED6B7-2943-40EA-9221-3573E3C9D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6D84A04-D1FD-4276-AD2C-C36E06410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FD9F011-60F1-47C6-851B-697C6F1C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1403F47-C042-46E7-8249-F44A66484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302F95-0D06-4A96-BFB9-89114303A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406B0E9-D5E2-488A-A328-52A508BA18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863F44F-9820-4030-8977-B9D2EF976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7BFC507-B3E4-406A-8D15-7F5EFE0F0B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6E010B7-4D3D-4C4D-9966-E5DAA2EAF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5CE40B3-E56B-4070-9D40-E0E9C10C7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2B623F7-81A3-4058-B95F-4BD3A34E0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F74F873-9113-46EB-9157-E770B71C6C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17A2758-F79C-4352-87A0-7B614491C4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50818C2-AE74-4B45-9A6E-41D0B894D4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4C815E7-65B8-4FE5-94C1-D2FEFF79AB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EC56EBBA-56F0-4016-936A-0BDF8F877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EED0A52-BC9E-4994-8DFB-2F69DB49AC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4C9D9F0-98AE-439A-BE89-1DD62F7435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5AA90C0-1A0C-4E71-94D3-4D5029FC1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BDF878C-2ECA-4E09-8FF0-F1AFD6379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F3C47E7-11F0-43CB-A9BC-3DAC6FBF3F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265F209-8FCB-45D3-A06F-E21EFBA838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3B37C164-BC41-485E-AE7C-53EB7C19A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28FFA1-E28A-403F-B1A9-EC1C70DA60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41AFE9E-FE15-4145-9D51-EBB2A5E3E6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4A9F57-AA64-43C8-82A6-0D3D32AE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4C48F19-4D89-475F-9493-CB1F0DF67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CB65220-E90D-479C-9E09-7AFA33AC4F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5E92E801-B1E8-4779-93EE-120ADE3539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19FD29-0738-4F93-9E91-3675932E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98BADB-C5D9-448F-8F29-D8E0B913A3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53E135C-D5D5-413F-B9FC-6CF6B85CD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AD6F866-107D-4AE6-9018-80270922D2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EA79ADA-7A3D-4F68-9CA4-C47A5FE348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FD6CE6C-C147-402C-B707-B618825D4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4E87C3E9-67D8-41E1-AD3D-FFF44D8BB8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0462D7-5CEE-48CE-A48B-2B9E381DD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CF35F45-0C3D-4B62-82FF-E5B483C9E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48BF997-5770-46B5-BDCD-404FCBAD1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6B02580-3041-42A5-A8B3-77E204133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BA81F3-AC63-45C2-A186-3EE924A6F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6B5F65F-BDCF-41E4-88F6-587CEABE4F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EF5F36B-7CA5-4727-8FC1-4A136FF502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34B3C9D-50A0-490A-89A9-53B448974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2490046-80FE-4B6A-B6BE-3C3025FC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5325060-497D-4C41-9703-70C633D154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8BF67F25-2131-411C-BB52-195AF6D27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608BC42-2CF2-4DE3-B494-BC5F26186A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37E892-99D1-4855-A8A1-11FC82CD39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3FE3A8A-D10D-43BE-BDBE-32F42A582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0D063FF-9682-491C-BC38-B375E8B1DF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1119325-E76F-4071-BDDA-A9B7382530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DDE492C-800A-4857-AB53-38E3077CA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D708225-ACA5-434B-8874-5C93DD3C8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A1F512E-1C46-408C-8FF1-35D337ABF3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AE4E672-F0FE-41E8-817C-8508011255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68BAD22-640F-4A49-A9F1-4538AD376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7EB20FA-FF91-4812-9793-4D74374C65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7D28580-F264-4859-A08A-B4C8C7EB39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410923C-D4ED-43C8-8681-85DD71A9B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11762E2-D8F3-4BE6-8318-6390B921F1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FF82B0D-6683-4227-BD30-B0246B935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9E676B2-FECE-455B-92B9-1F729A242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DBCBCD18-46FB-4998-B303-576226BBD3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2A3A73D-FC64-4830-B248-1BCF3BFA8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E28A687-B694-4F6A-AB37-C04B6CEC4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8C3FA4EE-3EA2-438F-B081-3D1BC9026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98605D2-FB50-40F5-B55B-C58A6EE01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6B755DC-4DB7-48BF-A40D-EF3E7F5C8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62395A5-C56A-4019-B9BA-81E22F728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BFAFD79B-316F-4ADA-9002-8D26FED96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514194E-2156-428F-BD59-46BE353B8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E940964-543E-4408-97A8-55761E9764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785D4F3-FB8D-4A5C-8DA7-144D2C2E33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6479953-D061-4571-BC53-004DED3E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D7E2621-1ABB-47CD-A9AA-16BCE0E2A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9517029-F4EF-4B5E-B995-71F2B580FD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CB5EAD8-EB5C-41DB-9719-F55C658EA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15D3D7C-312D-4AC5-8DF0-8990CB05C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477D1E0-7E2E-439D-8B81-F01B1B7F5D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E9AE908-65E6-4299-A19D-24B645936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A343551-715A-4F34-9297-831762419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248945D-7E82-4BE0-BDC5-A15815CACE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224F2AC-0F35-4954-9D34-F393443AF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A05629F-6FFB-4EA1-AE3F-921911040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BAF2F8B-2186-492D-816D-945FC08945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22161C3-DABC-4910-8FE6-3F1C4D565A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24EE35C-B1A5-4BC5-9E18-DC2DF007BF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84ED21F-6216-4CDF-9BCD-FE1931B8E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7EDF230-94BC-4C49-8E7D-7328D4238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EB74FC8B-DDCB-4D3F-B020-2F73A8B96B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26189ED-9B9E-470C-8667-4C628C10F2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980C5EE-F1F2-47C2-BC3C-E566672F0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56B6A7C-39F8-4F52-B770-0A51BD31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18FBEFD-0EE6-4ABD-99BB-702DC1B991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754E2C1-756B-464C-B7F6-7F519D152F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608C6B-B0CA-4460-87E2-138EEC5D38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8B226BF-0675-483E-8F85-9C6A65EF2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26D872C-F6B4-41EF-9074-36992528C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48CC694-A644-4C77-BED6-63BE420AD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A290261-9BB6-45DF-A8A6-3C68FC06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C283CA1-E499-485E-8EBD-E22A0E859A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77C995E-EBE5-40AB-B85D-989A7435A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32E803-66CD-47B7-94AC-35E69D6675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67BEDB6-6C8D-42C8-BB67-F541E13D1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CB98FCC-58A2-40F7-A81E-8C1782CEE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51CDAA9-CE6A-405F-935E-FE00C861E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A474C4A-8CD1-4355-82E9-A08BB9189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76B580-F3F6-4CA3-8F11-300315D7FE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84C88DE-8DB5-4DCB-B121-E56C9373D5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402B016-B155-453D-9035-124FBF4625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CCD0094-E5BD-4222-9EE3-91598CE5CF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6E4CCBE-AE8C-49FE-AB2E-CA91A8AFE4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6F7C25C3-300D-4097-A057-7179B87FA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29BC024-B76B-4657-BDFD-776A5A835D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8E1B73-3837-42E0-98C2-BDD78FBDF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119EEE6-3501-4538-AA67-0A1F922CF1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85A7514-8BC6-4DB0-BC25-F79A25BEC3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9222FFA-1F0D-4987-81C1-B4E34F9D90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D781E4B4-9DE9-48F9-AD25-428FB81BAD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3D4678-3930-4C49-89BE-7AB276AE51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18EC293-2321-460C-917E-B6F2A40A3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D3394D2-A4B3-4128-8281-CBE10815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AA97811-BF76-420D-A734-B2FDE60E32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452FAF9-1DD8-4F2D-9738-3CA4A4C80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A8EE7A7-FB1C-467F-BBA4-5D5A630E7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80A2643-13DA-460A-B439-C3CC6CAD1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977B165-6230-447E-8E1B-A99EF4635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A363E4C-CB37-4F3E-BF7B-1009F6ED9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183737B-2891-48A5-9C17-8E89511A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12EC350-47CD-49F4-B430-EEBA846DC9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2C4F733-E7D4-44EB-8195-4181A767C7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1BC951F-ECE6-48AC-B3E2-1D21F19E0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E6E0954-685B-4515-B683-D8F5ADF2C0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D0BB3B8-1D9E-4EB6-AD32-2D5F559E8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D8C3585-F020-4576-9784-FDD39753D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4D951CD-73FF-432D-A83C-C7204E3386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D5A4826-E0C1-483D-B8EC-47A296A5C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3647C63-C4D1-43D3-A6F1-2A0BDC1B91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91657B0-20C4-4F12-B796-2CF323325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B5F1C84-FAD7-4746-8755-0C3A70A4C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DD27D85-F8D4-4596-B61A-B4775320AB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B0E6FF5-61CF-4DB1-9FB0-D4C750D0EE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B78B38C-87D2-4279-94FA-63F2E80551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63F57E-9E19-4849-B574-F30662345B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B4D68E-8C87-408F-8983-C75545328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35825E7-3BEF-4B02-AF69-2E0E92E38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A55BE5-54DD-4FF5-8FFC-AA658820C2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2D73E38-015A-41BA-8CE4-F6950F06BC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BF1A0E3-1691-4E9E-B441-22EB71CE3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4E0A1CA-5088-44C7-9A05-9D4BA8667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E7624CA-3E39-4E0C-8DBF-C84D05DFD9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6C0CE1F-FEE7-4A4E-94B3-22D42A415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36703E0-20C9-4986-8C45-2DED3CC096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543EF46-5379-4F60-B795-9EC4147FAE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6125D7D-5B3C-43B6-B65F-49840D82E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D565DB3E-A64F-4B9E-ABEE-B0ED83BA7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FBFC5E-278E-4A06-B039-0EBC26862D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BA7797A-EBFC-42F4-B2AA-ED4F56D95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432DFA4-D9C7-4B52-86B8-B3CF239CD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A572DC6-1035-4E0B-B2B1-0F0CAAD55A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35BF4E2F-3C44-4781-9D25-2D078A4AC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16DEE1E-6A8E-4F1A-881D-A74F6820A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3063663-F9B9-4117-8BF1-A36190FA8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9E73BED-4704-4CEA-AD1D-FD09227488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65D72DA-9E7F-4716-8BA3-0A970E2003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2C7FF73-4E39-4825-AB2E-C8AAC6483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C67D63-9C33-4105-B7FA-F58BB856D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7C28A17-902C-4ADB-9DE7-D0B2DE1D7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FFF23D1-3DCF-404B-82F3-5CF731B733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71ED27-AD8B-44E4-80E9-BFEC6E1F77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3744E07-863F-4229-B94A-4FD2062CA3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87DE4D-9F16-49FD-BD34-FD7A58AC20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1924970-2865-4721-BBE9-1682FD88D5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C212E9B-918E-482D-9D81-4B0D2726A6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F0BB319-F3BB-4D66-8B29-F9B788408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8CEF4D3-59B4-49FE-8D7C-138A70EA9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544DB5B-66EC-47FE-A854-65487B2B1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B0D45A6-3589-4A54-A4C8-A82C2A154E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E3EDEEA-79BA-4843-9BBF-BF78D25654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73DFE9-A724-417C-8901-33E80078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A532774-A3C5-4C86-8131-EC951ECA0D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CC23150-155F-41E4-964B-A785BF682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CB6024E-C80B-4D2A-A329-F0790F028F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024281B-0168-479C-9719-5595831A2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A639490-0C21-47DF-82C3-BC9851BE0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9D7D261-7D75-49B0-959C-9149029FAC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1BFE223-4C98-4771-B0CE-D1B0569625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3507049-51D1-4777-B16E-22AE1C4BD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639CD7-A33A-4FEF-8708-01E97D2AA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3E3C731-3F77-4DA4-99C7-0AAEF296A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EF4D1F6-174A-42E1-8300-03D9B5F8DD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8F9B29F-0B1B-4E09-BA35-1A5A1D049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AD57179-E9DB-471B-9A61-5F60B663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07FB00E-C1C6-43CA-A771-976BC50A0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82726387-DD20-46D6-AD6C-ACD009741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B40199E-21EA-4D3D-A598-9EA4573421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7A49FA4-0C56-4BEC-9E7E-8A0B9738F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3608E059-BE83-4F0F-8F72-6C1790024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B04239F5-D215-4D7A-83B8-13D77D59F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991FBEF-95A3-44EB-A5E0-F3F13AC3A2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F8B5C30-4755-4830-9076-0809D3A051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FEB0F4-69C2-4045-B2D3-5448BB9F46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6960208-02FA-4B9E-9832-5731D9507E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C75DBE-C345-4B4B-BEA2-EBAB429C8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212A8ED-6862-4115-947A-77B5DCD5E8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E72CCB1-EC5D-4B08-A0C2-2280E01C7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50D73F7-D78F-4A63-932A-4ADF03CAB1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19E9127B-5A88-49DB-8A3E-E3C25730E2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E39612-5C84-48F6-A168-CE9523583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C9F6F51-F4E7-49EB-AF7B-56F7235DCF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7A437A8-0EEC-4C74-82B4-10753B41D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BCE6641-4335-405D-9AE2-9A065A203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0FBAACE-745C-46DD-947B-5487F79B4C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74CF020-D44A-409C-9702-736FE5674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A4088C1-FF45-418F-A409-0B931E27C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796E2CC-26E3-4180-83F9-6F48AAEF9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3841E02-3661-4318-A0A6-959B3EA828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9B4B615-43EA-483D-BB8C-A77AE8E506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B46F8B-93A4-4DBF-97B4-29F83ABEE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DC95028-E209-4175-A0D4-0F0CF90E0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CE3796-54C7-4B32-8C00-369842C7E6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9CF134C-6BE6-4659-991F-54B1FDB9D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9595734-9CF1-4398-A89D-3ECF5A9047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8492F3C-FBD4-45C8-A0E0-A0C287EE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DBF48235-285F-43F5-979F-E2FA3F7857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5B2490-14D5-4A88-B0DC-7EE89BFDA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6605E56-EBDC-4DA5-B07B-E29F189DD6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862FE5-FA3F-4417-A16F-311F4083B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4F31A4-F811-47FD-9D48-2B981D048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1F4FDEB-1DFC-4A42-82C8-CA68A11185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E228452-F80E-43E3-8C34-D216E6F21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2F2620B-682B-4485-9FE8-CA2A2564FC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EA03E92-A511-4E58-B7D6-5EB9747EF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FA64751-C29E-46A5-A5F0-0ADD1D2808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4EA74E8-F7DF-47DB-99E2-B80EC4603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56C5FA8-5907-45F7-8C9E-32A091677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E6FB557-65C5-43BB-A830-E82EB60381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B7B47CA-EE71-486C-A9B1-21D2211317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C5FFEAB-EAE8-4AF4-BB97-C7C3A5BB25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208157C-CE60-4D85-82BF-5AC8F430D8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9AFCF6E9-D88D-4054-8BF1-DD6E5820D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BE01AB8-C797-4C82-BFBA-939C5838B3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3E84D15-752C-492D-BA95-F673C8BC9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77FC78B-BE7A-4627-8995-50396D50A3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7E34A5-AB4D-4FFD-AE90-A3AC003577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AD27E94-E22B-480A-B902-BD1A5F8ED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CA6285A-ED8B-4B7C-9CFF-BC64BD60AC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9C6F159-CE06-4A2A-A46A-44775C9A70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9B72DA87-8EF0-4821-AEA3-AF8E0DEF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04826FF-8CD4-4AD3-B15B-96040C51F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8E531E3-768B-4DD3-BA0E-A0FA55BA5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DF423ED-A546-4466-B569-C6FD676B9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DD039032-F7E7-4BAD-BDAF-A52FA8965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9B495FD-FED4-49BE-87DB-A6483B20F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47CE04C-EE8D-4222-87E1-1813319A3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15D896C-0D3B-44B7-BF48-F0F641869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A81A0CB-14A3-4856-9C28-7182CF4F59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DF18306-8F4D-416F-833D-E72AFC8D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4F21CD4-ED85-4947-9B9E-D643E4AC7B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9F22A6D-2A97-49A8-A486-483FBD8456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3196E6B-70DA-40BE-8B0D-2AC23F841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55D525-C2B5-4001-97DD-C94618B08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2C5D288-CE59-4D27-A365-4676F26944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A64F7DD-609F-4EC2-A9B3-E4725FDC2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3E24F1C-4DF6-4880-9342-19E09AD6ED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837F31-72E2-4510-B2CA-AE874AF2F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CB51373-2AC3-4CDE-9BBE-ACED3EE045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88E73C65-1DB9-48A2-B083-7A9D8181E2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F44A1C6-5DF9-4F5A-B6A0-7BBD30862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978F2DB-6B7E-4AFB-A3CE-4677858B2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F2E8509-F349-40A8-B230-634B3C8CE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C02F3F9-3DAB-42EC-AD55-804DCEFEA5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AE1B4A9-B1BF-4B9E-AB6E-6FE32BFCD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FC1B16B-DEEC-4A7C-B432-7D45E1814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2E1A4-E62D-4992-831A-231858341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223EF8-D808-499C-9C34-BB5E0E0EE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D0DD535-0506-49CD-830F-ED7D5A2A8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5D2F268-EBE1-444D-A98E-287FD8219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17AF52-4AEE-43A0-B97D-7EA6D30B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27A5A1B-E8DA-412F-B097-9F9F2D1491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A10FC1E-23D7-4A6C-8161-60CC83AC6A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37BF8E9-8F78-4676-A783-C7B0005D31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673465-0F69-4490-AA38-42550C9362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A1BF36-C975-4365-9EF4-3295122B8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62BB847-247A-42EA-AD27-D86C4293B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65B66F6-F6B8-468A-A2D5-C99A14A95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4C23266-AF64-43B1-90BA-2AFE3D1839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1BFD66B6-D751-4506-B974-784E54DEA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3D412C-0671-4AD9-B7DA-AC6002A21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DCF6866-EAD6-4EC9-8CCC-3E22DD7F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BB7210D-B849-4EFB-81B3-D1B02614F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1F98AEC-52BA-4142-B76A-D0204E0E7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154CD1D-B573-44CF-B9F7-0BD407E590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A88DFEA-73C8-4408-AAE0-C18A211AC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C2A006-8D47-4377-8C43-CF406F8810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5DBEEE3-86FE-4667-8225-9FACE14163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D630FE3-782C-46C9-A0D4-818E2756C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6986F54-3E3A-4DAD-B154-FE732273B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6D5559B-85ED-44A5-BBF4-4A89396E21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4A9E71D-0613-4F04-9A94-6F0224AC7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9217711-56E8-4373-93DD-33D318911D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1F3B640-859C-4C92-8BB8-18E67398F4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4FECA-5EA3-4A83-B5EF-B219B2FBB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E7DEC53-36B3-4E97-8645-F517E848E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B5AD8D8E-16F6-4F74-A442-E28DB1B21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015A590-2FB1-4775-983A-0DC8828614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06929EEB-26B2-4F98-B154-63DCDF71A6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2CBD68A-CD50-4251-AA1F-E32AD051E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BCA0056-1E3F-43EE-8151-9697659C51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45B6A53-11C8-4C62-B8A7-0F6B7A6028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157C10F-5DB6-442D-BCCF-25232B260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0FC94BA-BB38-476A-B801-8649B750D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7681C97-FA31-4602-AEDE-CE1776453E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4E20B58-FB40-466F-8879-3D0158132D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7DD2260-26AA-4372-8597-643B818B2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BCC20C9-8BC2-41E0-8BFD-AAC53E3BE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DF60B6F-6C57-475C-9811-B7904DF0A1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A48C8F-FCB9-4EC6-8AAE-4A55E5CA9F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2D77659-1592-4AEA-A037-506C8B81D6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6525FF7-0F38-4A34-9227-4DCFDA60C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D614EE-7933-4C64-96C1-60C105556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47E37D6-B246-4EF4-8647-A138F9D77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D5F8DCD-F4DB-41F9-8698-E431B4879D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8EE01E6-1325-4A1D-A5C6-62FA9FE2E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7D55CD2-BE44-4953-AE6E-5119D8A49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63CCC13-C207-409C-9421-D345CAAB2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82EF394-D5C3-4FA0-994D-4FF6136B62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A55550E-519E-4F9B-84AA-1AC8C83AC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D4F46F-8A4D-4BF3-A22D-B51DF4858A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8F751D1-73DD-402C-AF11-EB42A5F8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5F3514C-D9CD-408C-898B-78C3ADD2AD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8317833-73F2-4BFA-A3BA-20120EB662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127906D-C541-4BAE-8006-3683DB83E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BE3AE4A-0BA8-41E1-B841-B0FB4A2D0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E9281D8-2C15-4165-92A1-A2FC522DA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DD27CB9-3EFB-4DCE-B2C9-CEE7A7C11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656E5AA-AD5E-46A9-A158-98444DF14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FC4F9811-5FAC-49D0-9915-DE2A1C4A0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61A01F7-A04E-45E9-BD73-ABF66322C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DBD5E48-43B3-429D-BBF2-4C2DB38E6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7640420-DD9D-494F-A809-1F20BFD66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77E99D8-15E0-4EA7-A928-6CE6B2EDDD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2CEE5D1-FA33-4F25-A124-C60A8E76A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1861A2E-4711-4EDD-B9A9-DD487AE36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C6A0D7A-5887-48B1-9D9E-F927EFAD1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DCBA270-E524-441A-A6D3-D32CD4A539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9EB8712-104C-4DB1-AAC4-2F659C9C0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3AB2B24-F6F1-4AA3-AA63-4CA629A49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A51ADA9-4C38-435D-A956-2BF0D5873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9D5BBEC-81CD-4A48-9851-D91BB41BD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F6FE312-5249-4F1F-9A73-3033C0EE6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B41D281-4EEF-4DE3-95EE-5C043445DF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44D08011-DCD4-4599-9E00-099C02B92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7F0D93-D209-47E2-9DD3-1A6006172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BE6FC86E-056D-4BDF-A45D-E201C684C1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BCB6E07-0B7D-4349-ACF2-7785623F39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A3BB719E-5BE7-4F83-B41F-E17FBC5CD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898D2660-CC39-4451-8EEB-BD5F6597EA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8ED981A-0E07-4E75-828F-24FF2E2B48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EE161C5-0749-438A-8B14-11037691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5E09CC7-A9CF-430F-AF41-70DABD455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6FDAD9C-DFEE-4E74-AEBB-45FCE34E56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4B5C366-4470-4DD7-99C0-D59BBE531D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0ECFAA7-1859-4439-BA00-49C46757C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2202B8C-7A1A-407A-8E2B-045AAD7F6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8BD37BC-18A8-4263-97F3-C4D44C11B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657D75E-596B-4D2A-8BD7-9FE831CB2D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6D43059-679A-492E-9AB2-AAA17A45C0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8B83E4F-A50C-4163-9A9C-C1AA49CB9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44E1A6D-5194-4F63-B8EF-837A16BE4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7784EBC-F737-4F08-85A8-AB16916E2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E45FF87-4A62-4E31-80F7-24798C0BC5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30E6CA3-D2CF-4AAB-82A9-BA4205084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3A163F4-C6FF-40AE-9DE3-E26DB7747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CF49F13-66CA-4182-8E5E-30EA850A7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78738-6F2D-49E7-A58F-B0BEC8B026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511F901-5DBF-40F5-900D-921808EAF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9A0A7EF-448B-436E-A119-3AEC5BE06F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912292C-1D89-4FF6-B2F6-1C8008558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20A95231-4B46-4221-B701-4471BE2D2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3A77BA-7ABC-42ED-A398-ACBFF9B31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D0AE43E-2433-44C4-A567-0D2FE9CBAD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A4AFFCB-16ED-4ABD-85D4-EC313E0F31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8A316E-1750-4D64-98D8-8EE51F935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067248-F0D9-4640-897F-DF634AB8B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9D847C6-0A2D-4CB0-B2EF-95DF877AB6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9F62593-0715-45FE-8A39-D3484ADF1E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3C92DC0-80EC-4B35-BFD1-1564AB89EC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32744B8-7AD2-4117-B33D-C7136FD087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7385CBD-56C3-4A8E-B0F5-FAD43BFA5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123B443-DFAB-4BB6-9F40-C7EDB4C134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8AAAB9C-8B27-406F-BCA2-D4E4A3A37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A2BBA09-8C32-41EB-A522-514A02523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949BD81-0A77-46E8-8033-8F21B337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CB1783-37ED-4A10-A5C7-4240B18F93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163BD1F-3A30-4DBB-A6D9-4C8D9FCEAF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110D20C-FAE4-4A28-AEB3-FEFF8FC99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9BA658F-78A8-4842-AEC9-E6EB30A6E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D240C97-96DF-49A5-878F-6C34480E5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2CCE366-077A-42CC-9BFD-5948A7F7DB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686943-6383-4469-A0B4-0958BB9B5D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0CAED22-288A-433C-8611-2AEDF51E81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80405A4-4CAE-4487-8538-0ED6C2DCF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8BA2877-E96E-4C9A-B84D-2AB34D2179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6C79EFA-819C-4595-A35C-5C459FA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61B5508-1BFC-4DA3-816A-132E47ADF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429CA4A-CB15-49DB-9414-C0CFE965F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900391C-0304-4025-81C3-53B8C9376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41F6264-A397-453C-8F02-CEDC0F9C8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07DB80-4949-45F6-B657-B92A54030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F843164-B915-46AE-AD13-B91526370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BDA95C6-24BA-4415-B762-18342D0E1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AAADCF-3261-4C57-A563-3B17EEDC4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557903-D79A-4FF9-9026-3180D21869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1EB5B90-7E7F-4FCB-B2E3-D5E408F3F9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FCC9972-EF8F-4538-81E3-A82D160C6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15186DD-7E4D-4422-BCD7-273CA4E712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DB1F001-A9DF-4496-B40F-94CAC6E1F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D523ABA-45EA-44B5-A7CF-DD77012C3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400E035-5CDE-484F-9D18-6FDBB4202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4D1E1F4-DA1F-45AF-A890-5C9192934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6882F2-7A4E-4A49-8E9E-1F89C96F0C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0E71914-38F2-41D7-AFDF-A4D6DA629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CA8770-7ED7-4789-BDCF-08FCE5548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FDF41015-83B4-4035-BD28-0150EA0B23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2EDCBBC-E163-456E-A29C-85843B549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916354-BD8C-45A5-B6A5-0F1756583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2CD7B7-2C28-48F7-8373-FB0DBDB027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1482697-9093-45FF-912F-660342B5EE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299D20-B841-4B5F-8B81-C684A5CD7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83F8D6-5415-4F83-B5DA-F5D422C16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19CC6E7-7191-43E8-9374-D094D65A5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1B54236-4248-433F-8C76-29D8A9084D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F85DF17-6709-406E-9CC9-F85CFE9561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C5D361C-5351-4589-AA6B-E79F5DE7B1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CA5460D6-89F8-4932-AB82-0FA22F6A7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258A77A-180E-4116-BFF5-57B70468B0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838A5EE-77E3-44C8-BA07-C05812F6EA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157DBC5-F1ED-4A92-83E6-D5622DCE9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0597877-0CCC-4FB8-A0EC-71C9198AB5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48C9EB3-3BE7-4EF1-85F2-2E8D1131EC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9825DB-0737-4A04-8B74-13FDEE3D20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5B48E51-4D90-4B93-A1F2-9418A273B8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C2D7EEA-A4E2-4280-A619-FD604D4F6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77604B5-C027-49BA-8F9A-5CB507764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2635D4-44AD-45C6-B07F-324866E7A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6B6658D8-866D-40A9-BC1C-8A09B093B4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4E5A2A81-22E2-46B8-BEB8-2FB95AB444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A584763-86B2-49AF-B114-6DA46A128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1C012A5-DD15-473E-A9AD-805DF15118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6BB619-6477-46B4-818F-E41B604DC4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540C1D9-FD37-4C74-AA0C-E3D3477418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8519077-A505-48DA-A041-19ABE5357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42A6707-0829-4837-96EB-5258F1DC1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EB5A5D-7D97-4DCC-B5E4-ADB9BA088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777C17-CC73-43C5-B934-343021789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3B34DC4D-99CB-4B9D-BCED-DABCABC58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942001D-0270-4351-9876-5464CBBAD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87B80D2-A231-495C-8453-97291D978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0FD61A7-DC7E-4A5B-B3B6-0CB4138B4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CBCEB72-474E-468E-A9CE-59FE20E370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D320A0D-A216-45D1-9DB6-935ACAB94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0CF3FB-F0F9-4BFE-855D-E0B74AA77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0002821-D8CB-46EA-ADD4-E5B8C71E5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BE1E828-9BCF-4B13-9CE5-B9D96273B3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3129FAC-B1AE-4F6B-B425-345EA7DB0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B3EAA24-5F6F-4350-AA5B-E1107F3AC3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C7B4492-110C-484E-94A2-9428687BC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D59A3D3-F292-483E-9B5A-703D4AFB1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17D01F9-B67B-4ED7-A360-5E9750BD6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4400ADD-D1E9-4165-BE7B-613409B2AB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A48A9E7-72C5-4742-B2C2-C9E3AE6200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459F5BB-6FC4-40F3-BC24-F63621E1C7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EDF959-0CB9-4E7E-ABDF-B29B04566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9276BD-7974-48B0-A2EE-3731EAAB2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F757711-0B21-438D-B28D-849AABF3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9EEE999-57F5-4768-BFCA-A062DCA951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B023CC-5165-446C-B1FF-AC7DDA808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694766-B5B4-4638-BED0-2C636F5CDE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2F01DD4-AF07-4B39-9506-5783136D6E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4BC31BF-5DD9-42BF-A35A-A0BB72AD2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898344A-7414-45E7-9C56-43B74CF48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9D71444-F0F4-4CA8-9038-C74FEA3B3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DD7549D-10D7-4D6F-9088-E3DB5E274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8F2FD13-A007-4B70-96C8-10373B063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FDA3072-390F-4389-9282-A6A67B3AB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7DF3A0E-BFE4-4FFE-9F03-416BB4C89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92AADFA-2C73-43CF-8E65-C906545062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3B66B1E-53C2-42BB-B2C0-CBEF97095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94BB7CE-6716-4CF5-ABCF-85A0358FC2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8170BB4-B3D2-47D9-8BEE-A9D5254A2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928F048-38AE-4D4C-8FCA-3F9384E74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FAE20E3-BD51-40CE-A21F-5C6E41D9E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FA1CB02-8F1F-4B89-A4A3-1826FA2F0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226D78B-DAD7-445D-B1DF-F6F6B09AC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29281E-13AB-4E7D-8C28-C06122966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C54515E-F15D-4B01-8F36-5EE0E0B1A7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F0E77A2-3152-4BAD-95E9-1F81B4B41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6BFB641-CE65-4B5F-8E42-7EC25612A7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5AFCE21E-4CD2-408D-9521-84D8992BA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28D79D6-BC7F-4DC2-9CBC-BBF902278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F7EC539-EFC4-463F-8111-AE11F51D6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017D0F1-FA5A-4E44-B252-CE6B99EFE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4E8CDEE-9BA6-4E97-AF65-69510DCDE2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D929FF7-641F-468D-B27C-957F05BE07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E85040C-27A4-4328-9BAC-FC710650DD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9F1A5C-65AF-4417-99B6-6B617EA60D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F3B2C4E8-697E-4380-BFD8-AA3BFBB5E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E0C1863-FD6A-4873-83E1-942FF8DBB2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644AB63-D689-4838-9761-F70847821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B4A18C5-6C97-4E4D-9D28-6A486E195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165B162-1E71-424F-9A68-00F7707B03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8A046E-E9EB-4DE2-969C-B0DA6CBD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3B00BC2-A4BD-4B7E-B97F-3A63CCB08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846EC17A-E3E8-40A7-A073-BD070A96E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8A5D4D2-176D-471E-93A8-C0FDF79D7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4920D9C-EE41-4086-A5AF-16F05B12BE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07CD282-6346-42F1-A3A8-2FFF3CF9D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D1DED71-69CF-43C2-812E-A6B09E091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AFD6AEA-956C-4806-B26B-4AEB2FFCCB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7B7E7B0E-292D-45A6-ACD3-795A116E5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AAEA003-D109-4BD4-944B-5DA6C29FF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C17B2F6-4210-46E5-8119-6FEB21C77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8C91C42-8FAA-4F87-9CAC-E0C5503057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97E51B1-A317-4C69-BADB-DDBB0FE474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E5D882B0-6B80-4AB7-9BF9-9E924402F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5CBA276-1E82-41C2-92D0-797A2E5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BA40BBB-8867-4FFE-AA2D-B9EA2BF16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F6F1A35-8B8D-4BF8-99E8-7E9B5095DA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6FA442-3E31-485C-BEA1-F5F53F931C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22E783C-68B1-43AB-A386-EA3FD3E0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4EC2AA4-589C-415E-A60D-A48E6BC64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D8138330-6E3A-4A09-83E5-7A213F43E2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DC72A-ADEA-4BE7-B602-1F5789F5D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55284F5-75BE-4001-B595-B83EF12FAE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9E69F5E-CC52-40E0-964A-E2B5B5919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8A67069-56B5-4368-8A9A-33F32A0551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7BF52F4-3087-4C23-ADC8-963C03CF99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326B3E0-90BC-4ADF-8893-14722DF68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8EEEADA-D75F-4255-8210-14012E46A2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1B7FF46-9FEA-4DDB-BC41-E13144AF4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D6C0B3C-4921-48E4-A3A2-18F5E2243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9BA25FC-D936-4CB7-89D1-595D00061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D522101-FCDF-49EC-B80A-CD1EDE9657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8888951-DFF1-4F45-94EA-AA98DFE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1D6EECA-BD6E-4CD5-A3C5-579DB7EF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4A4EDF-4B3A-428B-99F1-5D2BE2A7B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3164FC3-9E53-494F-B044-031AB9CD7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6003C33-D9D6-4116-8DB0-40957FC45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D998508-C515-4325-A24C-5C6A3689E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408D293-A496-41E4-A1F8-623D5C63CD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C22D1FC-EB0F-42CE-989A-C3332AC8C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40771C-BA6C-45C8-96AB-9B47C43C1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BF8DD92-E73B-4A05-B355-3886C774C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E2C6F5C-5785-4B73-9E75-C4251126B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E463856-DB48-4AB3-AD09-45AE111D6B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1BC15EC-3B8B-4E62-9EB6-36072A66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AEB7728-05FD-48F1-B34F-642D340DDD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D84FD1F-E669-441C-94E6-26DF26C6A0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406001-8019-4B1F-90B1-CD98D34EA0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AD5170BD-5745-48C5-928F-82E3CE193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3B7F8CE-6641-45B5-AE95-6032AAAE6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11407FF-7DA1-47B8-BA8B-A6E21C58A6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50ADDE-F8C3-4C98-91BA-4C52A7492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7D0A891-E44E-42CC-AAE7-239A95CBC8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508A710-66B1-4494-93CE-D0A7AAB483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0341EC2-C254-48C6-AEE0-A5892A23A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ABD8B3-ABB7-46D7-B70B-696015855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07DFB40-2C23-41C5-8654-7EDC869E89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84FA96-F2E7-4713-A4D7-D8A20E977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F2A2835-4143-4C69-A501-5542453A7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30494A-293C-4F00-99FE-3542ADE59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AFC4202-828A-48AB-8F74-EC764DB47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7D66643-6467-45C0-B8EE-925C2B0434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F3A5B5-46A2-4C9B-8BB3-DDF4CDC7D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CAA7746C-5E99-412E-8258-4628B1587D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354D402-1D35-4232-A96C-4034DD644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C80FC64-495F-4107-A891-B5B3D0AE6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0947E183-6E39-4647-85C1-F5DB28C0C6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1296548-E47B-4524-81CC-0B11C81482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1F2296-74DA-4721-889A-690DDB03A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400ABCE-9D60-4A55-80CB-CF17E21436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CDB61B8-00C3-4E81-9295-40474D145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3BAFB66-8380-4F89-AD0A-7DE84AA91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7BB01A5-1B16-41BF-8430-6959DF078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BEB969D-486A-416F-B1C8-89E2BE3AB0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56F062-0983-43D6-A156-38ADEC61B3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BD660-0477-4519-B769-0648006FF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F1EAA1F-AB81-4CA1-91CE-62B8E42282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A8083A-9351-4AD2-81A1-F9B720D629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4DDBBE7-94DA-4345-A0DA-16587805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C50312-FA9F-456B-87B4-C3D7E0593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43798D9-F29C-4118-93DD-8B61095568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1244E5-F0F9-44D0-8425-C75D1F3D18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141859E-3806-4094-8DDE-8720208D8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F087A00-3FCB-44AA-8706-5FDD0C13C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BAC9C9-D574-45EF-9281-DC77670C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81A0C9F-D406-4734-9002-0B45C96A4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7E0FBBF-58BE-4811-A002-A7821A819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6469B6-0906-46E9-B1BD-3B04EE429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97C73A-8F23-4205-B852-86CC85BCDD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6FF336F-F0A2-4DE9-BEA7-C7F266D14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2EA9CC7C-2454-4936-AFE4-90C0E4B06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3053DD9-6DC3-4967-A944-5FA210655A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C094490-AA91-4113-930D-FD9E3D162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04F689E-D228-4545-85AE-27E18CADB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09EDFF3-FDC8-4444-AA62-1A2BA227DA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1CF4C87-A2F7-429A-A1EF-F93446C99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546C3D8-EED1-406E-BDC7-4C49EFB1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1F51E24-FB01-46F0-8ACC-F8DD746A6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B57A45-7F59-4D0B-97E8-F2E6FA37DE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6C03D4-F514-4EE3-88BA-66DF4395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868F482-DDA7-4DC4-A940-8D3EDF2C42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CBDF6CC-6111-4169-90B4-18C3D77BC7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A0AAE40-8854-4EE0-AECD-5DBE3FEA47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68C49C0-D0DC-4F64-96BF-27C847452D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AC3A5FA-1B38-4639-B35B-E7ED93EE1B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597D35C-BA64-4868-BA81-CC1B42CAFD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77AE83C-A6E1-4648-99F2-62ED73C39F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F8561DA-232E-4D2F-9380-33A525496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172404D-2E54-4BEF-BD2A-824D48E5D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425152E-B12B-4DAB-811B-812E5B743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A3C2A66-1DD2-495A-9BB3-E5AA8F862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F1836637-FD0C-40B7-991F-5E118F9D93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9112F61-A90C-438C-865D-ECAD126DE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5397086-0723-4F3C-940D-D804D56EA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CBA46A3-24DC-4785-A443-1EC8C66E3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F31E0E3-487B-40D9-863C-89C02FD87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3FF8B8-908B-4046-8789-95C51E4C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2634AEE-E288-4435-81ED-5642AC48D1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65173B8-D0D4-4F40-918A-C8859D480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76678C-9970-4F51-A2EE-7AEB97390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363EE0B-810D-497F-889F-B18249B199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92CDAFC-86B0-4D42-8625-08ACFD1AF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37E4EE5-35CF-43CE-A884-D1F51773A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61DC1CF-EC37-4E6F-9830-27C0B8FBF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7CE3EF6-D1C7-4649-8B4A-3286D2AC4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2C78991-1A38-4403-9C93-8AF36AB5A4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B997C1-2BE2-4C59-9BA5-9EC24445F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B751BD-D63B-4BC5-A455-6B2B79D025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3F90901-6D1E-43F9-868C-C65D58C3B7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A6B9038-3EBD-42C8-BCF1-7838A2B4B1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1CB8EC4-C061-43B3-85F7-02EE47B324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D9AEB18-4BF8-48DF-95C3-536A107AED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6380405-83E3-4AB9-AC1B-246E497D3E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7189245-58A5-448D-A763-EA25BE5937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96E731-6AEE-4420-8B07-B7286A9DB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C530EFB-4A47-42C3-AED6-B82EFA092C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5BA088A-6166-4B82-8610-48E22FC53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29B9FDD-61F5-431C-98C4-A9E359D83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D3B73E-2BF0-4162-ABEF-8BFB7D844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E63F25C-AFEC-478A-847E-72EB65128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092077E-25EF-400F-96BC-EB43F89FBD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5D29CB9-35C7-4A44-8708-58BC05A3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69EFA42-7C62-43D3-A2F2-70176755D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BAA88B5-49BF-419C-8FA0-E439B4EF39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F6660-C7D2-4BDF-A2A5-7AA275240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E861DE9-047B-4E59-B645-1034DE4C21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037C5AE8-7018-4638-A153-DA2770170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0F743D0D-03D3-404D-A291-8BAC63A7E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528AC1B-9E2E-43AA-8982-B99A62E7AB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E08C516-95D0-4D39-AAE6-8C429DC74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E74B15F-2C84-4400-BB92-63CE5D6688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7E4E6C0-7AC1-4CF3-89B5-1DEEB196A7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796818D-C4C8-4044-8F04-63A41BC23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A8661F4-A787-418C-97F4-8C9A0F478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55FC5A9-B655-4021-A4DC-AB21B5019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50D1D60-8990-4CC2-84D6-C4C006A8A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940BFD1-F92C-43EC-9522-AAACB09E66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88E144F-FC00-4F6D-A7BB-D487A2C2B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0504C23-4E11-4B3F-B644-29E73E4E7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C095D47-33C2-4A7E-86A9-189E823782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7B9BFF8-5123-42AF-89DD-1F2A844A8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FF3ED76-A623-4FBA-91EB-FEC0887E4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20B799D-BE89-4E4B-A295-17399C685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43153FB-E443-4F84-9BC9-7142A34A3C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E3659656-B8E2-4C05-B7B6-57973E2CD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1EBCA1DC-6EFD-4AFC-A3BD-5EE6C5E1F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F1A03DC0-554B-4D31-B12D-0AD7E196C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68AB7BE-39DA-4905-9728-7030CAE1AF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92AE472B-FEA8-4CC6-8950-F1AE2C3228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2E66F683-46F1-4DCA-A0BB-5D6E65A3B2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19E8EF2-843D-4227-BE40-08815F4DFA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AD4DEE9-320E-477B-B28B-54492006D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8485EE5-74DE-468C-8F7A-AD1D789C1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57A705-FEE9-435A-B4D3-024A20854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A3EC99A7-3B8B-4C13-8AE0-5C7B079943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146B2FA-FED9-4831-A3B0-188737A63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0578A45-8FB9-4ED6-A1CC-63902A7488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20F5883-A2B9-43AC-9D6A-6953121F6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E3BE83F-CBEF-452A-825A-CF324C737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8177990-848A-4D99-BA9C-DAA833117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6A362E5-4C3B-4177-91E5-27F294B66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D1C8F3E-E7AE-4108-A949-70A787EAF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67E67D3-0E9F-4F79-8AE0-F9ED3340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BC176E8-C797-4EB2-8EE4-43D961E7C9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B289E9-7FE4-466B-864B-C1BE7A650F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11EFCA9-586A-42D0-810A-2AEB8019B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BD70677C-745E-4169-9A53-8B1B3C9C3A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5E3155C-47BB-4FEE-985A-678EC709F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DBE3CDA-3317-4DBF-9239-3D2F32DCA9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FDFE327-8115-4D99-B114-8893AC7D3B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DF06439-9ECF-4070-9FB7-276DBB784D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50D2886-610F-40E9-982C-371858DC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82612EC-085A-4444-8FBF-BE031D7AEC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260B6375-EDCB-4537-902D-E3777E1A5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D17EF498-7C7E-49E7-9A96-C68D8DF3A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FE0D76E6-1D11-4808-BFD1-57823C2E50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D69B2DD-4098-4DBB-ABE8-A0D1E8BA52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AB6B56-A67D-4686-B3B6-D6B2DD5A40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6DA2AEF-33DF-44A3-8D40-01A1CCFA6F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D48972D4-EF47-449F-B427-2CB7632C89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FCFA4C4-2856-40AF-A62D-CF0DC844D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64DF165-D7DE-4714-A5E0-E5D955141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3EF4C67-4442-461E-8CAC-9B8FB737C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B900489-6DFC-4332-B722-537E1FADA8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3DDB2D3-8500-441D-8CD4-57DB297A9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60B816D-C1BB-4738-8869-3A69AFD1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1350021-54F8-4D98-A8D7-24FFEE5FAB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B61D8B4-634B-4639-B765-DD122BB5BC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E1BF70F-1EFA-49A8-BAC2-9A25DA4AA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B1D1B5E-9E49-44B0-B058-C38303DA2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038C504-7F85-40E7-942C-191AFCF140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F6F27D-B9D7-4A95-8A8B-CB158D43B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F3AB236-DAB1-4765-A489-4F2238F5C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F1F4C88B-0F16-4B3C-957E-4B9731AEF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689055E-3AC3-41B0-B2A7-86B543675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10CC7A-BC93-406C-8B3A-E5185662F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5FA5D55-D34A-4D9F-A791-AE5A85C10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A98980B-E22F-4CEC-AADB-6A915FC1D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C9D718D-AC97-4B7A-90A2-C31112A04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B96CB56-DE6B-4BB2-84B0-4B50BA05C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B27D065-9F45-49F3-848A-5090DC709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D5AB8B-8AC9-4D1A-AF08-9B115F9A8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38E6A64-1805-4DDD-A5BD-D7EA12834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AC9328E-29E2-4FAD-9818-C42E3D941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AAD44EB-3DBF-4A05-BA8B-CA7015A3C8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CF2787-DD4A-4B83-A5C9-246B6135F1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09D21B0-F77F-47C2-9CC5-2FD70EDE1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854FB9C-9695-418F-82FC-114FB1C94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ECE1264-9790-4FD5-BDA7-70D4CFCB8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443651D-A90C-4F97-9CF2-1E2AAE42E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6C78237-CB33-4E68-B0F1-0178F34797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B978639-E4A0-4268-921E-5B9C920325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8675CA-3ACD-4773-B25D-18D63209F7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CBAC70A-1331-40B6-90D3-90F09F527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EF81D16-41DC-41AA-9B0E-A425CEBC2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B343187-B6A7-4C13-A46D-6585E70F7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BCDE6F7-ED0A-45EB-BD46-B51595BC1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12CB94-21D5-4CCC-A4EE-803AA56A4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69D61EB-19FC-4BD3-87F4-0525CD98B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A04A226-6BBF-4D14-9720-9D49A0A4B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5E8F08B-6A81-4EBE-BE7D-AAFDF146E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23474DB-7E17-4587-8097-755BDDA9C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8DB8330-44EA-476F-BEED-8487C1D6F9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372E7A0-4E2D-41E7-BA5B-9929DC820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959A4BE-9969-41CA-9ADD-DD8AC5CC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0D19A0-8474-4649-811C-48427FC161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05D3DD6-4385-48F9-AE60-85E4F1C691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E37A0004-A40A-42DF-8EAA-C7578BA845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6FB1F5F-304E-45C1-A610-BAE87264E3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67AFEAA-0F76-453C-9064-FA9970C32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C88E8BD-8C47-41D0-A072-B9D936FF4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B58DF987-5AE7-4953-A82C-F6127B89B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82DB45F-9494-4063-B5A0-72C9F72BA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81E5F83B-5FA2-4256-A20E-0890CFED3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0D67153-8AD4-403C-8BA3-0F067EA6F5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F30886E-8AE3-4685-951F-075572A34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95C38B9-F8C1-4C3D-BFF1-20DB172556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AA95AC4-AE43-4497-90AB-ADBE362EA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A5E6CB1-0A48-40CE-9236-01399EC4A0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6FAB5CE-DE66-430B-923D-FA6542CEDC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B39F40D-AF93-403D-9E34-5A8DAEE56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2AFC5C1-D295-4C5C-8006-CBEE76BF6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7CEC770-67E3-446A-986B-EFCA454281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6780E8C-E431-4516-82A6-C87739D1C0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2FEBCAAA-495A-42C7-8D52-E8FE01A65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6165FEF-ECAE-4A4A-B311-17105B836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85DA057-EC24-438A-8572-06F1B8D1A4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2849945-4EB5-4405-9764-89031785C2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DC95EC2-5DCC-492B-9C87-65C000D578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AC51277-0530-4B92-BB1D-9DFDC4D89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547BB7A-E950-4363-8EF6-BFB2488D8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9DC3291-55E3-45C6-B611-B50793A6DC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2A0E70B-42CA-4CFB-B56C-6A829C4E8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FDC46AF-95D2-4DBD-B45A-5FFF1DCF6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C63DDA25-84B6-41BE-B43C-47A515700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598BC24-7006-4E2D-A58A-73341B439B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EA38731-7EB6-42D1-8CE3-70921860F5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F80956C-14EE-48DC-8F72-29127012E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350EF28-ECCA-4ABE-8462-334364CE8F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FF86E2-ED90-490C-A39A-F69DC1D04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CE235A7-911C-4AAD-BE16-78E533F54A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2C3A3D-4FB8-449A-A4B4-86F4402B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6E337F9-31E6-4314-B40F-17678741B9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42DEDAD-B4BE-4E67-9EEA-214D920024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58161BE-B36D-4E12-AEB6-E2BB96709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D273872-C316-4AC0-916F-434A5765A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419D4A2-8B96-4267-AA60-A6F50FF9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8F43E7D-2F55-4562-B946-79207A228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C5393C1-EE70-4D2C-A26F-CBDCCD564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4192313-FEF3-4726-9DCC-6C45CD7854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567101B-9080-402F-894A-40FCB52B86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185D68C-B80B-4E25-97E8-0E0D629CA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C546DF3-51E5-46AD-8371-07183D898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14760FBA-E83F-430E-B814-4297EF261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1EDD5AB-AB39-4D21-95CF-53A3B79AB8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EBD1252-C632-4359-B4A2-2378B67BB3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DC42E65-11E3-4587-994E-D320E7BBC2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9499E253-6971-420C-A305-9BDC009037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92F8F74-C097-491E-82E2-42D6E56EE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E9B8A355-1191-4A0F-8D43-D770578E5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AE2AFAD-C306-408D-8E38-18A9B2F52A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FD7B669-9155-43E0-8332-E6FB2E6B7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E19342D-0FB1-47FA-B9E4-407975B07D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8BB1B2E-B938-4214-A3E8-738C76BBF7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BB02DAE-9343-434D-B001-0BFCC8604B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83F7636-33C7-4268-AC75-0DB432ECA5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9D9F27E-E588-46B9-B253-32339DF49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BABB0D0-EB7D-4406-AD6E-C75B7DE0BC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2187FF4-ACF3-4473-8AD2-7D16DDFD70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508FC3B-814E-4C23-AB4D-6098C9FF12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1DD958E-5F9D-4951-8501-A15B4EDB5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6DB86A7-F132-49A9-BE57-83EED136F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85981A8-63EF-41E5-A07D-EC00A7349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64531C2-C064-4729-A389-E5A0221DF5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6DC7217-5EB5-48D5-B332-D84B9A7CAD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3736FCB-25CF-404B-B4A7-8324D0393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0CEA0A-9215-4CFE-94D8-34839CFAD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65BC2DB-3BAB-4B8D-A11A-1766AEF55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377BFCDB-3377-45BB-B648-6F35CD9B4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D1A7F4-2325-4B26-A53E-E8B0B6E0F5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13BF352-E1B6-463D-9B66-00D0F90AE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54BB6A4-C1AC-41AD-881C-C3A83FC724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20C8A73-6B27-416C-8668-AAAB595AC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4EA773F-9A1A-45BA-84DB-F6DA6EFD5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C6A7F2B-6302-4C32-8AF6-E5723EC6E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6E37F590-B21E-4B63-85E4-006DE4202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E05520-ED72-4124-A994-4FB461ADA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3E06ECE-5772-426B-BC6E-291FF2D615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E0E27CF-576C-428D-9D6A-0C7C30D29D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C2B2DA6-36F7-46D1-8292-8DC110CD55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0984CCE-B610-4DBF-87BE-E0DA5F76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BFFD905-F706-4537-8BFF-0F6394FE8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AC40C3-D7D9-4379-AB60-FAB6B0E75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C7AB2C2-AF84-4C81-81E8-C19EA37E82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1552D0B-1383-46C5-AACC-A79607167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05BDC99-FDE4-48D2-AAFE-2F64029572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201306E-BDC8-4C4F-9EC0-B7BA1F5001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AED6405-D1DA-4F36-9DCE-A21AD03527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CB5AC-D1B5-4BCB-9770-4A6FE7C1E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09B933D-9525-41AD-A5A5-0855CF0CB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1E3B62A-B854-4BE8-ADEF-2400F43B78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AEE85400-1421-4899-AFDB-31D92392E2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3B4888F-DDC6-4BBC-A533-5CEF77FD7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641234A-009E-4CA1-B3E6-53448468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E5E84B-B883-4A59-8C7B-EC71F8550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771EAC-D8E4-48C4-8FF4-6CFE57D902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446D264-8D55-414B-BFC5-FB206A1455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FD2C6F2-C539-41BF-A97F-8BE1D7214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2F51B64-6E79-49FB-AC9D-393E3552F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3F8FB96-5511-418C-B2E7-38213191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9F88513-A83D-4A08-81A5-B174B85FE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7BBB878-C5AF-45A0-B74E-BC51FB65C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97B3DBD-3FB1-4154-9FF9-0D8CC4671A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654D03E-6E8F-43E5-A659-B81F01844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D830810-472F-4E58-B33B-DF51C6E46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EBFA33-3A95-4345-A6B9-FF0C33C6FA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80B696B-E7A1-474B-94F7-C5807C74D0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50FDF85-D20E-4431-9ADC-1A5AECB8F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E648DFC-ACC4-4386-B3FC-8AAF8E993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0BCF6F8-4715-4287-81FA-8453CE7D7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2956CE1-C86D-4376-ADC9-FE0C47701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895B715-90AD-49AB-AEEC-1E603EE8A9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D502C9-18E8-4EE6-8C9E-3C6CB79AE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5B92BDE-D9B6-4B0D-AD4B-934CD851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CEFFB9E-EC0E-4172-A2A9-F3BC65861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2F5FA8-849C-473E-A601-689B2EE78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1407CF4-E4EB-45B4-BF0E-B354ABAFA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B300515-7AD3-45E6-BF41-56CB93AFD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6F6E012-79EB-431C-A68C-B72910A053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31285E4-85AA-4BA5-A9D0-72EC424CAA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E5F574-8AFA-45A4-A265-3B8F06A51E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A9E1CA-3627-4431-8537-E73FC0258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F0EFCD4-2E00-478A-B2C9-76A7243D2E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7214321-B182-4737-BB2F-4CD37FC12D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966A560-A6E0-43F3-AAE4-FD9EACC8AC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C540721-3792-4790-B1E1-278829B209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8B0C248-E285-47A7-904E-01A9D82DDD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752E2D2-FA77-4886-A59A-175E517709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9FF6031-BC34-4DCB-8C91-3783E039F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5F18C17-AC6D-44B6-A84E-CF570398A9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06593CA-08A2-4C50-9BBB-637DE108B3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1B62CED-729E-4F34-986C-FD1DA7FA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BFB1342B-FC63-462D-BAFD-8DDE34C36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BD7F939-A8E2-486F-B3EF-A33F3D2FA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5082942-3AC3-4A15-A5EE-AC3EF75C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8A1CC1-6D17-4600-9767-69B428E07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C58273A-7D2E-4441-AF37-8E97AEBE5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74EFA76-2168-4EEB-B35C-74D3AEF777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75D3A8A-9F45-4E29-888D-6945143CB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C61E366-F12A-4C78-8F22-060EBA54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B604D11-FCB4-4381-9503-3DE3A436C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FEDE61B-9BF4-4433-9D05-D77801256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FCBD99A-0660-44A4-905B-7BD07971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DA1BCC7-E46F-4171-9C8E-37C71768F6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D9BD33F-120D-44A3-990B-2A7F8C456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584849D-DF33-4F2F-8DDD-268A07F6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A309FE6-0066-4AD7-8579-6D3BE8787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3798B71-0C74-43E0-8966-E40873D7A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F233A67-D053-414A-914A-268F05DFAD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66F3F96-C113-47CE-8915-D3DDAD44B0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9F32871-D5D2-40E2-9F55-3FE716E0E8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F3F2D73-27DE-43A8-83E7-CB0FC920D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0B5D10F5-BB84-49DF-8D6C-E277498DC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1E07A0D-BB7B-4374-87B3-B09634E1C0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1776782-DEFA-4752-8172-4EE3CF34AD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3E842E2B-D108-4FC7-AFB9-995653F58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822EBD8-688C-458E-9B46-B7CFC1051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4489EAA-2AA7-4741-9C00-474AFC8F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5F5CAAA-6DBD-4A44-BAE1-133F324B81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3B19295-EDF9-48CF-B447-754F1113C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8C37BA7-9B13-40C3-9801-3FE3BAA5B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3A17958-A52B-4327-A2E4-5474EB7E53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7B9721-61C8-443C-AA65-FE7536513A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8755DED-1618-4076-B393-6CB94395E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21CE25-D029-439F-B811-31E871B8B6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186CC-8CA0-47C6-942D-0007C94B2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A56073CB-E064-4971-A794-36F3E550E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A3420D0-016C-4CAB-B8AD-DE6ADF8B3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61DEF88-D41E-4DC1-BEC4-98B6A0504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2D9952F-6A8D-43A5-B998-590988FFD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E5A514-F1EF-4162-9C4C-8B1247078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D4A2E50-2C64-42E4-8361-E3A5974FC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C4A9B2E-9876-45F1-9DE7-9BBAD9CD6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5155688-41D1-4CB8-8D1D-B809C9430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484FEF5-03F5-47F7-A394-98B23850B6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6FD2F80-97A0-4F87-9EE9-4B1F4B191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B61FDBF-6A12-4F75-AF63-88A743EE4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F94CAE9-C8F1-4A99-BD7D-F9F646459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94EB7CF9-638E-4F97-B3CE-4F6A4F622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C49BE97-EB8D-4473-8CDD-DCED6F83C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87F4C7B-487C-4226-82A8-E24A231B1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43645A89-4C10-49CD-86ED-29DAD93A0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4AC4215-A735-4B2E-911F-A418D68B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017D106-96E3-466A-870C-5FBF71B41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82BD1FD-BBFD-483A-A104-09B1979EDE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7040E5C-C8B8-48FB-A206-61DEDE9F22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9E7D1C8-D39C-42DF-814F-A935A0BA96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9CF8DE-B6F7-4932-B431-AD9D4F57C2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69C0B5-A7ED-4F8D-A9A5-CB8E0F10C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D8E30A-FE5B-4C9A-A0EC-C146328B8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6FC4D072-1A9D-4676-A2ED-2FF002DAE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B374219-EB34-478D-A9DF-3C7BF8D049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1CA58CE-BFFB-461A-9131-EBC2BD9DFF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CA94828-3095-4335-8C62-5AE54C8AF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81F836F-AB1F-4C80-BA7B-9ADA9BD9F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2080D298-9A51-4E01-ACC7-C10C3AA6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7BC4781-7C98-4021-AB0E-2734A6EBE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D4C3CEE-3698-4FB9-879B-0D1AC955C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F13FAA3-3AFB-4CEC-8971-095309A30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F06FD00-0857-4084-A0CB-46ADF0975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CF0CD3E-82F3-44FC-8F33-3C768054F8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32FE37D-4EA5-425A-9C36-37DDE5DC48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D1E2AEF-0C5C-4F9D-B25A-4242D1ED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C9DB874-FDF6-41AA-BE77-64BD99222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F23AFF5-EE55-4360-8837-5540D58511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C86B516-C2CA-4D40-B67D-23EA777EA9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6F4D9C1-14B9-4617-B7E0-77293C21F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9E901897-FED1-434B-AF3D-F32D3CA6B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449DF7E-4F65-4058-AC45-A87B8864EB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5735E5C-26D1-4A71-B054-5A6C9F79E5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7DA9BFD-90E5-4450-A29D-8D71A8072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525C0B-810F-4FE9-9E0C-D856AB275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39E4390-A206-4C86-BB04-E54766704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52213642-282E-4ED8-9064-D6F63D8FD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DFC2629-14DB-4370-9ADC-87B238D1AF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E8667C1-170D-4AE3-BDA8-C0F6CAA40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5479934-39B8-4A73-A521-39B84BECD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7DDFCBA-53C1-4B6A-B72B-E243983C8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471BA65-A1BB-4950-B8DD-2F262152B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966EED5-0292-4511-8291-583F2BA9FC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BD90752-E495-4704-ACFD-A2F392A0E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1B34587-6370-46CD-9054-934A1BD86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EB794BB-1F5D-434E-B0BF-81A4C6D0B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5BC8F4-84A5-4B37-A31C-B5371CAD8F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74E7A83-5818-4C48-A664-3744AEDA1C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E473FF5-427E-41F3-B029-6391F56F7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98A5CD0-F691-4B96-B7D7-BCAE38D19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2FD3A5A-52E3-4BAD-8077-7E1BB0B831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3DF31F2-FFCA-43F5-9A6A-671F51CBA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A65B867-B5D3-49BD-8BD1-451BC1765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D4394F6-9DED-4782-9C7B-ABF6D0B74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57BD732-58DB-4271-882C-F956300C84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C9626EE-D538-404D-B966-90BB43E55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C40ADB9-3FBB-463F-A761-F80991DC5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CAD24EF-8377-420F-AA48-D50A5C25AC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05543A3-7843-4F5C-9CA1-F727ABDE5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1376E33-C704-4E85-985E-E620D3344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FB661DE-A488-4C98-A7A5-8C896555E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3D61806-5758-458C-816F-CC9A0DDF46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445A7E4-0C5E-4EE1-8810-8A9BB045A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8A57ED7-B641-4F02-A390-FB97001644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C7F1470-CC5B-4386-90C4-89EB41921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9B1854-3A9C-42D1-B2B0-58F794588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12E8408-C178-41AA-BC31-7080215D3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39C3EF7-9207-4F0D-804A-DDD68125BE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95F9CA5-5A6E-4500-BE7F-E273F50DE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3C213EB-A40D-4947-A81B-FF859ABD83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A08EB84-18DE-46B9-9501-F0FFED73D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97AE7A5-1875-4552-947E-32D34DFF6A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B99D69C-36DD-4847-B011-5082B7F01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EBB7D8B-273A-4F3E-8AD5-243C82C8E4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EBA2BEC3-076B-4143-9D33-3F725983DF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25985E0-B252-4A25-81E0-AA8AB9AA4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2BE4986-AC34-4BDA-B918-440965BAF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6F9DECEB-192A-47F8-B40B-7CFF50472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305EEB6-A902-4B12-B8AD-87EFBEE452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4D68B4A-5761-49A8-859F-C9B8B4342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123EDD2-A791-41DB-ACBD-E107196C26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4C8623-3D4D-47C2-A645-80046B2CF7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4A1ECF0-78AE-4213-803E-8B1C5280D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79AA21C-3275-4DCA-A430-1146216C1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99A88A8-2AB3-4629-BE02-A61FDD1E99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AC0287-70CE-45B9-B426-792C6C8B2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D0BC1BA-B4FD-4430-B020-71DD4F7078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26" sqref="A26"/>
    </sheetView>
  </sheetViews>
  <sheetFormatPr defaultRowHeight="13.5" x14ac:dyDescent="0.15"/>
  <cols>
    <col min="1" max="1" width="2.625" style="157" customWidth="1"/>
    <col min="2" max="2" width="3.125" style="157" customWidth="1"/>
    <col min="3" max="3" width="12.625" style="157" customWidth="1"/>
    <col min="4" max="4" width="7.25" style="157" customWidth="1"/>
    <col min="5" max="5" width="7.625" style="157" customWidth="1"/>
    <col min="6" max="6" width="10.125" style="157" customWidth="1"/>
    <col min="7" max="7" width="7.625" style="157" customWidth="1"/>
    <col min="8" max="8" width="10.125" style="157" customWidth="1"/>
    <col min="9" max="9" width="7.625" style="157" customWidth="1"/>
    <col min="10" max="10" width="10.125" style="157" customWidth="1"/>
    <col min="11" max="11" width="7.625" style="157" customWidth="1"/>
    <col min="12" max="12" width="10.125" style="157" customWidth="1"/>
    <col min="13" max="13" width="7.625" style="157" customWidth="1"/>
    <col min="14" max="14" width="10.125" style="157" customWidth="1"/>
    <col min="15" max="15" width="7.625" style="157" customWidth="1"/>
    <col min="16" max="16" width="10.125" style="157" customWidth="1"/>
    <col min="17" max="17" width="8.125" style="157" customWidth="1"/>
    <col min="18" max="18" width="11.125" style="157" customWidth="1"/>
    <col min="19" max="19" width="8.125" style="157" customWidth="1"/>
    <col min="20" max="20" width="11.125" style="157" customWidth="1"/>
    <col min="21" max="21" width="8.125" style="157" customWidth="1"/>
    <col min="22" max="22" width="11.125" style="157" customWidth="1"/>
    <col min="23" max="23" width="7.625" style="157" customWidth="1"/>
    <col min="24" max="24" width="10.5" style="157" bestFit="1" customWidth="1"/>
    <col min="25" max="25" width="8.625" style="157" customWidth="1"/>
    <col min="26" max="26" width="11.625" style="157" customWidth="1"/>
    <col min="27" max="16384" width="9" style="157"/>
  </cols>
  <sheetData>
    <row r="1" spans="1:26" ht="29.25" thickBot="1" x14ac:dyDescent="0.35">
      <c r="A1" s="200" t="s">
        <v>69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156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5" t="s">
        <v>21</v>
      </c>
      <c r="E5" s="13">
        <v>847</v>
      </c>
      <c r="F5" s="14">
        <v>49863</v>
      </c>
      <c r="G5" s="15">
        <v>54</v>
      </c>
      <c r="H5" s="16">
        <v>10200</v>
      </c>
      <c r="I5" s="13">
        <v>1854</v>
      </c>
      <c r="J5" s="14">
        <v>6248823</v>
      </c>
      <c r="K5" s="17">
        <v>1153</v>
      </c>
      <c r="L5" s="18">
        <v>2267138</v>
      </c>
      <c r="M5" s="13">
        <v>400</v>
      </c>
      <c r="N5" s="87">
        <v>373843</v>
      </c>
      <c r="O5" s="19">
        <v>652</v>
      </c>
      <c r="P5" s="18">
        <v>37986</v>
      </c>
      <c r="Q5" s="13">
        <v>14318</v>
      </c>
      <c r="R5" s="14">
        <v>2305108</v>
      </c>
      <c r="S5" s="19">
        <v>16070</v>
      </c>
      <c r="T5" s="18">
        <v>6861232</v>
      </c>
      <c r="U5" s="13">
        <v>2078</v>
      </c>
      <c r="V5" s="14">
        <v>618413</v>
      </c>
      <c r="W5" s="13">
        <v>343</v>
      </c>
      <c r="X5" s="18">
        <v>71829</v>
      </c>
      <c r="Y5" s="20">
        <f t="shared" ref="Y5:Z19" si="0">+W5+U5+S5+Q5+O5+M5+K5+I5+G5+E5</f>
        <v>37769</v>
      </c>
      <c r="Z5" s="21">
        <f t="shared" si="0"/>
        <v>18844435</v>
      </c>
    </row>
    <row r="6" spans="1:26" ht="18.95" customHeight="1" x14ac:dyDescent="0.15">
      <c r="A6" s="7"/>
      <c r="B6" s="22"/>
      <c r="C6" s="161"/>
      <c r="D6" s="158" t="s">
        <v>22</v>
      </c>
      <c r="E6" s="23">
        <v>1039</v>
      </c>
      <c r="F6" s="24">
        <v>85753</v>
      </c>
      <c r="G6" s="25">
        <v>54</v>
      </c>
      <c r="H6" s="26">
        <v>10200</v>
      </c>
      <c r="I6" s="27">
        <v>1701</v>
      </c>
      <c r="J6" s="21">
        <v>6294472</v>
      </c>
      <c r="K6" s="25">
        <v>940</v>
      </c>
      <c r="L6" s="26">
        <v>1834536</v>
      </c>
      <c r="M6" s="27">
        <v>421</v>
      </c>
      <c r="N6" s="88">
        <v>382919</v>
      </c>
      <c r="O6" s="25">
        <v>657</v>
      </c>
      <c r="P6" s="26">
        <v>39087</v>
      </c>
      <c r="Q6" s="27">
        <v>14907</v>
      </c>
      <c r="R6" s="21">
        <v>2302367</v>
      </c>
      <c r="S6" s="25">
        <v>16162</v>
      </c>
      <c r="T6" s="26">
        <v>7107009</v>
      </c>
      <c r="U6" s="27">
        <v>2338</v>
      </c>
      <c r="V6" s="21">
        <v>608306</v>
      </c>
      <c r="W6" s="27">
        <v>356</v>
      </c>
      <c r="X6" s="26">
        <v>86537</v>
      </c>
      <c r="Y6" s="20">
        <f t="shared" si="0"/>
        <v>38575</v>
      </c>
      <c r="Z6" s="21">
        <f t="shared" si="0"/>
        <v>18751186</v>
      </c>
    </row>
    <row r="7" spans="1:26" ht="18.95" customHeight="1" thickBot="1" x14ac:dyDescent="0.2">
      <c r="A7" s="7" t="s">
        <v>23</v>
      </c>
      <c r="B7" s="22"/>
      <c r="C7" s="162"/>
      <c r="D7" s="28" t="s">
        <v>24</v>
      </c>
      <c r="E7" s="23">
        <v>1934</v>
      </c>
      <c r="F7" s="36">
        <v>278740</v>
      </c>
      <c r="G7" s="29">
        <v>156</v>
      </c>
      <c r="H7" s="30">
        <v>75238</v>
      </c>
      <c r="I7" s="31">
        <v>1906</v>
      </c>
      <c r="J7" s="32">
        <v>1993335</v>
      </c>
      <c r="K7" s="89">
        <v>1448</v>
      </c>
      <c r="L7" s="30">
        <v>2605754</v>
      </c>
      <c r="M7" s="23">
        <v>858</v>
      </c>
      <c r="N7" s="24">
        <v>232436</v>
      </c>
      <c r="O7" s="33">
        <v>2422</v>
      </c>
      <c r="P7" s="34">
        <v>433273</v>
      </c>
      <c r="Q7" s="23">
        <v>33108</v>
      </c>
      <c r="R7" s="24">
        <v>4746945</v>
      </c>
      <c r="S7" s="33">
        <v>24410</v>
      </c>
      <c r="T7" s="34">
        <v>1723639</v>
      </c>
      <c r="U7" s="23">
        <v>3416</v>
      </c>
      <c r="V7" s="24">
        <v>2345276</v>
      </c>
      <c r="W7" s="23">
        <v>1216</v>
      </c>
      <c r="X7" s="34">
        <v>235493</v>
      </c>
      <c r="Y7" s="31">
        <f t="shared" si="0"/>
        <v>70874</v>
      </c>
      <c r="Z7" s="24">
        <f t="shared" si="0"/>
        <v>14670129</v>
      </c>
    </row>
    <row r="8" spans="1:26" ht="18.95" customHeight="1" x14ac:dyDescent="0.15">
      <c r="A8" s="7"/>
      <c r="B8" s="22" t="s">
        <v>25</v>
      </c>
      <c r="C8" s="2" t="s">
        <v>26</v>
      </c>
      <c r="D8" s="155" t="s">
        <v>21</v>
      </c>
      <c r="E8" s="13">
        <v>161</v>
      </c>
      <c r="F8" s="14">
        <v>26398</v>
      </c>
      <c r="G8" s="15">
        <v>0</v>
      </c>
      <c r="H8" s="16">
        <v>0</v>
      </c>
      <c r="I8" s="13">
        <v>118</v>
      </c>
      <c r="J8" s="14">
        <v>73225</v>
      </c>
      <c r="K8" s="17">
        <v>0</v>
      </c>
      <c r="L8" s="18">
        <v>0</v>
      </c>
      <c r="M8" s="13">
        <v>6417</v>
      </c>
      <c r="N8" s="87">
        <v>670599</v>
      </c>
      <c r="O8" s="19">
        <v>0</v>
      </c>
      <c r="P8" s="18">
        <v>0</v>
      </c>
      <c r="Q8" s="13">
        <v>7131</v>
      </c>
      <c r="R8" s="14">
        <v>1598973</v>
      </c>
      <c r="S8" s="19">
        <v>31542</v>
      </c>
      <c r="T8" s="18">
        <v>3942398</v>
      </c>
      <c r="U8" s="13">
        <v>615</v>
      </c>
      <c r="V8" s="14">
        <v>53590</v>
      </c>
      <c r="W8" s="13">
        <v>4</v>
      </c>
      <c r="X8" s="18">
        <v>700</v>
      </c>
      <c r="Y8" s="13">
        <f t="shared" si="0"/>
        <v>45988</v>
      </c>
      <c r="Z8" s="14">
        <f t="shared" si="0"/>
        <v>6365883</v>
      </c>
    </row>
    <row r="9" spans="1:26" ht="18.95" customHeight="1" x14ac:dyDescent="0.15">
      <c r="A9" s="7" t="s">
        <v>27</v>
      </c>
      <c r="B9" s="22"/>
      <c r="C9" s="161"/>
      <c r="D9" s="158" t="s">
        <v>22</v>
      </c>
      <c r="E9" s="23">
        <v>165</v>
      </c>
      <c r="F9" s="24">
        <v>27064</v>
      </c>
      <c r="G9" s="25">
        <v>0</v>
      </c>
      <c r="H9" s="26">
        <v>0</v>
      </c>
      <c r="I9" s="27">
        <v>118</v>
      </c>
      <c r="J9" s="21">
        <v>65747</v>
      </c>
      <c r="K9" s="25">
        <v>1</v>
      </c>
      <c r="L9" s="26">
        <v>7</v>
      </c>
      <c r="M9" s="27">
        <v>5763</v>
      </c>
      <c r="N9" s="88">
        <v>817762</v>
      </c>
      <c r="O9" s="25">
        <v>0</v>
      </c>
      <c r="P9" s="26">
        <v>0</v>
      </c>
      <c r="Q9" s="27">
        <v>7164</v>
      </c>
      <c r="R9" s="21">
        <v>1663652</v>
      </c>
      <c r="S9" s="25">
        <v>30525</v>
      </c>
      <c r="T9" s="26">
        <v>3988095</v>
      </c>
      <c r="U9" s="27">
        <v>414</v>
      </c>
      <c r="V9" s="21">
        <v>36105</v>
      </c>
      <c r="W9" s="27">
        <v>75</v>
      </c>
      <c r="X9" s="26">
        <v>11131</v>
      </c>
      <c r="Y9" s="20">
        <f t="shared" si="0"/>
        <v>44225</v>
      </c>
      <c r="Z9" s="21">
        <f t="shared" si="0"/>
        <v>6609563</v>
      </c>
    </row>
    <row r="10" spans="1:26" ht="18.95" customHeight="1" thickBot="1" x14ac:dyDescent="0.2">
      <c r="A10" s="7"/>
      <c r="B10" s="22"/>
      <c r="C10" s="162"/>
      <c r="D10" s="28" t="s">
        <v>24</v>
      </c>
      <c r="E10" s="35">
        <v>147</v>
      </c>
      <c r="F10" s="36">
        <v>23552</v>
      </c>
      <c r="G10" s="29">
        <v>0</v>
      </c>
      <c r="H10" s="30">
        <v>0</v>
      </c>
      <c r="I10" s="37">
        <v>123</v>
      </c>
      <c r="J10" s="38">
        <v>40770</v>
      </c>
      <c r="K10" s="89">
        <v>1</v>
      </c>
      <c r="L10" s="30">
        <v>13</v>
      </c>
      <c r="M10" s="35">
        <v>8339</v>
      </c>
      <c r="N10" s="36">
        <v>1443160</v>
      </c>
      <c r="O10" s="29">
        <v>0</v>
      </c>
      <c r="P10" s="30">
        <v>0</v>
      </c>
      <c r="Q10" s="35">
        <v>11865</v>
      </c>
      <c r="R10" s="36">
        <v>1265674</v>
      </c>
      <c r="S10" s="29">
        <v>6454</v>
      </c>
      <c r="T10" s="30">
        <v>722412</v>
      </c>
      <c r="U10" s="35">
        <v>1607</v>
      </c>
      <c r="V10" s="36">
        <v>111215</v>
      </c>
      <c r="W10" s="35">
        <v>1</v>
      </c>
      <c r="X10" s="30">
        <v>20</v>
      </c>
      <c r="Y10" s="37">
        <f t="shared" si="0"/>
        <v>28537</v>
      </c>
      <c r="Z10" s="36">
        <f t="shared" si="0"/>
        <v>3606816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2285</v>
      </c>
      <c r="R11" s="14">
        <v>627691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si="0"/>
        <v>741154</v>
      </c>
    </row>
    <row r="12" spans="1:26" ht="18.95" customHeight="1" x14ac:dyDescent="0.15">
      <c r="A12" s="7"/>
      <c r="B12" s="7"/>
      <c r="C12" s="161"/>
      <c r="D12" s="15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604478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1">+W12+U12+S12+Q12+O12+M12+K12+I12+G12+E12</f>
        <v>2418</v>
      </c>
      <c r="Z12" s="21">
        <f t="shared" si="0"/>
        <v>718901</v>
      </c>
    </row>
    <row r="13" spans="1:26" ht="18.95" customHeight="1" thickBot="1" x14ac:dyDescent="0.2">
      <c r="A13" s="7"/>
      <c r="B13" s="7"/>
      <c r="C13" s="162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41</v>
      </c>
      <c r="J13" s="38">
        <v>38731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5860</v>
      </c>
      <c r="R13" s="36">
        <v>1658812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6148</v>
      </c>
      <c r="Z13" s="36">
        <f t="shared" si="0"/>
        <v>1915089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2054</v>
      </c>
      <c r="Z14" s="14">
        <f t="shared" si="0"/>
        <v>161720</v>
      </c>
    </row>
    <row r="15" spans="1:26" ht="18.95" customHeight="1" x14ac:dyDescent="0.15">
      <c r="A15" s="7"/>
      <c r="B15" s="22"/>
      <c r="C15" s="161"/>
      <c r="D15" s="15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43080</v>
      </c>
    </row>
    <row r="16" spans="1:26" ht="18.95" customHeight="1" thickBot="1" x14ac:dyDescent="0.2">
      <c r="A16" s="7" t="s">
        <v>34</v>
      </c>
      <c r="B16" s="22"/>
      <c r="C16" s="16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8468</v>
      </c>
      <c r="N16" s="36">
        <v>892537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8468</v>
      </c>
      <c r="Z16" s="36">
        <f t="shared" si="0"/>
        <v>892537</v>
      </c>
    </row>
    <row r="17" spans="1:28" ht="18.95" customHeight="1" x14ac:dyDescent="0.15">
      <c r="A17" s="7"/>
      <c r="B17" s="22"/>
      <c r="C17" s="2" t="s">
        <v>35</v>
      </c>
      <c r="D17" s="155" t="s">
        <v>21</v>
      </c>
      <c r="E17" s="13">
        <v>87</v>
      </c>
      <c r="F17" s="14">
        <v>9692</v>
      </c>
      <c r="G17" s="19">
        <v>429</v>
      </c>
      <c r="H17" s="18">
        <v>110777</v>
      </c>
      <c r="I17" s="13">
        <v>1275</v>
      </c>
      <c r="J17" s="14">
        <v>145038</v>
      </c>
      <c r="K17" s="19">
        <v>39</v>
      </c>
      <c r="L17" s="18">
        <v>12925</v>
      </c>
      <c r="M17" s="13">
        <v>838</v>
      </c>
      <c r="N17" s="87">
        <v>236591</v>
      </c>
      <c r="O17" s="19">
        <v>4052</v>
      </c>
      <c r="P17" s="18">
        <v>1592925</v>
      </c>
      <c r="Q17" s="13">
        <v>3683</v>
      </c>
      <c r="R17" s="14">
        <v>943352</v>
      </c>
      <c r="S17" s="19">
        <v>197</v>
      </c>
      <c r="T17" s="18">
        <v>40437</v>
      </c>
      <c r="U17" s="13">
        <v>20</v>
      </c>
      <c r="V17" s="14">
        <v>4400</v>
      </c>
      <c r="W17" s="13">
        <v>7348</v>
      </c>
      <c r="X17" s="18">
        <v>1457037</v>
      </c>
      <c r="Y17" s="41">
        <f t="shared" si="1"/>
        <v>17968</v>
      </c>
      <c r="Z17" s="42">
        <f t="shared" si="0"/>
        <v>4553174</v>
      </c>
    </row>
    <row r="18" spans="1:28" ht="18.95" customHeight="1" x14ac:dyDescent="0.15">
      <c r="A18" s="7" t="s">
        <v>36</v>
      </c>
      <c r="B18" s="22"/>
      <c r="C18" s="161"/>
      <c r="D18" s="158" t="s">
        <v>22</v>
      </c>
      <c r="E18" s="27">
        <v>46</v>
      </c>
      <c r="F18" s="21">
        <v>11274</v>
      </c>
      <c r="G18" s="25">
        <v>439</v>
      </c>
      <c r="H18" s="26">
        <v>102396</v>
      </c>
      <c r="I18" s="27">
        <v>1266</v>
      </c>
      <c r="J18" s="21">
        <v>146378</v>
      </c>
      <c r="K18" s="25">
        <v>73</v>
      </c>
      <c r="L18" s="26">
        <v>54685</v>
      </c>
      <c r="M18" s="27">
        <v>608</v>
      </c>
      <c r="N18" s="21">
        <v>258768</v>
      </c>
      <c r="O18" s="25">
        <v>3972</v>
      </c>
      <c r="P18" s="26">
        <v>1559990</v>
      </c>
      <c r="Q18" s="27">
        <v>4205</v>
      </c>
      <c r="R18" s="21">
        <v>1049086</v>
      </c>
      <c r="S18" s="25">
        <v>209</v>
      </c>
      <c r="T18" s="26">
        <v>51100</v>
      </c>
      <c r="U18" s="27">
        <v>13</v>
      </c>
      <c r="V18" s="21">
        <v>2860</v>
      </c>
      <c r="W18" s="27">
        <v>7525</v>
      </c>
      <c r="X18" s="26">
        <v>1490404</v>
      </c>
      <c r="Y18" s="23">
        <f t="shared" si="1"/>
        <v>18356</v>
      </c>
      <c r="Z18" s="24">
        <f t="shared" si="0"/>
        <v>4726941</v>
      </c>
    </row>
    <row r="19" spans="1:28" ht="18.95" customHeight="1" thickBot="1" x14ac:dyDescent="0.2">
      <c r="A19" s="7"/>
      <c r="B19" s="22"/>
      <c r="C19" s="162"/>
      <c r="D19" s="43" t="s">
        <v>24</v>
      </c>
      <c r="E19" s="23">
        <v>295</v>
      </c>
      <c r="F19" s="24">
        <v>55707</v>
      </c>
      <c r="G19" s="33">
        <v>521</v>
      </c>
      <c r="H19" s="34">
        <v>133755</v>
      </c>
      <c r="I19" s="23">
        <v>301</v>
      </c>
      <c r="J19" s="24">
        <v>117776</v>
      </c>
      <c r="K19" s="90">
        <v>247</v>
      </c>
      <c r="L19" s="34">
        <v>184530</v>
      </c>
      <c r="M19" s="23">
        <v>1831</v>
      </c>
      <c r="N19" s="24">
        <v>587075</v>
      </c>
      <c r="O19" s="33">
        <v>1985</v>
      </c>
      <c r="P19" s="34">
        <v>766943</v>
      </c>
      <c r="Q19" s="23">
        <v>6373</v>
      </c>
      <c r="R19" s="24">
        <v>1995693</v>
      </c>
      <c r="S19" s="33">
        <v>112</v>
      </c>
      <c r="T19" s="34">
        <v>31512</v>
      </c>
      <c r="U19" s="23">
        <v>72</v>
      </c>
      <c r="V19" s="24">
        <v>15840</v>
      </c>
      <c r="W19" s="23">
        <v>8173</v>
      </c>
      <c r="X19" s="34">
        <v>1881969</v>
      </c>
      <c r="Y19" s="35">
        <f t="shared" si="1"/>
        <v>19910</v>
      </c>
      <c r="Z19" s="36">
        <f t="shared" si="0"/>
        <v>5770800</v>
      </c>
    </row>
    <row r="20" spans="1:28" ht="18.95" customHeight="1" x14ac:dyDescent="0.15">
      <c r="A20" s="7"/>
      <c r="B20" s="22"/>
      <c r="C20" s="2" t="s">
        <v>17</v>
      </c>
      <c r="D20" s="155" t="s">
        <v>21</v>
      </c>
      <c r="E20" s="13">
        <f>+E17+E14+E11+E8+E5</f>
        <v>1095</v>
      </c>
      <c r="F20" s="14">
        <f t="shared" ref="E20:AA22" si="2">+F17+F14+F11+F8+F5</f>
        <v>85953</v>
      </c>
      <c r="G20" s="19">
        <f t="shared" si="2"/>
        <v>558</v>
      </c>
      <c r="H20" s="18">
        <f t="shared" si="2"/>
        <v>195977</v>
      </c>
      <c r="I20" s="13">
        <f t="shared" si="2"/>
        <v>3291</v>
      </c>
      <c r="J20" s="14">
        <f t="shared" si="2"/>
        <v>6489789</v>
      </c>
      <c r="K20" s="19">
        <f t="shared" si="2"/>
        <v>1192</v>
      </c>
      <c r="L20" s="18">
        <f t="shared" si="2"/>
        <v>2280063</v>
      </c>
      <c r="M20" s="13">
        <f t="shared" si="2"/>
        <v>9724</v>
      </c>
      <c r="N20" s="14">
        <f t="shared" si="2"/>
        <v>1457753</v>
      </c>
      <c r="O20" s="19">
        <f t="shared" si="2"/>
        <v>4704</v>
      </c>
      <c r="P20" s="18">
        <f t="shared" si="2"/>
        <v>1630911</v>
      </c>
      <c r="Q20" s="13">
        <f t="shared" si="2"/>
        <v>27417</v>
      </c>
      <c r="R20" s="14">
        <f t="shared" si="2"/>
        <v>5475124</v>
      </c>
      <c r="S20" s="19">
        <f t="shared" si="2"/>
        <v>47809</v>
      </c>
      <c r="T20" s="18">
        <f t="shared" si="2"/>
        <v>10844067</v>
      </c>
      <c r="U20" s="13">
        <f t="shared" si="2"/>
        <v>2718</v>
      </c>
      <c r="V20" s="14">
        <f t="shared" si="2"/>
        <v>677163</v>
      </c>
      <c r="W20" s="13">
        <f t="shared" si="2"/>
        <v>7695</v>
      </c>
      <c r="X20" s="18">
        <f t="shared" si="2"/>
        <v>1529566</v>
      </c>
      <c r="Y20" s="31">
        <f t="shared" si="2"/>
        <v>106203</v>
      </c>
      <c r="Z20" s="32">
        <f t="shared" si="2"/>
        <v>30666366</v>
      </c>
      <c r="AA20" s="3"/>
      <c r="AB20" s="3"/>
    </row>
    <row r="21" spans="1:28" ht="18.95" customHeight="1" x14ac:dyDescent="0.15">
      <c r="A21" s="7" t="s">
        <v>37</v>
      </c>
      <c r="B21" s="22"/>
      <c r="C21" s="161"/>
      <c r="D21" s="158" t="s">
        <v>22</v>
      </c>
      <c r="E21" s="27">
        <f t="shared" si="2"/>
        <v>1250</v>
      </c>
      <c r="F21" s="21">
        <f t="shared" si="2"/>
        <v>124091</v>
      </c>
      <c r="G21" s="25">
        <f t="shared" si="2"/>
        <v>568</v>
      </c>
      <c r="H21" s="26">
        <f t="shared" si="2"/>
        <v>187596</v>
      </c>
      <c r="I21" s="27">
        <f t="shared" si="2"/>
        <v>3131</v>
      </c>
      <c r="J21" s="21">
        <f t="shared" si="2"/>
        <v>6530300</v>
      </c>
      <c r="K21" s="25">
        <f t="shared" si="2"/>
        <v>1014</v>
      </c>
      <c r="L21" s="26">
        <f t="shared" si="2"/>
        <v>1889228</v>
      </c>
      <c r="M21" s="27">
        <f t="shared" si="2"/>
        <v>7617</v>
      </c>
      <c r="N21" s="21">
        <f t="shared" si="2"/>
        <v>1517529</v>
      </c>
      <c r="O21" s="25">
        <f t="shared" si="2"/>
        <v>4629</v>
      </c>
      <c r="P21" s="26">
        <f t="shared" si="2"/>
        <v>1599077</v>
      </c>
      <c r="Q21" s="27">
        <f t="shared" si="2"/>
        <v>28554</v>
      </c>
      <c r="R21" s="21">
        <f t="shared" si="2"/>
        <v>5619583</v>
      </c>
      <c r="S21" s="25">
        <f t="shared" si="2"/>
        <v>46896</v>
      </c>
      <c r="T21" s="26">
        <f t="shared" si="2"/>
        <v>11146204</v>
      </c>
      <c r="U21" s="27">
        <f t="shared" si="2"/>
        <v>2769</v>
      </c>
      <c r="V21" s="21">
        <f t="shared" si="2"/>
        <v>647991</v>
      </c>
      <c r="W21" s="27">
        <f t="shared" si="2"/>
        <v>7956</v>
      </c>
      <c r="X21" s="26">
        <f t="shared" si="2"/>
        <v>1588072</v>
      </c>
      <c r="Y21" s="23">
        <f t="shared" si="2"/>
        <v>104384</v>
      </c>
      <c r="Z21" s="24">
        <f t="shared" si="2"/>
        <v>30849671</v>
      </c>
      <c r="AA21" s="3"/>
      <c r="AB21" s="3"/>
    </row>
    <row r="22" spans="1:28" ht="18.95" customHeight="1" thickBot="1" x14ac:dyDescent="0.2">
      <c r="A22" s="7"/>
      <c r="B22" s="22"/>
      <c r="C22" s="162"/>
      <c r="D22" s="43" t="s">
        <v>24</v>
      </c>
      <c r="E22" s="23">
        <f t="shared" si="2"/>
        <v>2376</v>
      </c>
      <c r="F22" s="24">
        <f t="shared" si="2"/>
        <v>357999</v>
      </c>
      <c r="G22" s="33">
        <f t="shared" si="2"/>
        <v>872</v>
      </c>
      <c r="H22" s="34">
        <f t="shared" si="2"/>
        <v>403993</v>
      </c>
      <c r="I22" s="23">
        <f t="shared" si="2"/>
        <v>2371</v>
      </c>
      <c r="J22" s="24">
        <f t="shared" si="2"/>
        <v>2190612</v>
      </c>
      <c r="K22" s="33">
        <f t="shared" si="2"/>
        <v>1696</v>
      </c>
      <c r="L22" s="34">
        <f t="shared" si="2"/>
        <v>2790297</v>
      </c>
      <c r="M22" s="23">
        <f t="shared" si="2"/>
        <v>19515</v>
      </c>
      <c r="N22" s="24">
        <f t="shared" si="2"/>
        <v>3174208</v>
      </c>
      <c r="O22" s="33">
        <f t="shared" si="2"/>
        <v>4407</v>
      </c>
      <c r="P22" s="34">
        <f t="shared" si="2"/>
        <v>1200216</v>
      </c>
      <c r="Q22" s="23">
        <f t="shared" si="2"/>
        <v>57206</v>
      </c>
      <c r="R22" s="24">
        <f t="shared" si="2"/>
        <v>9667124</v>
      </c>
      <c r="S22" s="33">
        <f t="shared" si="2"/>
        <v>30976</v>
      </c>
      <c r="T22" s="34">
        <f t="shared" si="2"/>
        <v>2477563</v>
      </c>
      <c r="U22" s="23">
        <f t="shared" si="2"/>
        <v>5128</v>
      </c>
      <c r="V22" s="24">
        <f t="shared" si="2"/>
        <v>2475877</v>
      </c>
      <c r="W22" s="23">
        <f t="shared" si="2"/>
        <v>9390</v>
      </c>
      <c r="X22" s="34">
        <f t="shared" si="2"/>
        <v>2117482</v>
      </c>
      <c r="Y22" s="23">
        <f t="shared" si="2"/>
        <v>133937</v>
      </c>
      <c r="Z22" s="24">
        <f t="shared" si="2"/>
        <v>26855371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>
        <f>(E20+E21)/(E22+E41)*100</f>
        <v>47.788873038516407</v>
      </c>
      <c r="F23" s="185"/>
      <c r="G23" s="184">
        <f>(G20+G21)/(G22+G41)*100</f>
        <v>64.196123147092365</v>
      </c>
      <c r="H23" s="185"/>
      <c r="I23" s="184">
        <f>(I20+I21)/(I22+I41)*100</f>
        <v>140.15713662156264</v>
      </c>
      <c r="J23" s="185"/>
      <c r="K23" s="184">
        <f>(K20+K21)/(K22+K41)*100</f>
        <v>68.637212196639695</v>
      </c>
      <c r="L23" s="185"/>
      <c r="M23" s="184">
        <f>(M20+M21)/(M22+M41)*100</f>
        <v>46.965178980096475</v>
      </c>
      <c r="N23" s="185"/>
      <c r="O23" s="184">
        <f>(O20+O21)/(O22+O41)*100</f>
        <v>106.77268047134194</v>
      </c>
      <c r="P23" s="185"/>
      <c r="Q23" s="184">
        <f>(Q20+Q21)/(Q22+Q41)*100</f>
        <v>48.439190300218954</v>
      </c>
      <c r="R23" s="185"/>
      <c r="S23" s="184">
        <f>(S20+S21)/(S22+S41)*100</f>
        <v>155.15490096495682</v>
      </c>
      <c r="T23" s="185"/>
      <c r="U23" s="184">
        <f>(U20+U21)/(U22+U41)*100</f>
        <v>53.235665081983122</v>
      </c>
      <c r="V23" s="185"/>
      <c r="W23" s="184">
        <f>(W20+W21)/(W22+W41)*100</f>
        <v>82.196313218843557</v>
      </c>
      <c r="X23" s="185"/>
      <c r="Y23" s="184">
        <f>(Y20+Y21)/(Y22+Y41)*100</f>
        <v>79.151054416514356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f>F22/E22*1000</f>
        <v>150672.97979797979</v>
      </c>
      <c r="F24" s="187"/>
      <c r="G24" s="180">
        <f>H22/G22*1000</f>
        <v>463294.72477064218</v>
      </c>
      <c r="H24" s="181"/>
      <c r="I24" s="182">
        <f>J22/I22*1000</f>
        <v>923919.0215099114</v>
      </c>
      <c r="J24" s="183"/>
      <c r="K24" s="180">
        <f>L22/K22*1000</f>
        <v>1645222.2877358489</v>
      </c>
      <c r="L24" s="181"/>
      <c r="M24" s="182">
        <f>N22/M22*1000</f>
        <v>162654.77837560853</v>
      </c>
      <c r="N24" s="183"/>
      <c r="O24" s="180">
        <f>P22/O22*1000</f>
        <v>272343.09053778084</v>
      </c>
      <c r="P24" s="181"/>
      <c r="Q24" s="182">
        <f>R22/Q22*1000</f>
        <v>168987.9383281474</v>
      </c>
      <c r="R24" s="183"/>
      <c r="S24" s="180">
        <f>T22/S22*1000</f>
        <v>79983.309659090912</v>
      </c>
      <c r="T24" s="181"/>
      <c r="U24" s="182">
        <f>V22/U22*1000</f>
        <v>482815.32761310448</v>
      </c>
      <c r="V24" s="183"/>
      <c r="W24" s="180">
        <f>X22/W22*1000</f>
        <v>225503.94036208733</v>
      </c>
      <c r="X24" s="181"/>
      <c r="Y24" s="182">
        <f>Z22/Y22*1000</f>
        <v>200507.48486228599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1.7739683582579868</v>
      </c>
      <c r="F25" s="49"/>
      <c r="G25" s="50">
        <f>G22/Y22*100</f>
        <v>0.65105236043811643</v>
      </c>
      <c r="H25" s="51"/>
      <c r="I25" s="48">
        <f>I22/Y22*100</f>
        <v>1.7702352598609794</v>
      </c>
      <c r="J25" s="49"/>
      <c r="K25" s="50">
        <f>K22/Y22*100</f>
        <v>1.2662669762649605</v>
      </c>
      <c r="L25" s="51"/>
      <c r="M25" s="48">
        <f>M22/Y22*100</f>
        <v>14.57028304352046</v>
      </c>
      <c r="N25" s="49"/>
      <c r="O25" s="50">
        <f>O22/Y22*100</f>
        <v>3.290352927122453</v>
      </c>
      <c r="P25" s="51"/>
      <c r="Q25" s="48">
        <f>Q22/Y22*100</f>
        <v>42.711125379842763</v>
      </c>
      <c r="R25" s="49"/>
      <c r="S25" s="50">
        <f>S22/Y22*100</f>
        <v>23.127291189141165</v>
      </c>
      <c r="T25" s="51"/>
      <c r="U25" s="48">
        <f>U22/Y22*100</f>
        <v>3.8286657159709412</v>
      </c>
      <c r="V25" s="49"/>
      <c r="W25" s="50">
        <f>W22/Y22*100</f>
        <v>7.0107587895801755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4"/>
      <c r="E26" s="52"/>
      <c r="F26" s="164"/>
      <c r="G26" s="52"/>
      <c r="H26" s="164"/>
      <c r="I26" s="52"/>
      <c r="J26" s="164"/>
      <c r="K26" s="52"/>
      <c r="L26" s="164"/>
      <c r="M26" s="52"/>
      <c r="N26" s="164"/>
      <c r="O26" s="52"/>
      <c r="P26" s="164"/>
      <c r="Q26" s="52"/>
      <c r="R26" s="164"/>
      <c r="S26" s="52"/>
      <c r="T26" s="164"/>
      <c r="U26" s="52"/>
      <c r="V26" s="164"/>
      <c r="W26" s="52"/>
      <c r="X26" s="164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1366</v>
      </c>
      <c r="F27" s="14">
        <v>161547</v>
      </c>
      <c r="G27" s="19">
        <v>512</v>
      </c>
      <c r="H27" s="18">
        <v>215294</v>
      </c>
      <c r="I27" s="13">
        <v>2006</v>
      </c>
      <c r="J27" s="14">
        <v>942281</v>
      </c>
      <c r="K27" s="19">
        <v>203</v>
      </c>
      <c r="L27" s="18">
        <v>111742</v>
      </c>
      <c r="M27" s="13">
        <v>7257</v>
      </c>
      <c r="N27" s="14">
        <v>1213858</v>
      </c>
      <c r="O27" s="19">
        <v>4259</v>
      </c>
      <c r="P27" s="18">
        <v>1475069</v>
      </c>
      <c r="Q27" s="13">
        <v>19224</v>
      </c>
      <c r="R27" s="14">
        <v>3738564</v>
      </c>
      <c r="S27" s="19">
        <v>37070</v>
      </c>
      <c r="T27" s="18">
        <v>9418522</v>
      </c>
      <c r="U27" s="13">
        <v>3278</v>
      </c>
      <c r="V27" s="14">
        <v>574692</v>
      </c>
      <c r="W27" s="19">
        <v>7085</v>
      </c>
      <c r="X27" s="18">
        <v>1391693</v>
      </c>
      <c r="Y27" s="55">
        <f>+W27+U27+S27+Q27+O27+M27+K27+I27+G27+E27</f>
        <v>82260</v>
      </c>
      <c r="Z27" s="56">
        <f t="shared" ref="Z27:Z29" si="3">+X27+V27+T27+R27+P27+N27+L27+J27+H27+F27</f>
        <v>19243262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1188</v>
      </c>
      <c r="F28" s="21">
        <v>89884</v>
      </c>
      <c r="G28" s="25">
        <v>573</v>
      </c>
      <c r="H28" s="26">
        <v>236218</v>
      </c>
      <c r="I28" s="27">
        <v>2037</v>
      </c>
      <c r="J28" s="21">
        <v>926353</v>
      </c>
      <c r="K28" s="25">
        <v>141</v>
      </c>
      <c r="L28" s="26">
        <v>70315</v>
      </c>
      <c r="M28" s="27">
        <v>5410</v>
      </c>
      <c r="N28" s="21">
        <v>1203015</v>
      </c>
      <c r="O28" s="25">
        <v>4357</v>
      </c>
      <c r="P28" s="26">
        <v>1499105</v>
      </c>
      <c r="Q28" s="27">
        <v>20120</v>
      </c>
      <c r="R28" s="21">
        <v>4030994</v>
      </c>
      <c r="S28" s="25">
        <v>38018</v>
      </c>
      <c r="T28" s="26">
        <v>9647949</v>
      </c>
      <c r="U28" s="27">
        <v>3218</v>
      </c>
      <c r="V28" s="21">
        <v>862328</v>
      </c>
      <c r="W28" s="25">
        <v>7201</v>
      </c>
      <c r="X28" s="26">
        <v>1407243</v>
      </c>
      <c r="Y28" s="58">
        <f t="shared" ref="Y28:Y29" si="4">+W28+U28+S28+Q28+O28+M28+K28+I28+G28+E28</f>
        <v>82263</v>
      </c>
      <c r="Z28" s="59">
        <f t="shared" si="3"/>
        <v>19973404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2317</v>
      </c>
      <c r="F29" s="21">
        <v>357827</v>
      </c>
      <c r="G29" s="25">
        <v>1232</v>
      </c>
      <c r="H29" s="26">
        <v>512628</v>
      </c>
      <c r="I29" s="27">
        <v>2216</v>
      </c>
      <c r="J29" s="21">
        <v>2462627</v>
      </c>
      <c r="K29" s="25">
        <v>472</v>
      </c>
      <c r="L29" s="26">
        <v>171869</v>
      </c>
      <c r="M29" s="27">
        <v>15279</v>
      </c>
      <c r="N29" s="21">
        <v>2501582</v>
      </c>
      <c r="O29" s="25">
        <v>3977</v>
      </c>
      <c r="P29" s="26">
        <v>1180332</v>
      </c>
      <c r="Q29" s="27">
        <v>62150</v>
      </c>
      <c r="R29" s="21">
        <v>11517409</v>
      </c>
      <c r="S29" s="25">
        <v>25547</v>
      </c>
      <c r="T29" s="26">
        <v>2187356</v>
      </c>
      <c r="U29" s="27">
        <v>8007</v>
      </c>
      <c r="V29" s="21">
        <v>2442561</v>
      </c>
      <c r="W29" s="25">
        <v>13301</v>
      </c>
      <c r="X29" s="26">
        <v>1798681</v>
      </c>
      <c r="Y29" s="58">
        <f t="shared" si="4"/>
        <v>134498</v>
      </c>
      <c r="Z29" s="59">
        <f t="shared" si="3"/>
        <v>25132872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57.3</v>
      </c>
      <c r="F30" s="176"/>
      <c r="G30" s="175">
        <v>43</v>
      </c>
      <c r="H30" s="176"/>
      <c r="I30" s="175">
        <v>90.6</v>
      </c>
      <c r="J30" s="176"/>
      <c r="K30" s="175">
        <v>39</v>
      </c>
      <c r="L30" s="176"/>
      <c r="M30" s="175">
        <v>44.1</v>
      </c>
      <c r="N30" s="176"/>
      <c r="O30" s="175">
        <v>107</v>
      </c>
      <c r="P30" s="176"/>
      <c r="Q30" s="175">
        <v>31.4</v>
      </c>
      <c r="R30" s="176"/>
      <c r="S30" s="175">
        <v>144.30000000000001</v>
      </c>
      <c r="T30" s="176"/>
      <c r="U30" s="175">
        <v>40.700000000000003</v>
      </c>
      <c r="V30" s="176"/>
      <c r="W30" s="175">
        <v>53.5</v>
      </c>
      <c r="X30" s="176"/>
      <c r="Y30" s="175">
        <v>61.2</v>
      </c>
      <c r="Z30" s="176"/>
    </row>
    <row r="31" spans="1:28" ht="18.95" customHeight="1" x14ac:dyDescent="0.15">
      <c r="A31" s="22"/>
      <c r="B31" s="178"/>
      <c r="C31" s="4" t="s">
        <v>45</v>
      </c>
      <c r="D31" s="155" t="s">
        <v>21</v>
      </c>
      <c r="E31" s="124">
        <f>E20-E27</f>
        <v>-271</v>
      </c>
      <c r="F31" s="125">
        <f t="shared" ref="F31:Z33" si="5">F20-F27</f>
        <v>-75594</v>
      </c>
      <c r="G31" s="126">
        <f t="shared" si="5"/>
        <v>46</v>
      </c>
      <c r="H31" s="127">
        <f t="shared" si="5"/>
        <v>-19317</v>
      </c>
      <c r="I31" s="124">
        <f t="shared" si="5"/>
        <v>1285</v>
      </c>
      <c r="J31" s="125">
        <f t="shared" si="5"/>
        <v>5547508</v>
      </c>
      <c r="K31" s="126">
        <f t="shared" si="5"/>
        <v>989</v>
      </c>
      <c r="L31" s="127">
        <f t="shared" si="5"/>
        <v>2168321</v>
      </c>
      <c r="M31" s="124">
        <f t="shared" si="5"/>
        <v>2467</v>
      </c>
      <c r="N31" s="125">
        <f t="shared" si="5"/>
        <v>243895</v>
      </c>
      <c r="O31" s="126">
        <f t="shared" si="5"/>
        <v>445</v>
      </c>
      <c r="P31" s="127">
        <f t="shared" si="5"/>
        <v>155842</v>
      </c>
      <c r="Q31" s="124">
        <f t="shared" si="5"/>
        <v>8193</v>
      </c>
      <c r="R31" s="125">
        <f t="shared" si="5"/>
        <v>1736560</v>
      </c>
      <c r="S31" s="126">
        <f t="shared" si="5"/>
        <v>10739</v>
      </c>
      <c r="T31" s="127">
        <f t="shared" si="5"/>
        <v>1425545</v>
      </c>
      <c r="U31" s="124">
        <f t="shared" si="5"/>
        <v>-560</v>
      </c>
      <c r="V31" s="125">
        <f t="shared" si="5"/>
        <v>102471</v>
      </c>
      <c r="W31" s="126">
        <f t="shared" si="5"/>
        <v>610</v>
      </c>
      <c r="X31" s="127">
        <f t="shared" si="5"/>
        <v>137873</v>
      </c>
      <c r="Y31" s="124">
        <f t="shared" si="5"/>
        <v>23943</v>
      </c>
      <c r="Z31" s="125">
        <f t="shared" si="5"/>
        <v>11423104</v>
      </c>
    </row>
    <row r="32" spans="1:28" ht="18.95" customHeight="1" x14ac:dyDescent="0.15">
      <c r="A32" s="22" t="s">
        <v>46</v>
      </c>
      <c r="B32" s="178"/>
      <c r="C32" s="7"/>
      <c r="D32" s="158" t="s">
        <v>22</v>
      </c>
      <c r="E32" s="128">
        <f t="shared" ref="E32:T33" si="6">E21-E28</f>
        <v>62</v>
      </c>
      <c r="F32" s="129">
        <f t="shared" si="6"/>
        <v>34207</v>
      </c>
      <c r="G32" s="130">
        <f t="shared" si="6"/>
        <v>-5</v>
      </c>
      <c r="H32" s="131">
        <f t="shared" si="6"/>
        <v>-48622</v>
      </c>
      <c r="I32" s="128">
        <f t="shared" si="6"/>
        <v>1094</v>
      </c>
      <c r="J32" s="129">
        <f t="shared" si="6"/>
        <v>5603947</v>
      </c>
      <c r="K32" s="130">
        <f t="shared" si="6"/>
        <v>873</v>
      </c>
      <c r="L32" s="131">
        <f t="shared" si="6"/>
        <v>1818913</v>
      </c>
      <c r="M32" s="128">
        <f t="shared" si="6"/>
        <v>2207</v>
      </c>
      <c r="N32" s="129">
        <f t="shared" si="6"/>
        <v>314514</v>
      </c>
      <c r="O32" s="130">
        <f t="shared" si="6"/>
        <v>272</v>
      </c>
      <c r="P32" s="131">
        <f t="shared" si="6"/>
        <v>99972</v>
      </c>
      <c r="Q32" s="128">
        <f t="shared" si="6"/>
        <v>8434</v>
      </c>
      <c r="R32" s="129">
        <f t="shared" si="6"/>
        <v>1588589</v>
      </c>
      <c r="S32" s="130">
        <f t="shared" si="6"/>
        <v>8878</v>
      </c>
      <c r="T32" s="131">
        <f t="shared" si="6"/>
        <v>1498255</v>
      </c>
      <c r="U32" s="128">
        <f t="shared" si="5"/>
        <v>-449</v>
      </c>
      <c r="V32" s="129">
        <f t="shared" si="5"/>
        <v>-214337</v>
      </c>
      <c r="W32" s="130">
        <f t="shared" si="5"/>
        <v>755</v>
      </c>
      <c r="X32" s="131">
        <f t="shared" si="5"/>
        <v>180829</v>
      </c>
      <c r="Y32" s="128">
        <f t="shared" si="5"/>
        <v>22121</v>
      </c>
      <c r="Z32" s="129">
        <f t="shared" si="5"/>
        <v>10876267</v>
      </c>
    </row>
    <row r="33" spans="1:38" ht="18.95" customHeight="1" x14ac:dyDescent="0.15">
      <c r="A33" s="22"/>
      <c r="B33" s="178"/>
      <c r="C33" s="7"/>
      <c r="D33" s="158" t="s">
        <v>24</v>
      </c>
      <c r="E33" s="128">
        <f t="shared" si="6"/>
        <v>59</v>
      </c>
      <c r="F33" s="129">
        <f t="shared" si="5"/>
        <v>172</v>
      </c>
      <c r="G33" s="130">
        <f t="shared" si="5"/>
        <v>-360</v>
      </c>
      <c r="H33" s="131">
        <f t="shared" si="5"/>
        <v>-108635</v>
      </c>
      <c r="I33" s="128">
        <f t="shared" si="5"/>
        <v>155</v>
      </c>
      <c r="J33" s="129">
        <f t="shared" si="5"/>
        <v>-272015</v>
      </c>
      <c r="K33" s="130">
        <f t="shared" si="5"/>
        <v>1224</v>
      </c>
      <c r="L33" s="131">
        <f t="shared" si="5"/>
        <v>2618428</v>
      </c>
      <c r="M33" s="128">
        <f t="shared" si="5"/>
        <v>4236</v>
      </c>
      <c r="N33" s="129">
        <f t="shared" si="5"/>
        <v>672626</v>
      </c>
      <c r="O33" s="130">
        <f t="shared" si="5"/>
        <v>430</v>
      </c>
      <c r="P33" s="131">
        <f t="shared" si="5"/>
        <v>19884</v>
      </c>
      <c r="Q33" s="128">
        <f t="shared" si="5"/>
        <v>-4944</v>
      </c>
      <c r="R33" s="129">
        <f t="shared" si="5"/>
        <v>-1850285</v>
      </c>
      <c r="S33" s="130">
        <f t="shared" si="5"/>
        <v>5429</v>
      </c>
      <c r="T33" s="131">
        <f t="shared" si="5"/>
        <v>290207</v>
      </c>
      <c r="U33" s="128">
        <f t="shared" si="5"/>
        <v>-2879</v>
      </c>
      <c r="V33" s="129">
        <f t="shared" si="5"/>
        <v>33316</v>
      </c>
      <c r="W33" s="130">
        <f t="shared" si="5"/>
        <v>-3911</v>
      </c>
      <c r="X33" s="131">
        <f t="shared" si="5"/>
        <v>318801</v>
      </c>
      <c r="Y33" s="128">
        <f t="shared" si="5"/>
        <v>-561</v>
      </c>
      <c r="Z33" s="129">
        <f t="shared" si="5"/>
        <v>1722499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f>+E23-E30</f>
        <v>-9.5111269614835905</v>
      </c>
      <c r="F34" s="168"/>
      <c r="G34" s="173">
        <f t="shared" ref="G34" si="7">+G23-G30</f>
        <v>21.196123147092365</v>
      </c>
      <c r="H34" s="174"/>
      <c r="I34" s="169">
        <f t="shared" ref="I34" si="8">+I23-I30</f>
        <v>49.557136621562648</v>
      </c>
      <c r="J34" s="168"/>
      <c r="K34" s="173">
        <f t="shared" ref="K34" si="9">+K23-K30</f>
        <v>29.637212196639695</v>
      </c>
      <c r="L34" s="174"/>
      <c r="M34" s="169">
        <f t="shared" ref="M34" si="10">+M23-M30</f>
        <v>2.8651789800964735</v>
      </c>
      <c r="N34" s="168"/>
      <c r="O34" s="173">
        <f t="shared" ref="O34" si="11">+O23-O30</f>
        <v>-0.22731952865805738</v>
      </c>
      <c r="P34" s="174"/>
      <c r="Q34" s="169">
        <f t="shared" ref="Q34" si="12">+Q23-Q30</f>
        <v>17.039190300218955</v>
      </c>
      <c r="R34" s="168"/>
      <c r="S34" s="173">
        <f t="shared" ref="S34" si="13">+S23-S30</f>
        <v>10.854900964956812</v>
      </c>
      <c r="T34" s="174"/>
      <c r="U34" s="169">
        <f t="shared" ref="U34" si="14">+U23-U30</f>
        <v>12.535665081983119</v>
      </c>
      <c r="V34" s="168"/>
      <c r="W34" s="173">
        <f t="shared" ref="W34" si="15">+W23-W30</f>
        <v>28.696313218843557</v>
      </c>
      <c r="X34" s="174"/>
      <c r="Y34" s="169">
        <f t="shared" ref="Y34" si="16">+Y23-Y30</f>
        <v>17.951054416514353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17">E20/E27*100</f>
        <v>80.161054172767194</v>
      </c>
      <c r="F35" s="72">
        <f t="shared" si="17"/>
        <v>53.20618767293729</v>
      </c>
      <c r="G35" s="73">
        <f t="shared" si="17"/>
        <v>108.984375</v>
      </c>
      <c r="H35" s="74">
        <f t="shared" si="17"/>
        <v>91.027618047878718</v>
      </c>
      <c r="I35" s="71">
        <f t="shared" si="17"/>
        <v>164.05782652043868</v>
      </c>
      <c r="J35" s="72">
        <f t="shared" si="17"/>
        <v>688.73181142355634</v>
      </c>
      <c r="K35" s="73">
        <f t="shared" si="17"/>
        <v>587.192118226601</v>
      </c>
      <c r="L35" s="74">
        <f t="shared" si="17"/>
        <v>2040.4709061946271</v>
      </c>
      <c r="M35" s="71">
        <f t="shared" si="17"/>
        <v>133.99476367645033</v>
      </c>
      <c r="N35" s="72">
        <f t="shared" si="17"/>
        <v>120.09254789275188</v>
      </c>
      <c r="O35" s="73">
        <f t="shared" si="17"/>
        <v>110.44846208030054</v>
      </c>
      <c r="P35" s="74">
        <f t="shared" si="17"/>
        <v>110.56506509187028</v>
      </c>
      <c r="Q35" s="71">
        <f t="shared" si="17"/>
        <v>142.61860174781523</v>
      </c>
      <c r="R35" s="72">
        <f t="shared" si="17"/>
        <v>146.44992034374695</v>
      </c>
      <c r="S35" s="73">
        <f t="shared" si="17"/>
        <v>128.96951712975454</v>
      </c>
      <c r="T35" s="74">
        <f t="shared" si="17"/>
        <v>115.1355488684955</v>
      </c>
      <c r="U35" s="71">
        <f t="shared" si="17"/>
        <v>82.916412446613791</v>
      </c>
      <c r="V35" s="72">
        <f t="shared" si="17"/>
        <v>117.83059447495354</v>
      </c>
      <c r="W35" s="73">
        <f t="shared" si="17"/>
        <v>108.60973888496824</v>
      </c>
      <c r="X35" s="74">
        <f t="shared" si="17"/>
        <v>109.90685445712525</v>
      </c>
      <c r="Y35" s="71">
        <f t="shared" si="17"/>
        <v>129.10649161196207</v>
      </c>
      <c r="Z35" s="72">
        <f t="shared" si="17"/>
        <v>159.36157809419214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17"/>
        <v>105.21885521885521</v>
      </c>
      <c r="F36" s="76">
        <f t="shared" si="17"/>
        <v>138.05682880156647</v>
      </c>
      <c r="G36" s="77">
        <f t="shared" si="17"/>
        <v>99.127399650959859</v>
      </c>
      <c r="H36" s="78">
        <f t="shared" si="17"/>
        <v>79.416471225732167</v>
      </c>
      <c r="I36" s="75">
        <f t="shared" si="17"/>
        <v>153.70643102601866</v>
      </c>
      <c r="J36" s="76">
        <f t="shared" si="17"/>
        <v>704.94725013034986</v>
      </c>
      <c r="K36" s="77">
        <f t="shared" si="17"/>
        <v>719.14893617021278</v>
      </c>
      <c r="L36" s="78">
        <f t="shared" si="17"/>
        <v>2686.8065135461852</v>
      </c>
      <c r="M36" s="75">
        <f t="shared" si="17"/>
        <v>140.79482439926062</v>
      </c>
      <c r="N36" s="76">
        <f t="shared" si="17"/>
        <v>126.14381366815874</v>
      </c>
      <c r="O36" s="77">
        <f t="shared" si="17"/>
        <v>106.24282763369291</v>
      </c>
      <c r="P36" s="78">
        <f t="shared" si="17"/>
        <v>106.66877903815943</v>
      </c>
      <c r="Q36" s="75">
        <f t="shared" si="17"/>
        <v>141.91848906560637</v>
      </c>
      <c r="R36" s="76">
        <f t="shared" si="17"/>
        <v>139.40936156193732</v>
      </c>
      <c r="S36" s="77">
        <f t="shared" si="17"/>
        <v>123.35209637540112</v>
      </c>
      <c r="T36" s="78">
        <f t="shared" si="17"/>
        <v>115.52925912025447</v>
      </c>
      <c r="U36" s="75">
        <f t="shared" si="17"/>
        <v>86.04723430702299</v>
      </c>
      <c r="V36" s="76">
        <f t="shared" si="17"/>
        <v>75.144376617713903</v>
      </c>
      <c r="W36" s="77">
        <f t="shared" si="17"/>
        <v>110.4846549090404</v>
      </c>
      <c r="X36" s="78">
        <f t="shared" si="17"/>
        <v>112.84987738436077</v>
      </c>
      <c r="Y36" s="75">
        <f t="shared" si="17"/>
        <v>126.89058264347277</v>
      </c>
      <c r="Z36" s="76">
        <f t="shared" si="17"/>
        <v>154.45374759354991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17"/>
        <v>102.54639620198533</v>
      </c>
      <c r="F37" s="80">
        <f t="shared" si="17"/>
        <v>100.04806792109035</v>
      </c>
      <c r="G37" s="81">
        <f t="shared" si="17"/>
        <v>70.779220779220779</v>
      </c>
      <c r="H37" s="82">
        <f t="shared" si="17"/>
        <v>78.808219605639962</v>
      </c>
      <c r="I37" s="79">
        <f t="shared" si="17"/>
        <v>106.99458483754513</v>
      </c>
      <c r="J37" s="80">
        <f t="shared" si="17"/>
        <v>88.954275251591085</v>
      </c>
      <c r="K37" s="81">
        <f t="shared" si="17"/>
        <v>359.32203389830511</v>
      </c>
      <c r="L37" s="82">
        <f t="shared" si="17"/>
        <v>1623.502202258697</v>
      </c>
      <c r="M37" s="79">
        <f t="shared" si="17"/>
        <v>127.7243275083448</v>
      </c>
      <c r="N37" s="80">
        <f t="shared" si="17"/>
        <v>126.88802525761697</v>
      </c>
      <c r="O37" s="81">
        <f t="shared" si="17"/>
        <v>110.81216997736986</v>
      </c>
      <c r="P37" s="82">
        <f t="shared" si="17"/>
        <v>101.68461077052898</v>
      </c>
      <c r="Q37" s="79">
        <f t="shared" si="17"/>
        <v>92.045052292839898</v>
      </c>
      <c r="R37" s="80">
        <f t="shared" si="17"/>
        <v>83.934885007556829</v>
      </c>
      <c r="S37" s="81">
        <f t="shared" si="17"/>
        <v>121.25102751790817</v>
      </c>
      <c r="T37" s="82">
        <f t="shared" si="17"/>
        <v>113.26747909348089</v>
      </c>
      <c r="U37" s="79">
        <f t="shared" si="17"/>
        <v>64.043961533658049</v>
      </c>
      <c r="V37" s="80">
        <f t="shared" si="17"/>
        <v>101.36397821794421</v>
      </c>
      <c r="W37" s="81">
        <f t="shared" si="17"/>
        <v>70.596195774753781</v>
      </c>
      <c r="X37" s="82">
        <f t="shared" si="17"/>
        <v>117.72415453323852</v>
      </c>
      <c r="Y37" s="79">
        <f t="shared" si="17"/>
        <v>99.582893425924539</v>
      </c>
      <c r="Z37" s="80">
        <f t="shared" si="17"/>
        <v>106.85357009736094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154" t="s">
        <v>21</v>
      </c>
      <c r="E39" s="13">
        <f>+'(令和3年7月) '!E20</f>
        <v>1048</v>
      </c>
      <c r="F39" s="14">
        <f>+'(令和3年7月) '!F20</f>
        <v>62965</v>
      </c>
      <c r="G39" s="13">
        <f>+'(令和3年7月) '!G20</f>
        <v>558</v>
      </c>
      <c r="H39" s="14">
        <f>+'(令和3年7月) '!H20</f>
        <v>195977</v>
      </c>
      <c r="I39" s="13">
        <f>+'(令和3年7月) '!I20</f>
        <v>2372</v>
      </c>
      <c r="J39" s="14">
        <f>+'(令和3年7月) '!J20</f>
        <v>1092548</v>
      </c>
      <c r="K39" s="13">
        <f>+'(令和3年7月) '!K20</f>
        <v>1056</v>
      </c>
      <c r="L39" s="14">
        <f>+'(令和3年7月) '!L20</f>
        <v>1832925</v>
      </c>
      <c r="M39" s="13">
        <f>+'(令和3年7月) '!M20</f>
        <v>9846</v>
      </c>
      <c r="N39" s="14">
        <f>+'(令和3年7月) '!N20</f>
        <v>1633317</v>
      </c>
      <c r="O39" s="13">
        <f>+'(令和3年7月) '!O20</f>
        <v>4714</v>
      </c>
      <c r="P39" s="14">
        <f>+'(令和3年7月) '!P20</f>
        <v>1634158</v>
      </c>
      <c r="Q39" s="13">
        <f>+'(令和3年7月) '!Q20</f>
        <v>28620</v>
      </c>
      <c r="R39" s="14">
        <f>+'(令和3年7月) '!R20</f>
        <v>5816454</v>
      </c>
      <c r="S39" s="25">
        <f>+'(令和3年7月) '!S20</f>
        <v>53258</v>
      </c>
      <c r="T39" s="26">
        <f>+'(令和3年7月) '!T20</f>
        <v>12563463</v>
      </c>
      <c r="U39" s="13">
        <f>+'(令和3年7月) '!U20</f>
        <v>2753</v>
      </c>
      <c r="V39" s="14">
        <f>+'(令和3年7月) '!V20</f>
        <v>819636</v>
      </c>
      <c r="W39" s="13">
        <f>+'(令和3年7月) '!W20</f>
        <v>7921</v>
      </c>
      <c r="X39" s="14">
        <f>+'(令和3年7月) '!X20</f>
        <v>1548189</v>
      </c>
      <c r="Y39" s="55">
        <f>+'(令和3年7月) '!Y20</f>
        <v>112146</v>
      </c>
      <c r="Z39" s="56">
        <f>+'(令和3年7月) '!Z20</f>
        <v>27199632</v>
      </c>
    </row>
    <row r="40" spans="1:38" ht="18.95" customHeight="1" x14ac:dyDescent="0.15">
      <c r="A40" s="22"/>
      <c r="B40" s="171"/>
      <c r="C40" s="22"/>
      <c r="D40" s="159" t="s">
        <v>22</v>
      </c>
      <c r="E40" s="27">
        <f>+'(令和3年7月) '!E21</f>
        <v>921</v>
      </c>
      <c r="F40" s="21">
        <f>+'(令和3年7月) '!F21</f>
        <v>81822</v>
      </c>
      <c r="G40" s="27">
        <f>+'(令和3年7月) '!G21</f>
        <v>544</v>
      </c>
      <c r="H40" s="21">
        <f>+'(令和3年7月) '!H21</f>
        <v>182796</v>
      </c>
      <c r="I40" s="27">
        <f>+'(令和3年7月) '!I21</f>
        <v>2205</v>
      </c>
      <c r="J40" s="21">
        <f>+'(令和3年7月) '!J21</f>
        <v>1044821</v>
      </c>
      <c r="K40" s="27">
        <f>+'(令和3年7月) '!K21</f>
        <v>776</v>
      </c>
      <c r="L40" s="21">
        <f>+'(令和3年7月) '!L21</f>
        <v>1353865</v>
      </c>
      <c r="M40" s="27">
        <f>+'(令和3年7月) '!M21</f>
        <v>7886</v>
      </c>
      <c r="N40" s="21">
        <f>+'(令和3年7月) '!N21</f>
        <v>1542502</v>
      </c>
      <c r="O40" s="27">
        <f>+'(令和3年7月) '!O21</f>
        <v>4634</v>
      </c>
      <c r="P40" s="21">
        <f>+'(令和3年7月) '!P21</f>
        <v>1655284</v>
      </c>
      <c r="Q40" s="27">
        <f>+'(令和3年7月) '!Q21</f>
        <v>29892</v>
      </c>
      <c r="R40" s="21">
        <f>+'(令和3年7月) '!R21</f>
        <v>5951544</v>
      </c>
      <c r="S40" s="25">
        <f>+'(令和3年7月) '!S21</f>
        <v>51862</v>
      </c>
      <c r="T40" s="26">
        <f>+'(令和3年7月) '!T21</f>
        <v>12257105</v>
      </c>
      <c r="U40" s="27">
        <f>+'(令和3年7月) '!U21</f>
        <v>3167</v>
      </c>
      <c r="V40" s="21">
        <f>+'(令和3年7月) '!V21</f>
        <v>643453</v>
      </c>
      <c r="W40" s="27">
        <f>+'(令和3年7月) '!W21</f>
        <v>8210</v>
      </c>
      <c r="X40" s="21">
        <f>+'(令和3年7月) '!X21</f>
        <v>1574898</v>
      </c>
      <c r="Y40" s="58">
        <f>+'(令和3年7月) '!Y21</f>
        <v>110097</v>
      </c>
      <c r="Z40" s="59">
        <f>+'(令和3年7月) '!Z21</f>
        <v>26288090</v>
      </c>
    </row>
    <row r="41" spans="1:38" ht="18.95" customHeight="1" x14ac:dyDescent="0.15">
      <c r="A41" s="22" t="s">
        <v>52</v>
      </c>
      <c r="B41" s="171"/>
      <c r="C41" s="22"/>
      <c r="D41" s="159" t="s">
        <v>24</v>
      </c>
      <c r="E41" s="27">
        <f>+'(令和3年7月) '!E22</f>
        <v>2531</v>
      </c>
      <c r="F41" s="21">
        <f>+'(令和3年7月) '!F22</f>
        <v>396137</v>
      </c>
      <c r="G41" s="27">
        <f>+'(令和3年7月) '!G22</f>
        <v>882</v>
      </c>
      <c r="H41" s="21">
        <f>+'(令和3年7月) '!H22</f>
        <v>395612</v>
      </c>
      <c r="I41" s="27">
        <f>+'(令和3年7月) '!I22</f>
        <v>2211</v>
      </c>
      <c r="J41" s="21">
        <f>+'(令和3年7月) '!J22</f>
        <v>2231123</v>
      </c>
      <c r="K41" s="27">
        <f>+'(令和3年7月) '!K22</f>
        <v>1518</v>
      </c>
      <c r="L41" s="21">
        <f>+'(令和3年7月) '!L22</f>
        <v>2399462</v>
      </c>
      <c r="M41" s="27">
        <f>+'(令和3年7月) '!M22</f>
        <v>17408.099999999999</v>
      </c>
      <c r="N41" s="21">
        <f>+'(令和3年7月) '!N22</f>
        <v>3233984</v>
      </c>
      <c r="O41" s="27">
        <f>+'(令和3年7月) '!O22</f>
        <v>4334</v>
      </c>
      <c r="P41" s="21">
        <f>+'(令和3年7月) '!P22</f>
        <v>1168382</v>
      </c>
      <c r="Q41" s="27">
        <f>+'(令和3年7月) '!Q22</f>
        <v>58343</v>
      </c>
      <c r="R41" s="21">
        <f>+'(令和3年7月) '!R22</f>
        <v>9811583</v>
      </c>
      <c r="S41" s="25">
        <f>+'(令和3年7月) '!S22</f>
        <v>30063</v>
      </c>
      <c r="T41" s="26">
        <f>+'(令和3年7月) '!T22</f>
        <v>2779700</v>
      </c>
      <c r="U41" s="27">
        <f>+'(令和3年7月) '!U22</f>
        <v>5179</v>
      </c>
      <c r="V41" s="21">
        <f>+'(令和3年7月) '!V22</f>
        <v>2446705</v>
      </c>
      <c r="W41" s="27">
        <f>+'(令和3年7月) '!W22</f>
        <v>9651</v>
      </c>
      <c r="X41" s="21">
        <f>+'(令和3年7月) '!X22</f>
        <v>2175988</v>
      </c>
      <c r="Y41" s="58">
        <f>+'(令和3年7月) '!Y22</f>
        <v>132120.1</v>
      </c>
      <c r="Z41" s="59">
        <f>+'(令和3年7月) '!Z22</f>
        <v>27038676</v>
      </c>
    </row>
    <row r="42" spans="1:38" ht="18.95" customHeight="1" thickBot="1" x14ac:dyDescent="0.2">
      <c r="A42" s="22"/>
      <c r="B42" s="171"/>
      <c r="C42" s="22"/>
      <c r="D42" s="160" t="s">
        <v>44</v>
      </c>
      <c r="E42" s="167">
        <f>+'(令和3年7月) '!E23</f>
        <v>39.89868287740628</v>
      </c>
      <c r="F42" s="168">
        <f>+'(令和3年7月) '!F23</f>
        <v>0</v>
      </c>
      <c r="G42" s="167">
        <f>+'(令和3年7月) '!G23</f>
        <v>62.971428571428568</v>
      </c>
      <c r="H42" s="168">
        <f>+'(令和3年7月) '!H23</f>
        <v>0</v>
      </c>
      <c r="I42" s="167">
        <f>+'(令和3年7月) '!I23</f>
        <v>107.56756756756755</v>
      </c>
      <c r="J42" s="168">
        <f>+'(令和3年7月) '!J23</f>
        <v>0</v>
      </c>
      <c r="K42" s="167">
        <f>+'(令和3年7月) '!K23</f>
        <v>66.473149492017413</v>
      </c>
      <c r="L42" s="168">
        <f>+'(令和3年7月) '!L23</f>
        <v>0</v>
      </c>
      <c r="M42" s="167">
        <f>+'(令和3年7月) '!M23</f>
        <v>53.968669440377894</v>
      </c>
      <c r="N42" s="168">
        <f>+'(令和3年7月) '!N23</f>
        <v>0</v>
      </c>
      <c r="O42" s="167">
        <f>+'(令和3年7月) '!O23</f>
        <v>108.84955752212389</v>
      </c>
      <c r="P42" s="168">
        <f>+'(令和3年7月) '!P23</f>
        <v>0</v>
      </c>
      <c r="Q42" s="167">
        <f>+'(令和3年7月) '!Q23</f>
        <v>49.604096373285408</v>
      </c>
      <c r="R42" s="168">
        <f>+'(令和3年7月) '!R23</f>
        <v>0</v>
      </c>
      <c r="S42" s="167">
        <f>+'(令和3年7月) '!S23</f>
        <v>178.98859186105909</v>
      </c>
      <c r="T42" s="168">
        <f>+'(令和3年7月) '!T23</f>
        <v>0</v>
      </c>
      <c r="U42" s="167">
        <f>+'(令和3年7月) '!U23</f>
        <v>54.95729669513554</v>
      </c>
      <c r="V42" s="168">
        <f>+'(令和3年7月) '!V23</f>
        <v>0</v>
      </c>
      <c r="W42" s="167">
        <f>+'(令和3年7月) '!W23</f>
        <v>82.338829054157529</v>
      </c>
      <c r="X42" s="168">
        <f>+'(令和3年7月) '!X23</f>
        <v>0</v>
      </c>
      <c r="Y42" s="167">
        <f>+'(令和3年7月) '!Y23</f>
        <v>86.771235317727431</v>
      </c>
      <c r="Z42" s="168">
        <f>+'(令和3年7月) '!Z23</f>
        <v>0</v>
      </c>
    </row>
    <row r="43" spans="1:38" ht="18.95" customHeight="1" x14ac:dyDescent="0.15">
      <c r="A43" s="22"/>
      <c r="B43" s="171"/>
      <c r="C43" s="12" t="s">
        <v>45</v>
      </c>
      <c r="D43" s="154" t="s">
        <v>21</v>
      </c>
      <c r="E43" s="124">
        <f t="shared" ref="E43:Z46" si="18">E20-E39</f>
        <v>47</v>
      </c>
      <c r="F43" s="127">
        <f t="shared" si="18"/>
        <v>22988</v>
      </c>
      <c r="G43" s="124">
        <f t="shared" si="18"/>
        <v>0</v>
      </c>
      <c r="H43" s="125">
        <f t="shared" si="18"/>
        <v>0</v>
      </c>
      <c r="I43" s="126">
        <f t="shared" si="18"/>
        <v>919</v>
      </c>
      <c r="J43" s="127">
        <f t="shared" si="18"/>
        <v>5397241</v>
      </c>
      <c r="K43" s="124">
        <f t="shared" si="18"/>
        <v>136</v>
      </c>
      <c r="L43" s="125">
        <f t="shared" si="18"/>
        <v>447138</v>
      </c>
      <c r="M43" s="126">
        <f t="shared" si="18"/>
        <v>-122</v>
      </c>
      <c r="N43" s="127">
        <f t="shared" si="18"/>
        <v>-175564</v>
      </c>
      <c r="O43" s="124">
        <f t="shared" si="18"/>
        <v>-10</v>
      </c>
      <c r="P43" s="125">
        <f t="shared" si="18"/>
        <v>-3247</v>
      </c>
      <c r="Q43" s="126">
        <f t="shared" si="18"/>
        <v>-1203</v>
      </c>
      <c r="R43" s="127">
        <f t="shared" si="18"/>
        <v>-341330</v>
      </c>
      <c r="S43" s="124">
        <f t="shared" si="18"/>
        <v>-5449</v>
      </c>
      <c r="T43" s="125">
        <f t="shared" si="18"/>
        <v>-1719396</v>
      </c>
      <c r="U43" s="126">
        <f t="shared" si="18"/>
        <v>-35</v>
      </c>
      <c r="V43" s="127">
        <f t="shared" si="18"/>
        <v>-142473</v>
      </c>
      <c r="W43" s="124">
        <f t="shared" si="18"/>
        <v>-226</v>
      </c>
      <c r="X43" s="125">
        <f t="shared" si="18"/>
        <v>-18623</v>
      </c>
      <c r="Y43" s="124">
        <f t="shared" si="18"/>
        <v>-5943</v>
      </c>
      <c r="Z43" s="125">
        <f t="shared" si="18"/>
        <v>3466734</v>
      </c>
    </row>
    <row r="44" spans="1:38" ht="18.95" customHeight="1" x14ac:dyDescent="0.15">
      <c r="A44" s="22"/>
      <c r="B44" s="171"/>
      <c r="C44" s="22"/>
      <c r="D44" s="159" t="s">
        <v>22</v>
      </c>
      <c r="E44" s="128">
        <f t="shared" si="18"/>
        <v>329</v>
      </c>
      <c r="F44" s="131">
        <f t="shared" si="18"/>
        <v>42269</v>
      </c>
      <c r="G44" s="128">
        <f t="shared" si="18"/>
        <v>24</v>
      </c>
      <c r="H44" s="129">
        <f t="shared" si="18"/>
        <v>4800</v>
      </c>
      <c r="I44" s="130">
        <f t="shared" si="18"/>
        <v>926</v>
      </c>
      <c r="J44" s="131">
        <f t="shared" si="18"/>
        <v>5485479</v>
      </c>
      <c r="K44" s="128">
        <f t="shared" si="18"/>
        <v>238</v>
      </c>
      <c r="L44" s="129">
        <f t="shared" si="18"/>
        <v>535363</v>
      </c>
      <c r="M44" s="130">
        <f t="shared" si="18"/>
        <v>-269</v>
      </c>
      <c r="N44" s="131">
        <f t="shared" si="18"/>
        <v>-24973</v>
      </c>
      <c r="O44" s="128">
        <f t="shared" si="18"/>
        <v>-5</v>
      </c>
      <c r="P44" s="129">
        <f t="shared" si="18"/>
        <v>-56207</v>
      </c>
      <c r="Q44" s="130">
        <f t="shared" si="18"/>
        <v>-1338</v>
      </c>
      <c r="R44" s="131">
        <f t="shared" si="18"/>
        <v>-331961</v>
      </c>
      <c r="S44" s="128">
        <f t="shared" si="18"/>
        <v>-4966</v>
      </c>
      <c r="T44" s="129">
        <f t="shared" si="18"/>
        <v>-1110901</v>
      </c>
      <c r="U44" s="130">
        <f t="shared" si="18"/>
        <v>-398</v>
      </c>
      <c r="V44" s="131">
        <f t="shared" si="18"/>
        <v>4538</v>
      </c>
      <c r="W44" s="128">
        <f t="shared" si="18"/>
        <v>-254</v>
      </c>
      <c r="X44" s="129">
        <f t="shared" si="18"/>
        <v>13174</v>
      </c>
      <c r="Y44" s="128">
        <f t="shared" si="18"/>
        <v>-5713</v>
      </c>
      <c r="Z44" s="129">
        <f t="shared" si="18"/>
        <v>4561581</v>
      </c>
    </row>
    <row r="45" spans="1:38" ht="18.95" customHeight="1" x14ac:dyDescent="0.15">
      <c r="A45" s="22"/>
      <c r="B45" s="171"/>
      <c r="C45" s="22"/>
      <c r="D45" s="159" t="s">
        <v>24</v>
      </c>
      <c r="E45" s="128">
        <f t="shared" si="18"/>
        <v>-155</v>
      </c>
      <c r="F45" s="131">
        <f t="shared" si="18"/>
        <v>-38138</v>
      </c>
      <c r="G45" s="128">
        <f t="shared" si="18"/>
        <v>-10</v>
      </c>
      <c r="H45" s="129">
        <f t="shared" si="18"/>
        <v>8381</v>
      </c>
      <c r="I45" s="130">
        <f t="shared" si="18"/>
        <v>160</v>
      </c>
      <c r="J45" s="131">
        <f t="shared" si="18"/>
        <v>-40511</v>
      </c>
      <c r="K45" s="128">
        <f t="shared" si="18"/>
        <v>178</v>
      </c>
      <c r="L45" s="129">
        <f t="shared" si="18"/>
        <v>390835</v>
      </c>
      <c r="M45" s="130">
        <f t="shared" si="18"/>
        <v>2106.9000000000015</v>
      </c>
      <c r="N45" s="131">
        <f t="shared" si="18"/>
        <v>-59776</v>
      </c>
      <c r="O45" s="128">
        <f t="shared" si="18"/>
        <v>73</v>
      </c>
      <c r="P45" s="129">
        <f t="shared" si="18"/>
        <v>31834</v>
      </c>
      <c r="Q45" s="130">
        <f t="shared" si="18"/>
        <v>-1137</v>
      </c>
      <c r="R45" s="131">
        <f t="shared" si="18"/>
        <v>-144459</v>
      </c>
      <c r="S45" s="128">
        <f t="shared" si="18"/>
        <v>913</v>
      </c>
      <c r="T45" s="129">
        <f t="shared" si="18"/>
        <v>-302137</v>
      </c>
      <c r="U45" s="130">
        <f t="shared" si="18"/>
        <v>-51</v>
      </c>
      <c r="V45" s="131">
        <f t="shared" si="18"/>
        <v>29172</v>
      </c>
      <c r="W45" s="128">
        <f t="shared" si="18"/>
        <v>-261</v>
      </c>
      <c r="X45" s="129">
        <f t="shared" si="18"/>
        <v>-58506</v>
      </c>
      <c r="Y45" s="128">
        <f t="shared" si="18"/>
        <v>1816.8999999999942</v>
      </c>
      <c r="Z45" s="129">
        <f t="shared" si="18"/>
        <v>-183305</v>
      </c>
    </row>
    <row r="46" spans="1:38" ht="18.95" customHeight="1" thickBot="1" x14ac:dyDescent="0.2">
      <c r="A46" s="22"/>
      <c r="B46" s="171"/>
      <c r="C46" s="46"/>
      <c r="D46" s="160" t="s">
        <v>44</v>
      </c>
      <c r="E46" s="167">
        <f>E23-E42</f>
        <v>7.8901901611101266</v>
      </c>
      <c r="F46" s="168"/>
      <c r="G46" s="167">
        <f>G23-G42</f>
        <v>1.224694575663797</v>
      </c>
      <c r="H46" s="168"/>
      <c r="I46" s="167">
        <f>I23-I42</f>
        <v>32.589569053995092</v>
      </c>
      <c r="J46" s="168"/>
      <c r="K46" s="167">
        <f>K23-K42</f>
        <v>2.1640627046222818</v>
      </c>
      <c r="L46" s="168"/>
      <c r="M46" s="167">
        <f>M23-M42</f>
        <v>-7.0034904602814194</v>
      </c>
      <c r="N46" s="168"/>
      <c r="O46" s="167">
        <f t="shared" si="18"/>
        <v>-2.0768770507819454</v>
      </c>
      <c r="P46" s="168"/>
      <c r="Q46" s="167">
        <f t="shared" si="18"/>
        <v>-1.1649060730664544</v>
      </c>
      <c r="R46" s="168"/>
      <c r="S46" s="167">
        <f t="shared" si="18"/>
        <v>-23.833690896102269</v>
      </c>
      <c r="T46" s="168"/>
      <c r="U46" s="167">
        <f t="shared" si="18"/>
        <v>-1.7216316131524181</v>
      </c>
      <c r="V46" s="168"/>
      <c r="W46" s="167">
        <f t="shared" si="18"/>
        <v>-0.14251583531397216</v>
      </c>
      <c r="X46" s="168"/>
      <c r="Y46" s="167">
        <f t="shared" si="18"/>
        <v>-7.6201809012130752</v>
      </c>
      <c r="Z46" s="168"/>
      <c r="AA46" s="165"/>
      <c r="AB46" s="166"/>
      <c r="AC46" s="165"/>
      <c r="AD46" s="166"/>
      <c r="AE46" s="165"/>
      <c r="AF46" s="166"/>
      <c r="AG46" s="163"/>
      <c r="AH46" s="164"/>
      <c r="AI46" s="163"/>
      <c r="AJ46" s="164"/>
      <c r="AK46" s="163"/>
      <c r="AL46" s="164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>
        <f t="shared" ref="E47:Z49" si="19">E20/E39*100</f>
        <v>104.48473282442747</v>
      </c>
      <c r="F47" s="84">
        <f t="shared" si="19"/>
        <v>136.50917176209006</v>
      </c>
      <c r="G47" s="83">
        <f t="shared" si="19"/>
        <v>100</v>
      </c>
      <c r="H47" s="85">
        <f t="shared" si="19"/>
        <v>100</v>
      </c>
      <c r="I47" s="86">
        <f t="shared" si="19"/>
        <v>138.74367622259695</v>
      </c>
      <c r="J47" s="84">
        <f t="shared" si="19"/>
        <v>594.00493159110624</v>
      </c>
      <c r="K47" s="83">
        <f t="shared" si="19"/>
        <v>112.87878787878789</v>
      </c>
      <c r="L47" s="85">
        <f t="shared" si="19"/>
        <v>124.39477883710464</v>
      </c>
      <c r="M47" s="86">
        <f t="shared" si="19"/>
        <v>98.760918139345932</v>
      </c>
      <c r="N47" s="84">
        <f t="shared" si="19"/>
        <v>89.251076184231223</v>
      </c>
      <c r="O47" s="83">
        <f t="shared" si="19"/>
        <v>99.787865931268556</v>
      </c>
      <c r="P47" s="85">
        <f t="shared" si="19"/>
        <v>99.801304402634258</v>
      </c>
      <c r="Q47" s="86">
        <f t="shared" si="19"/>
        <v>95.79664570230608</v>
      </c>
      <c r="R47" s="84">
        <f t="shared" si="19"/>
        <v>94.131647907814624</v>
      </c>
      <c r="S47" s="83">
        <f t="shared" si="19"/>
        <v>89.768673250966984</v>
      </c>
      <c r="T47" s="85">
        <f t="shared" si="19"/>
        <v>86.314314771333343</v>
      </c>
      <c r="U47" s="86">
        <f t="shared" si="19"/>
        <v>98.728659644024702</v>
      </c>
      <c r="V47" s="84">
        <f t="shared" si="19"/>
        <v>82.61752778062457</v>
      </c>
      <c r="W47" s="83">
        <f t="shared" si="19"/>
        <v>97.146824895846478</v>
      </c>
      <c r="X47" s="85">
        <f t="shared" si="19"/>
        <v>98.797110688682068</v>
      </c>
      <c r="Y47" s="83">
        <f t="shared" si="19"/>
        <v>94.700658070729233</v>
      </c>
      <c r="Z47" s="85">
        <f t="shared" si="19"/>
        <v>112.74551802759684</v>
      </c>
    </row>
    <row r="48" spans="1:38" ht="18.95" customHeight="1" x14ac:dyDescent="0.15">
      <c r="A48" s="22"/>
      <c r="B48" s="171"/>
      <c r="C48" s="22"/>
      <c r="D48" s="57" t="s">
        <v>22</v>
      </c>
      <c r="E48" s="75">
        <f t="shared" si="19"/>
        <v>135.72204125950054</v>
      </c>
      <c r="F48" s="78">
        <f t="shared" si="19"/>
        <v>151.65970032509594</v>
      </c>
      <c r="G48" s="75">
        <f t="shared" si="19"/>
        <v>104.41176470588236</v>
      </c>
      <c r="H48" s="76">
        <f t="shared" si="19"/>
        <v>102.62587802796561</v>
      </c>
      <c r="I48" s="77">
        <f t="shared" si="19"/>
        <v>141.99546485260771</v>
      </c>
      <c r="J48" s="78">
        <f t="shared" si="19"/>
        <v>625.01615109190948</v>
      </c>
      <c r="K48" s="75">
        <f t="shared" si="19"/>
        <v>130.67010309278351</v>
      </c>
      <c r="L48" s="76">
        <f t="shared" si="19"/>
        <v>139.54330749373091</v>
      </c>
      <c r="M48" s="77">
        <f t="shared" si="19"/>
        <v>96.588891706822224</v>
      </c>
      <c r="N48" s="78">
        <f t="shared" si="19"/>
        <v>98.381006961417228</v>
      </c>
      <c r="O48" s="75">
        <f t="shared" si="19"/>
        <v>99.892101855848082</v>
      </c>
      <c r="P48" s="76">
        <f t="shared" si="19"/>
        <v>96.604389337418837</v>
      </c>
      <c r="Q48" s="77">
        <f t="shared" si="19"/>
        <v>95.52388598956243</v>
      </c>
      <c r="R48" s="78">
        <f t="shared" si="19"/>
        <v>94.422270926670464</v>
      </c>
      <c r="S48" s="75">
        <f t="shared" si="19"/>
        <v>90.424588330569591</v>
      </c>
      <c r="T48" s="76">
        <f t="shared" si="19"/>
        <v>90.936677135424716</v>
      </c>
      <c r="U48" s="77">
        <f t="shared" si="19"/>
        <v>87.432901799810551</v>
      </c>
      <c r="V48" s="78">
        <f t="shared" si="19"/>
        <v>100.70525741584855</v>
      </c>
      <c r="W48" s="75">
        <f t="shared" si="19"/>
        <v>96.906211936662615</v>
      </c>
      <c r="X48" s="76">
        <f t="shared" si="19"/>
        <v>100.83649861768826</v>
      </c>
      <c r="Y48" s="75">
        <f t="shared" si="19"/>
        <v>94.81093944430819</v>
      </c>
      <c r="Z48" s="76">
        <f t="shared" si="19"/>
        <v>117.35227245494062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>
        <f t="shared" si="19"/>
        <v>93.875938364282902</v>
      </c>
      <c r="F49" s="82">
        <f t="shared" si="19"/>
        <v>90.372522637370395</v>
      </c>
      <c r="G49" s="79">
        <f t="shared" si="19"/>
        <v>98.86621315192744</v>
      </c>
      <c r="H49" s="80">
        <f t="shared" si="19"/>
        <v>102.11848983347321</v>
      </c>
      <c r="I49" s="81">
        <f t="shared" si="19"/>
        <v>107.23654454997738</v>
      </c>
      <c r="J49" s="82">
        <f t="shared" si="19"/>
        <v>98.184277603700025</v>
      </c>
      <c r="K49" s="79">
        <f t="shared" si="19"/>
        <v>111.72595520421606</v>
      </c>
      <c r="L49" s="80">
        <f t="shared" si="19"/>
        <v>116.28844299263751</v>
      </c>
      <c r="M49" s="81">
        <f t="shared" si="19"/>
        <v>112.10298654074829</v>
      </c>
      <c r="N49" s="82">
        <f t="shared" si="19"/>
        <v>98.151629692663917</v>
      </c>
      <c r="O49" s="79">
        <f t="shared" si="19"/>
        <v>101.68435625288417</v>
      </c>
      <c r="P49" s="80">
        <f t="shared" si="19"/>
        <v>102.72462259774629</v>
      </c>
      <c r="Q49" s="81">
        <f t="shared" si="19"/>
        <v>98.051180090156492</v>
      </c>
      <c r="R49" s="82">
        <f t="shared" si="19"/>
        <v>98.527668776791671</v>
      </c>
      <c r="S49" s="79">
        <f t="shared" si="19"/>
        <v>103.03695572630809</v>
      </c>
      <c r="T49" s="80">
        <f t="shared" si="19"/>
        <v>89.130589631974672</v>
      </c>
      <c r="U49" s="81">
        <f t="shared" si="19"/>
        <v>99.015253910021244</v>
      </c>
      <c r="V49" s="82">
        <f t="shared" si="19"/>
        <v>101.19229739588549</v>
      </c>
      <c r="W49" s="79">
        <f t="shared" si="19"/>
        <v>97.295617034504204</v>
      </c>
      <c r="X49" s="80">
        <f t="shared" si="19"/>
        <v>97.311290319615722</v>
      </c>
      <c r="Y49" s="79">
        <f t="shared" si="19"/>
        <v>101.37518818105646</v>
      </c>
      <c r="Z49" s="80">
        <f t="shared" si="19"/>
        <v>99.322063698681106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9D2-2A58-4FAC-BA1C-07A4E6B34392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111" customWidth="1"/>
    <col min="2" max="2" width="3.125" style="111" customWidth="1"/>
    <col min="3" max="3" width="12.625" style="111" customWidth="1"/>
    <col min="4" max="4" width="7.25" style="111" customWidth="1"/>
    <col min="5" max="5" width="7.625" style="111" customWidth="1"/>
    <col min="6" max="6" width="10.125" style="111" customWidth="1"/>
    <col min="7" max="7" width="7.625" style="111" customWidth="1"/>
    <col min="8" max="8" width="10.125" style="111" customWidth="1"/>
    <col min="9" max="9" width="7.625" style="111" customWidth="1"/>
    <col min="10" max="10" width="10.125" style="111" customWidth="1"/>
    <col min="11" max="11" width="7.625" style="111" customWidth="1"/>
    <col min="12" max="12" width="10.125" style="111" customWidth="1"/>
    <col min="13" max="13" width="7.625" style="111" customWidth="1"/>
    <col min="14" max="14" width="10.125" style="111" customWidth="1"/>
    <col min="15" max="15" width="7.625" style="111" customWidth="1"/>
    <col min="16" max="16" width="10.125" style="111" customWidth="1"/>
    <col min="17" max="17" width="8.125" style="111" customWidth="1"/>
    <col min="18" max="18" width="11.125" style="111" customWidth="1"/>
    <col min="19" max="19" width="8.125" style="111" customWidth="1"/>
    <col min="20" max="20" width="11.125" style="111" customWidth="1"/>
    <col min="21" max="21" width="8.125" style="111" customWidth="1"/>
    <col min="22" max="22" width="11.125" style="111" customWidth="1"/>
    <col min="23" max="23" width="7.625" style="111" customWidth="1"/>
    <col min="24" max="24" width="10.5" style="111" bestFit="1" customWidth="1"/>
    <col min="25" max="25" width="8.625" style="111" customWidth="1"/>
    <col min="26" max="26" width="11.625" style="111" customWidth="1"/>
    <col min="27" max="16384" width="9" style="111"/>
  </cols>
  <sheetData>
    <row r="1" spans="1:26" ht="29.25" thickBot="1" x14ac:dyDescent="0.35">
      <c r="A1" s="200" t="s">
        <v>68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110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5" t="s">
        <v>21</v>
      </c>
      <c r="E5" s="13">
        <v>918</v>
      </c>
      <c r="F5" s="14">
        <v>43965</v>
      </c>
      <c r="G5" s="15">
        <v>54</v>
      </c>
      <c r="H5" s="16">
        <v>10200</v>
      </c>
      <c r="I5" s="13">
        <v>926</v>
      </c>
      <c r="J5" s="14">
        <v>857558</v>
      </c>
      <c r="K5" s="17">
        <v>869</v>
      </c>
      <c r="L5" s="18">
        <v>1682900</v>
      </c>
      <c r="M5" s="13">
        <v>464</v>
      </c>
      <c r="N5" s="87">
        <v>208759</v>
      </c>
      <c r="O5" s="19">
        <v>679</v>
      </c>
      <c r="P5" s="18">
        <v>44659</v>
      </c>
      <c r="Q5" s="13">
        <v>14817</v>
      </c>
      <c r="R5" s="14">
        <v>2353975</v>
      </c>
      <c r="S5" s="19">
        <v>20880</v>
      </c>
      <c r="T5" s="18">
        <v>8451074</v>
      </c>
      <c r="U5" s="13">
        <v>2493</v>
      </c>
      <c r="V5" s="14">
        <v>796596</v>
      </c>
      <c r="W5" s="13">
        <v>537</v>
      </c>
      <c r="X5" s="18">
        <v>69852</v>
      </c>
      <c r="Y5" s="20">
        <f t="shared" ref="Y5:Y10" si="0">+W5+U5+S5+Q5+O5+M5+K5+I5+G5+E5</f>
        <v>42637</v>
      </c>
      <c r="Z5" s="21">
        <f t="shared" ref="Z5:Z10" si="1">+X5+V5+T5+R5+P5+N5+L5+J5+H5+F5</f>
        <v>14519538</v>
      </c>
    </row>
    <row r="6" spans="1:26" ht="18.95" customHeight="1" x14ac:dyDescent="0.15">
      <c r="A6" s="7"/>
      <c r="B6" s="22"/>
      <c r="C6" s="106"/>
      <c r="D6" s="112" t="s">
        <v>22</v>
      </c>
      <c r="E6" s="23">
        <v>690</v>
      </c>
      <c r="F6" s="24">
        <v>37250</v>
      </c>
      <c r="G6" s="25">
        <v>30</v>
      </c>
      <c r="H6" s="26">
        <v>5400</v>
      </c>
      <c r="I6" s="27">
        <v>777</v>
      </c>
      <c r="J6" s="21">
        <v>807841</v>
      </c>
      <c r="K6" s="25">
        <v>660</v>
      </c>
      <c r="L6" s="26">
        <v>1276362</v>
      </c>
      <c r="M6" s="27">
        <v>479</v>
      </c>
      <c r="N6" s="88">
        <v>226898</v>
      </c>
      <c r="O6" s="25">
        <v>457</v>
      </c>
      <c r="P6" s="26">
        <v>13790</v>
      </c>
      <c r="Q6" s="27">
        <v>14607</v>
      </c>
      <c r="R6" s="21">
        <v>2282447</v>
      </c>
      <c r="S6" s="25">
        <v>20097</v>
      </c>
      <c r="T6" s="26">
        <v>8199609</v>
      </c>
      <c r="U6" s="27">
        <v>2481</v>
      </c>
      <c r="V6" s="21">
        <v>583078</v>
      </c>
      <c r="W6" s="27">
        <v>587</v>
      </c>
      <c r="X6" s="26">
        <v>75328</v>
      </c>
      <c r="Y6" s="20">
        <f t="shared" si="0"/>
        <v>40865</v>
      </c>
      <c r="Z6" s="21">
        <f t="shared" si="1"/>
        <v>13508003</v>
      </c>
    </row>
    <row r="7" spans="1:26" ht="18.95" customHeight="1" thickBot="1" x14ac:dyDescent="0.2">
      <c r="A7" s="7" t="s">
        <v>23</v>
      </c>
      <c r="B7" s="22"/>
      <c r="C7" s="107"/>
      <c r="D7" s="28" t="s">
        <v>24</v>
      </c>
      <c r="E7" s="23">
        <v>2126</v>
      </c>
      <c r="F7" s="36">
        <v>314630</v>
      </c>
      <c r="G7" s="29">
        <v>156</v>
      </c>
      <c r="H7" s="30">
        <v>75238</v>
      </c>
      <c r="I7" s="31">
        <v>1753</v>
      </c>
      <c r="J7" s="32">
        <v>2038984</v>
      </c>
      <c r="K7" s="89">
        <v>1235</v>
      </c>
      <c r="L7" s="30">
        <v>2173152</v>
      </c>
      <c r="M7" s="23">
        <v>879</v>
      </c>
      <c r="N7" s="24">
        <v>241512</v>
      </c>
      <c r="O7" s="33">
        <v>2427</v>
      </c>
      <c r="P7" s="34">
        <v>434374</v>
      </c>
      <c r="Q7" s="23">
        <v>33697</v>
      </c>
      <c r="R7" s="24">
        <v>4744204</v>
      </c>
      <c r="S7" s="33">
        <v>24502</v>
      </c>
      <c r="T7" s="34">
        <v>1969416</v>
      </c>
      <c r="U7" s="23">
        <v>3676</v>
      </c>
      <c r="V7" s="24">
        <v>2335169</v>
      </c>
      <c r="W7" s="23">
        <v>1229</v>
      </c>
      <c r="X7" s="34">
        <v>250201</v>
      </c>
      <c r="Y7" s="31">
        <f t="shared" si="0"/>
        <v>71680</v>
      </c>
      <c r="Z7" s="24">
        <f t="shared" si="1"/>
        <v>14576880</v>
      </c>
    </row>
    <row r="8" spans="1:26" ht="18.95" customHeight="1" x14ac:dyDescent="0.15">
      <c r="A8" s="7"/>
      <c r="B8" s="22" t="s">
        <v>25</v>
      </c>
      <c r="C8" s="2" t="s">
        <v>26</v>
      </c>
      <c r="D8" s="105" t="s">
        <v>21</v>
      </c>
      <c r="E8" s="13">
        <v>130</v>
      </c>
      <c r="F8" s="14">
        <v>19000</v>
      </c>
      <c r="G8" s="15">
        <v>0</v>
      </c>
      <c r="H8" s="16">
        <v>0</v>
      </c>
      <c r="I8" s="13">
        <v>127</v>
      </c>
      <c r="J8" s="14">
        <v>67249</v>
      </c>
      <c r="K8" s="17">
        <v>0</v>
      </c>
      <c r="L8" s="18">
        <v>0</v>
      </c>
      <c r="M8" s="13">
        <v>6463</v>
      </c>
      <c r="N8" s="87">
        <v>845404</v>
      </c>
      <c r="O8" s="19">
        <v>0</v>
      </c>
      <c r="P8" s="18">
        <v>0</v>
      </c>
      <c r="Q8" s="13">
        <v>7861</v>
      </c>
      <c r="R8" s="14">
        <v>1888640</v>
      </c>
      <c r="S8" s="19">
        <v>32190</v>
      </c>
      <c r="T8" s="18">
        <v>4066598</v>
      </c>
      <c r="U8" s="13">
        <v>253</v>
      </c>
      <c r="V8" s="14">
        <v>22020</v>
      </c>
      <c r="W8" s="13">
        <v>20</v>
      </c>
      <c r="X8" s="18">
        <v>909</v>
      </c>
      <c r="Y8" s="13">
        <f t="shared" si="0"/>
        <v>47044</v>
      </c>
      <c r="Z8" s="14">
        <f t="shared" si="1"/>
        <v>6909820</v>
      </c>
    </row>
    <row r="9" spans="1:26" ht="18.95" customHeight="1" x14ac:dyDescent="0.15">
      <c r="A9" s="7" t="s">
        <v>27</v>
      </c>
      <c r="B9" s="22"/>
      <c r="C9" s="106"/>
      <c r="D9" s="112" t="s">
        <v>22</v>
      </c>
      <c r="E9" s="23">
        <v>160</v>
      </c>
      <c r="F9" s="24">
        <v>25912</v>
      </c>
      <c r="G9" s="25">
        <v>0</v>
      </c>
      <c r="H9" s="26">
        <v>0</v>
      </c>
      <c r="I9" s="27">
        <v>116</v>
      </c>
      <c r="J9" s="21">
        <v>66899</v>
      </c>
      <c r="K9" s="25">
        <v>12</v>
      </c>
      <c r="L9" s="26">
        <v>198</v>
      </c>
      <c r="M9" s="27">
        <v>5947</v>
      </c>
      <c r="N9" s="88">
        <v>1060423</v>
      </c>
      <c r="O9" s="25">
        <v>0</v>
      </c>
      <c r="P9" s="26">
        <v>0</v>
      </c>
      <c r="Q9" s="27">
        <v>8556</v>
      </c>
      <c r="R9" s="21">
        <v>1966003</v>
      </c>
      <c r="S9" s="25">
        <v>31569</v>
      </c>
      <c r="T9" s="26">
        <v>4011284</v>
      </c>
      <c r="U9" s="27">
        <v>680</v>
      </c>
      <c r="V9" s="21">
        <v>59215</v>
      </c>
      <c r="W9" s="27">
        <v>129</v>
      </c>
      <c r="X9" s="26">
        <v>19358</v>
      </c>
      <c r="Y9" s="20">
        <f t="shared" si="0"/>
        <v>47169</v>
      </c>
      <c r="Z9" s="21">
        <f t="shared" si="1"/>
        <v>7209292</v>
      </c>
    </row>
    <row r="10" spans="1:26" ht="18.95" customHeight="1" thickBot="1" x14ac:dyDescent="0.2">
      <c r="A10" s="7"/>
      <c r="B10" s="22"/>
      <c r="C10" s="107"/>
      <c r="D10" s="28" t="s">
        <v>24</v>
      </c>
      <c r="E10" s="35">
        <v>151</v>
      </c>
      <c r="F10" s="36">
        <v>24218</v>
      </c>
      <c r="G10" s="29">
        <v>0</v>
      </c>
      <c r="H10" s="30">
        <v>0</v>
      </c>
      <c r="I10" s="37">
        <v>123</v>
      </c>
      <c r="J10" s="38">
        <v>33292</v>
      </c>
      <c r="K10" s="89">
        <v>2</v>
      </c>
      <c r="L10" s="30">
        <v>20</v>
      </c>
      <c r="M10" s="35">
        <v>7685</v>
      </c>
      <c r="N10" s="36">
        <v>1590323</v>
      </c>
      <c r="O10" s="29">
        <v>0</v>
      </c>
      <c r="P10" s="30">
        <v>0</v>
      </c>
      <c r="Q10" s="35">
        <v>11898</v>
      </c>
      <c r="R10" s="36">
        <v>1330353</v>
      </c>
      <c r="S10" s="29">
        <v>5437</v>
      </c>
      <c r="T10" s="30">
        <v>768109</v>
      </c>
      <c r="U10" s="35">
        <v>1406</v>
      </c>
      <c r="V10" s="36">
        <v>93730</v>
      </c>
      <c r="W10" s="35">
        <v>72</v>
      </c>
      <c r="X10" s="30">
        <v>10451</v>
      </c>
      <c r="Y10" s="37">
        <f t="shared" si="0"/>
        <v>26774</v>
      </c>
      <c r="Z10" s="36">
        <f t="shared" si="1"/>
        <v>3850496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44</v>
      </c>
      <c r="J11" s="14">
        <v>22703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2284</v>
      </c>
      <c r="R11" s="14">
        <v>626792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2424</v>
      </c>
      <c r="Z11" s="14">
        <f t="shared" ref="Z11:Z19" si="2">+X11+V11+T11+R11+P11+N11+L11+J11+H11+F11</f>
        <v>740295</v>
      </c>
    </row>
    <row r="12" spans="1:26" ht="18.95" customHeight="1" x14ac:dyDescent="0.15">
      <c r="A12" s="7"/>
      <c r="B12" s="7"/>
      <c r="C12" s="106"/>
      <c r="D12" s="103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46</v>
      </c>
      <c r="J12" s="21">
        <v>23703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2278</v>
      </c>
      <c r="R12" s="21">
        <v>603627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f t="shared" ref="Y12:Y19" si="3">+W12+U12+S12+Q12+O12+M12+K12+I12+G12+E12</f>
        <v>2418</v>
      </c>
      <c r="Z12" s="21">
        <f t="shared" si="2"/>
        <v>718050</v>
      </c>
    </row>
    <row r="13" spans="1:26" ht="18.95" customHeight="1" thickBot="1" x14ac:dyDescent="0.2">
      <c r="A13" s="7"/>
      <c r="B13" s="7"/>
      <c r="C13" s="10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43</v>
      </c>
      <c r="J13" s="38">
        <v>39731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5853</v>
      </c>
      <c r="R13" s="36">
        <v>1635599</v>
      </c>
      <c r="S13" s="29">
        <v>0</v>
      </c>
      <c r="T13" s="30">
        <v>0</v>
      </c>
      <c r="U13" s="35">
        <v>32</v>
      </c>
      <c r="V13" s="36">
        <v>3506</v>
      </c>
      <c r="W13" s="35">
        <v>0</v>
      </c>
      <c r="X13" s="30">
        <v>0</v>
      </c>
      <c r="Y13" s="37">
        <f t="shared" si="3"/>
        <v>6142.1</v>
      </c>
      <c r="Z13" s="36">
        <f t="shared" si="2"/>
        <v>1892836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2054</v>
      </c>
      <c r="N14" s="87">
        <v>161720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3"/>
        <v>2054</v>
      </c>
      <c r="Z14" s="14">
        <f t="shared" si="2"/>
        <v>161720</v>
      </c>
    </row>
    <row r="15" spans="1:26" ht="18.95" customHeight="1" x14ac:dyDescent="0.15">
      <c r="A15" s="7"/>
      <c r="B15" s="22"/>
      <c r="C15" s="106"/>
      <c r="D15" s="112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43080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3"/>
        <v>810</v>
      </c>
      <c r="Z15" s="24">
        <f t="shared" si="2"/>
        <v>43080</v>
      </c>
    </row>
    <row r="16" spans="1:26" ht="18.95" customHeight="1" thickBot="1" x14ac:dyDescent="0.2">
      <c r="A16" s="7" t="s">
        <v>34</v>
      </c>
      <c r="B16" s="22"/>
      <c r="C16" s="10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7224</v>
      </c>
      <c r="N16" s="36">
        <v>773897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3"/>
        <v>7224</v>
      </c>
      <c r="Z16" s="36">
        <f t="shared" si="2"/>
        <v>773897</v>
      </c>
    </row>
    <row r="17" spans="1:28" ht="18.95" customHeight="1" x14ac:dyDescent="0.15">
      <c r="A17" s="7"/>
      <c r="B17" s="22"/>
      <c r="C17" s="2" t="s">
        <v>35</v>
      </c>
      <c r="D17" s="105" t="s">
        <v>21</v>
      </c>
      <c r="E17" s="13">
        <v>0</v>
      </c>
      <c r="F17" s="14">
        <v>0</v>
      </c>
      <c r="G17" s="19">
        <v>429</v>
      </c>
      <c r="H17" s="18">
        <v>110777</v>
      </c>
      <c r="I17" s="13">
        <v>1275</v>
      </c>
      <c r="J17" s="14">
        <v>145038</v>
      </c>
      <c r="K17" s="19">
        <v>187</v>
      </c>
      <c r="L17" s="18">
        <v>150025</v>
      </c>
      <c r="M17" s="13">
        <v>850</v>
      </c>
      <c r="N17" s="87">
        <v>402434</v>
      </c>
      <c r="O17" s="19">
        <v>4035</v>
      </c>
      <c r="P17" s="18">
        <v>1589499</v>
      </c>
      <c r="Q17" s="13">
        <v>3658</v>
      </c>
      <c r="R17" s="14">
        <v>947047</v>
      </c>
      <c r="S17" s="19">
        <v>188</v>
      </c>
      <c r="T17" s="18">
        <v>45791</v>
      </c>
      <c r="U17" s="13">
        <v>1</v>
      </c>
      <c r="V17" s="14">
        <v>220</v>
      </c>
      <c r="W17" s="13">
        <v>7364</v>
      </c>
      <c r="X17" s="18">
        <v>1477428</v>
      </c>
      <c r="Y17" s="41">
        <f t="shared" si="3"/>
        <v>17987</v>
      </c>
      <c r="Z17" s="42">
        <f t="shared" si="2"/>
        <v>4868259</v>
      </c>
    </row>
    <row r="18" spans="1:28" ht="18.95" customHeight="1" x14ac:dyDescent="0.15">
      <c r="A18" s="7" t="s">
        <v>36</v>
      </c>
      <c r="B18" s="22"/>
      <c r="C18" s="106"/>
      <c r="D18" s="112" t="s">
        <v>22</v>
      </c>
      <c r="E18" s="27">
        <v>71</v>
      </c>
      <c r="F18" s="21">
        <v>18660</v>
      </c>
      <c r="G18" s="25">
        <v>439</v>
      </c>
      <c r="H18" s="26">
        <v>102396</v>
      </c>
      <c r="I18" s="27">
        <v>1266</v>
      </c>
      <c r="J18" s="21">
        <v>146378</v>
      </c>
      <c r="K18" s="25">
        <v>104</v>
      </c>
      <c r="L18" s="26">
        <v>77305</v>
      </c>
      <c r="M18" s="27">
        <v>635</v>
      </c>
      <c r="N18" s="21">
        <v>197101</v>
      </c>
      <c r="O18" s="25">
        <v>4177</v>
      </c>
      <c r="P18" s="26">
        <v>1641494</v>
      </c>
      <c r="Q18" s="27">
        <v>4451</v>
      </c>
      <c r="R18" s="21">
        <v>1099467</v>
      </c>
      <c r="S18" s="25">
        <v>196</v>
      </c>
      <c r="T18" s="26">
        <v>46212</v>
      </c>
      <c r="U18" s="27">
        <v>2</v>
      </c>
      <c r="V18" s="21">
        <v>440</v>
      </c>
      <c r="W18" s="27">
        <v>7494</v>
      </c>
      <c r="X18" s="26">
        <v>1480212</v>
      </c>
      <c r="Y18" s="23">
        <f t="shared" si="3"/>
        <v>18835</v>
      </c>
      <c r="Z18" s="24">
        <f t="shared" si="2"/>
        <v>4809665</v>
      </c>
    </row>
    <row r="19" spans="1:28" ht="18.95" customHeight="1" thickBot="1" x14ac:dyDescent="0.2">
      <c r="A19" s="7"/>
      <c r="B19" s="22"/>
      <c r="C19" s="107"/>
      <c r="D19" s="43" t="s">
        <v>24</v>
      </c>
      <c r="E19" s="23">
        <v>254</v>
      </c>
      <c r="F19" s="24">
        <v>57289</v>
      </c>
      <c r="G19" s="33">
        <v>531</v>
      </c>
      <c r="H19" s="34">
        <v>125374</v>
      </c>
      <c r="I19" s="23">
        <v>292</v>
      </c>
      <c r="J19" s="24">
        <v>119116</v>
      </c>
      <c r="K19" s="90">
        <v>281</v>
      </c>
      <c r="L19" s="34">
        <v>226290</v>
      </c>
      <c r="M19" s="23">
        <v>1601</v>
      </c>
      <c r="N19" s="24">
        <v>609252</v>
      </c>
      <c r="O19" s="33">
        <v>1907</v>
      </c>
      <c r="P19" s="34">
        <v>734008</v>
      </c>
      <c r="Q19" s="23">
        <v>6895</v>
      </c>
      <c r="R19" s="24">
        <v>2101427</v>
      </c>
      <c r="S19" s="33">
        <v>124</v>
      </c>
      <c r="T19" s="34">
        <v>42175</v>
      </c>
      <c r="U19" s="23">
        <v>65</v>
      </c>
      <c r="V19" s="24">
        <v>14300</v>
      </c>
      <c r="W19" s="23">
        <v>8350</v>
      </c>
      <c r="X19" s="34">
        <v>1915336</v>
      </c>
      <c r="Y19" s="35">
        <f t="shared" si="3"/>
        <v>20300</v>
      </c>
      <c r="Z19" s="36">
        <f t="shared" si="2"/>
        <v>5944567</v>
      </c>
    </row>
    <row r="20" spans="1:28" ht="18.95" customHeight="1" x14ac:dyDescent="0.15">
      <c r="A20" s="7"/>
      <c r="B20" s="22"/>
      <c r="C20" s="2" t="s">
        <v>17</v>
      </c>
      <c r="D20" s="105" t="s">
        <v>21</v>
      </c>
      <c r="E20" s="13">
        <f>+E17+E14+E11+E8+E5</f>
        <v>1048</v>
      </c>
      <c r="F20" s="14">
        <f t="shared" ref="E20:Z21" si="4">+F17+F14+F11+F8+F5</f>
        <v>62965</v>
      </c>
      <c r="G20" s="19">
        <f t="shared" ref="G20:Z20" si="5">+G17+G14+G11+G8+G5</f>
        <v>558</v>
      </c>
      <c r="H20" s="18">
        <f t="shared" si="5"/>
        <v>195977</v>
      </c>
      <c r="I20" s="13">
        <f t="shared" si="5"/>
        <v>2372</v>
      </c>
      <c r="J20" s="14">
        <f t="shared" si="5"/>
        <v>1092548</v>
      </c>
      <c r="K20" s="19">
        <f t="shared" si="5"/>
        <v>1056</v>
      </c>
      <c r="L20" s="18">
        <f t="shared" si="5"/>
        <v>1832925</v>
      </c>
      <c r="M20" s="13">
        <f t="shared" si="5"/>
        <v>9846</v>
      </c>
      <c r="N20" s="14">
        <f t="shared" si="5"/>
        <v>1633317</v>
      </c>
      <c r="O20" s="19">
        <f t="shared" si="5"/>
        <v>4714</v>
      </c>
      <c r="P20" s="18">
        <f t="shared" si="5"/>
        <v>1634158</v>
      </c>
      <c r="Q20" s="13">
        <f t="shared" si="5"/>
        <v>28620</v>
      </c>
      <c r="R20" s="14">
        <f t="shared" si="5"/>
        <v>5816454</v>
      </c>
      <c r="S20" s="19">
        <f t="shared" si="5"/>
        <v>53258</v>
      </c>
      <c r="T20" s="18">
        <f t="shared" si="5"/>
        <v>12563463</v>
      </c>
      <c r="U20" s="13">
        <f t="shared" si="5"/>
        <v>2753</v>
      </c>
      <c r="V20" s="14">
        <f t="shared" si="5"/>
        <v>819636</v>
      </c>
      <c r="W20" s="13">
        <f t="shared" si="5"/>
        <v>7921</v>
      </c>
      <c r="X20" s="18">
        <f t="shared" si="5"/>
        <v>1548189</v>
      </c>
      <c r="Y20" s="31">
        <f t="shared" si="5"/>
        <v>112146</v>
      </c>
      <c r="Z20" s="32">
        <f t="shared" si="5"/>
        <v>27199632</v>
      </c>
      <c r="AA20" s="3"/>
      <c r="AB20" s="3"/>
    </row>
    <row r="21" spans="1:28" ht="18.95" customHeight="1" x14ac:dyDescent="0.15">
      <c r="A21" s="7" t="s">
        <v>37</v>
      </c>
      <c r="B21" s="22"/>
      <c r="C21" s="106"/>
      <c r="D21" s="112" t="s">
        <v>22</v>
      </c>
      <c r="E21" s="27">
        <f t="shared" si="4"/>
        <v>921</v>
      </c>
      <c r="F21" s="21">
        <f t="shared" si="4"/>
        <v>81822</v>
      </c>
      <c r="G21" s="25">
        <f t="shared" si="4"/>
        <v>544</v>
      </c>
      <c r="H21" s="26">
        <f t="shared" si="4"/>
        <v>182796</v>
      </c>
      <c r="I21" s="27">
        <f t="shared" si="4"/>
        <v>2205</v>
      </c>
      <c r="J21" s="21">
        <f t="shared" si="4"/>
        <v>1044821</v>
      </c>
      <c r="K21" s="25">
        <f t="shared" si="4"/>
        <v>776</v>
      </c>
      <c r="L21" s="26">
        <f t="shared" si="4"/>
        <v>1353865</v>
      </c>
      <c r="M21" s="27">
        <f t="shared" si="4"/>
        <v>7886</v>
      </c>
      <c r="N21" s="21">
        <f t="shared" si="4"/>
        <v>1542502</v>
      </c>
      <c r="O21" s="25">
        <f t="shared" si="4"/>
        <v>4634</v>
      </c>
      <c r="P21" s="26">
        <f t="shared" si="4"/>
        <v>1655284</v>
      </c>
      <c r="Q21" s="27">
        <f t="shared" si="4"/>
        <v>29892</v>
      </c>
      <c r="R21" s="21">
        <f t="shared" si="4"/>
        <v>5951544</v>
      </c>
      <c r="S21" s="25">
        <f t="shared" si="4"/>
        <v>51862</v>
      </c>
      <c r="T21" s="26">
        <f t="shared" si="4"/>
        <v>12257105</v>
      </c>
      <c r="U21" s="27">
        <f t="shared" si="4"/>
        <v>3167</v>
      </c>
      <c r="V21" s="21">
        <f t="shared" si="4"/>
        <v>643453</v>
      </c>
      <c r="W21" s="27">
        <f t="shared" si="4"/>
        <v>8210</v>
      </c>
      <c r="X21" s="26">
        <f t="shared" si="4"/>
        <v>1574898</v>
      </c>
      <c r="Y21" s="23">
        <f t="shared" si="4"/>
        <v>110097</v>
      </c>
      <c r="Z21" s="24">
        <f t="shared" si="4"/>
        <v>26288090</v>
      </c>
      <c r="AA21" s="3"/>
      <c r="AB21" s="3"/>
    </row>
    <row r="22" spans="1:28" ht="18.95" customHeight="1" thickBot="1" x14ac:dyDescent="0.2">
      <c r="A22" s="7"/>
      <c r="B22" s="22"/>
      <c r="C22" s="107"/>
      <c r="D22" s="43" t="s">
        <v>24</v>
      </c>
      <c r="E22" s="23">
        <f t="shared" ref="E22:Z22" si="6">+E19+E16+E13+E10+E7</f>
        <v>2531</v>
      </c>
      <c r="F22" s="24">
        <f t="shared" si="6"/>
        <v>396137</v>
      </c>
      <c r="G22" s="33">
        <f t="shared" si="6"/>
        <v>882</v>
      </c>
      <c r="H22" s="34">
        <f t="shared" si="6"/>
        <v>395612</v>
      </c>
      <c r="I22" s="23">
        <f t="shared" si="6"/>
        <v>2211</v>
      </c>
      <c r="J22" s="24">
        <f t="shared" si="6"/>
        <v>2231123</v>
      </c>
      <c r="K22" s="33">
        <f t="shared" si="6"/>
        <v>1518</v>
      </c>
      <c r="L22" s="34">
        <f t="shared" si="6"/>
        <v>2399462</v>
      </c>
      <c r="M22" s="23">
        <f t="shared" si="6"/>
        <v>17408.099999999999</v>
      </c>
      <c r="N22" s="24">
        <f t="shared" si="6"/>
        <v>3233984</v>
      </c>
      <c r="O22" s="33">
        <f t="shared" si="6"/>
        <v>4334</v>
      </c>
      <c r="P22" s="34">
        <f t="shared" si="6"/>
        <v>1168382</v>
      </c>
      <c r="Q22" s="23">
        <f t="shared" si="6"/>
        <v>58343</v>
      </c>
      <c r="R22" s="24">
        <f t="shared" si="6"/>
        <v>9811583</v>
      </c>
      <c r="S22" s="33">
        <f t="shared" si="6"/>
        <v>30063</v>
      </c>
      <c r="T22" s="34">
        <f t="shared" si="6"/>
        <v>2779700</v>
      </c>
      <c r="U22" s="23">
        <f t="shared" si="6"/>
        <v>5179</v>
      </c>
      <c r="V22" s="24">
        <f t="shared" si="6"/>
        <v>2446705</v>
      </c>
      <c r="W22" s="23">
        <f t="shared" si="6"/>
        <v>9651</v>
      </c>
      <c r="X22" s="34">
        <f t="shared" si="6"/>
        <v>2175988</v>
      </c>
      <c r="Y22" s="23">
        <f t="shared" si="6"/>
        <v>132120.1</v>
      </c>
      <c r="Z22" s="24">
        <f t="shared" si="6"/>
        <v>27038676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>
        <f>(E20+E21)/(E22+E41)*100</f>
        <v>39.89868287740628</v>
      </c>
      <c r="F23" s="185"/>
      <c r="G23" s="184">
        <f>(G20+G21)/(G22+G41)*100</f>
        <v>62.971428571428568</v>
      </c>
      <c r="H23" s="185"/>
      <c r="I23" s="184">
        <f>(I20+I21)/(I22+I41)*100</f>
        <v>107.56756756756755</v>
      </c>
      <c r="J23" s="185"/>
      <c r="K23" s="184">
        <f>(K20+K21)/(K22+K41)*100</f>
        <v>66.473149492017413</v>
      </c>
      <c r="L23" s="185"/>
      <c r="M23" s="184">
        <f>(M20+M21)/(M22+M41)*100</f>
        <v>53.968669440377894</v>
      </c>
      <c r="N23" s="185"/>
      <c r="O23" s="184">
        <f>(O20+O21)/(O22+O41)*100</f>
        <v>108.84955752212389</v>
      </c>
      <c r="P23" s="185"/>
      <c r="Q23" s="184">
        <f>(Q20+Q21)/(Q22+Q41)*100</f>
        <v>49.604096373285408</v>
      </c>
      <c r="R23" s="185"/>
      <c r="S23" s="184">
        <f>(S20+S21)/(S22+S41)*100</f>
        <v>178.98859186105909</v>
      </c>
      <c r="T23" s="185"/>
      <c r="U23" s="184">
        <f>(U20+U21)/(U22+U41)*100</f>
        <v>54.95729669513554</v>
      </c>
      <c r="V23" s="185"/>
      <c r="W23" s="184">
        <f>(W20+W21)/(W22+W41)*100</f>
        <v>82.338829054157529</v>
      </c>
      <c r="X23" s="185"/>
      <c r="Y23" s="184">
        <f>(Y20+Y21)/(Y22+Y41)*100</f>
        <v>86.771235317727431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f>F22/E22*1000</f>
        <v>156514.02607664955</v>
      </c>
      <c r="F24" s="187"/>
      <c r="G24" s="180">
        <f>H22/G22*1000</f>
        <v>448539.68253968254</v>
      </c>
      <c r="H24" s="181"/>
      <c r="I24" s="182">
        <f>J22/I22*1000</f>
        <v>1009101.3116236996</v>
      </c>
      <c r="J24" s="183"/>
      <c r="K24" s="180">
        <f>L22/K22*1000</f>
        <v>1580673.25428195</v>
      </c>
      <c r="L24" s="181"/>
      <c r="M24" s="182">
        <f>N22/M22*1000</f>
        <v>185774.66811426866</v>
      </c>
      <c r="N24" s="183"/>
      <c r="O24" s="180">
        <f>P22/O22*1000</f>
        <v>269585.14074757724</v>
      </c>
      <c r="P24" s="181"/>
      <c r="Q24" s="182">
        <f>R22/Q22*1000</f>
        <v>168170.69742728348</v>
      </c>
      <c r="R24" s="183"/>
      <c r="S24" s="180">
        <f>T22/S22*1000</f>
        <v>92462.495426271504</v>
      </c>
      <c r="T24" s="181"/>
      <c r="U24" s="182">
        <f>V22/U22*1000</f>
        <v>472428.0749179378</v>
      </c>
      <c r="V24" s="183"/>
      <c r="W24" s="180">
        <f>X22/W22*1000</f>
        <v>225467.61993575798</v>
      </c>
      <c r="X24" s="181"/>
      <c r="Y24" s="182">
        <f>Z22/Y22*1000</f>
        <v>204652.25200404783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1.9156812627298947</v>
      </c>
      <c r="F25" s="49"/>
      <c r="G25" s="50">
        <f>G22/Y22*100</f>
        <v>0.66757442660125144</v>
      </c>
      <c r="H25" s="51"/>
      <c r="I25" s="48">
        <f>I22/Y22*100</f>
        <v>1.6734773891330692</v>
      </c>
      <c r="J25" s="49"/>
      <c r="K25" s="50">
        <f>K22/Y22*100</f>
        <v>1.148954625374943</v>
      </c>
      <c r="L25" s="51"/>
      <c r="M25" s="48">
        <f>M22/Y22*100</f>
        <v>13.175966412377827</v>
      </c>
      <c r="N25" s="49"/>
      <c r="O25" s="50">
        <f>O22/Y22*100</f>
        <v>3.2803487130270108</v>
      </c>
      <c r="P25" s="51"/>
      <c r="Q25" s="48">
        <f>Q22/Y22*100</f>
        <v>44.159064366436297</v>
      </c>
      <c r="R25" s="49"/>
      <c r="S25" s="50">
        <f>S22/Y22*100</f>
        <v>22.754297037316803</v>
      </c>
      <c r="T25" s="51"/>
      <c r="U25" s="48">
        <f>U22/Y22*100</f>
        <v>3.9199183167436291</v>
      </c>
      <c r="V25" s="49"/>
      <c r="W25" s="50">
        <f>W22/Y22*100</f>
        <v>7.3047174502592709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09"/>
      <c r="E26" s="52"/>
      <c r="F26" s="109"/>
      <c r="G26" s="52"/>
      <c r="H26" s="109"/>
      <c r="I26" s="52"/>
      <c r="J26" s="109"/>
      <c r="K26" s="52"/>
      <c r="L26" s="109"/>
      <c r="M26" s="52"/>
      <c r="N26" s="109"/>
      <c r="O26" s="52"/>
      <c r="P26" s="109"/>
      <c r="Q26" s="52"/>
      <c r="R26" s="109"/>
      <c r="S26" s="52"/>
      <c r="T26" s="109"/>
      <c r="U26" s="52"/>
      <c r="V26" s="109"/>
      <c r="W26" s="52"/>
      <c r="X26" s="109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1582</v>
      </c>
      <c r="F27" s="14">
        <v>175058</v>
      </c>
      <c r="G27" s="19">
        <v>791</v>
      </c>
      <c r="H27" s="18">
        <v>294475</v>
      </c>
      <c r="I27" s="13">
        <v>2476</v>
      </c>
      <c r="J27" s="14">
        <v>998232</v>
      </c>
      <c r="K27" s="19">
        <v>109</v>
      </c>
      <c r="L27" s="18">
        <v>38620</v>
      </c>
      <c r="M27" s="13">
        <v>8300</v>
      </c>
      <c r="N27" s="14">
        <v>1288226</v>
      </c>
      <c r="O27" s="19">
        <v>4598</v>
      </c>
      <c r="P27" s="18">
        <v>1590070</v>
      </c>
      <c r="Q27" s="13">
        <v>20416</v>
      </c>
      <c r="R27" s="14">
        <v>3927013</v>
      </c>
      <c r="S27" s="19">
        <v>38073</v>
      </c>
      <c r="T27" s="18">
        <v>10333684</v>
      </c>
      <c r="U27" s="13">
        <v>4467</v>
      </c>
      <c r="V27" s="14">
        <v>1357620</v>
      </c>
      <c r="W27" s="19">
        <v>7459</v>
      </c>
      <c r="X27" s="18">
        <v>1589777</v>
      </c>
      <c r="Y27" s="55">
        <f>+W27+U27+S27+Q27+O27+M27+K27+I27+G27+E27</f>
        <v>88271</v>
      </c>
      <c r="Z27" s="56">
        <f t="shared" ref="Z27:Z29" si="7">+X27+V27+T27+R27+P27+N27+L27+J27+H27+F27</f>
        <v>21592775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1289</v>
      </c>
      <c r="F28" s="21">
        <v>116414</v>
      </c>
      <c r="G28" s="25">
        <v>1037</v>
      </c>
      <c r="H28" s="26">
        <v>265815</v>
      </c>
      <c r="I28" s="27">
        <v>2529</v>
      </c>
      <c r="J28" s="21">
        <v>966420</v>
      </c>
      <c r="K28" s="25">
        <v>131</v>
      </c>
      <c r="L28" s="26">
        <v>54592</v>
      </c>
      <c r="M28" s="27">
        <v>4915</v>
      </c>
      <c r="N28" s="21">
        <v>1160901</v>
      </c>
      <c r="O28" s="25">
        <v>4845</v>
      </c>
      <c r="P28" s="26">
        <v>1681654</v>
      </c>
      <c r="Q28" s="27">
        <v>22242</v>
      </c>
      <c r="R28" s="21">
        <v>4455916</v>
      </c>
      <c r="S28" s="25">
        <v>37837</v>
      </c>
      <c r="T28" s="26">
        <v>10142722</v>
      </c>
      <c r="U28" s="27">
        <v>3285</v>
      </c>
      <c r="V28" s="21">
        <v>947647</v>
      </c>
      <c r="W28" s="25">
        <v>8658</v>
      </c>
      <c r="X28" s="26">
        <v>1847128</v>
      </c>
      <c r="Y28" s="58">
        <f t="shared" ref="Y28:Y29" si="8">+W28+U28+S28+Q28+O28+M28+K28+I28+G28+E28</f>
        <v>86768</v>
      </c>
      <c r="Z28" s="59">
        <f t="shared" si="7"/>
        <v>21639209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2139</v>
      </c>
      <c r="F29" s="21">
        <v>286164</v>
      </c>
      <c r="G29" s="25">
        <v>1293</v>
      </c>
      <c r="H29" s="26">
        <v>533552</v>
      </c>
      <c r="I29" s="27">
        <v>2247</v>
      </c>
      <c r="J29" s="21">
        <v>2446719</v>
      </c>
      <c r="K29" s="25">
        <v>410</v>
      </c>
      <c r="L29" s="26">
        <v>130442</v>
      </c>
      <c r="M29" s="27">
        <v>13432</v>
      </c>
      <c r="N29" s="21">
        <v>2490739</v>
      </c>
      <c r="O29" s="25">
        <v>4075</v>
      </c>
      <c r="P29" s="26">
        <v>1204368</v>
      </c>
      <c r="Q29" s="27">
        <v>63046</v>
      </c>
      <c r="R29" s="21">
        <v>11809839</v>
      </c>
      <c r="S29" s="25">
        <v>26495</v>
      </c>
      <c r="T29" s="26">
        <v>2416783</v>
      </c>
      <c r="U29" s="27">
        <v>7947</v>
      </c>
      <c r="V29" s="21">
        <v>2730197</v>
      </c>
      <c r="W29" s="25">
        <v>13417</v>
      </c>
      <c r="X29" s="26">
        <v>1814231</v>
      </c>
      <c r="Y29" s="58">
        <f t="shared" si="8"/>
        <v>134501</v>
      </c>
      <c r="Z29" s="59">
        <f t="shared" si="7"/>
        <v>25863034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72</v>
      </c>
      <c r="F30" s="176"/>
      <c r="G30" s="175">
        <v>64.5</v>
      </c>
      <c r="H30" s="176"/>
      <c r="I30" s="175">
        <v>110.1</v>
      </c>
      <c r="J30" s="176"/>
      <c r="K30" s="175">
        <v>28.5</v>
      </c>
      <c r="L30" s="176"/>
      <c r="M30" s="175">
        <v>56.3</v>
      </c>
      <c r="N30" s="176"/>
      <c r="O30" s="175">
        <v>112.5</v>
      </c>
      <c r="P30" s="176"/>
      <c r="Q30" s="175">
        <v>33.299999999999997</v>
      </c>
      <c r="R30" s="176"/>
      <c r="S30" s="175">
        <v>143.9</v>
      </c>
      <c r="T30" s="176"/>
      <c r="U30" s="175">
        <v>52.7</v>
      </c>
      <c r="V30" s="176"/>
      <c r="W30" s="175">
        <v>57.5</v>
      </c>
      <c r="X30" s="176"/>
      <c r="Y30" s="175">
        <v>65.400000000000006</v>
      </c>
      <c r="Z30" s="176"/>
    </row>
    <row r="31" spans="1:28" ht="18.95" customHeight="1" x14ac:dyDescent="0.15">
      <c r="A31" s="22"/>
      <c r="B31" s="178"/>
      <c r="C31" s="4" t="s">
        <v>45</v>
      </c>
      <c r="D31" s="105" t="s">
        <v>21</v>
      </c>
      <c r="E31" s="124">
        <f>E20-E27</f>
        <v>-534</v>
      </c>
      <c r="F31" s="125">
        <f t="shared" ref="F31:Z33" si="9">F20-F27</f>
        <v>-112093</v>
      </c>
      <c r="G31" s="126">
        <f t="shared" si="9"/>
        <v>-233</v>
      </c>
      <c r="H31" s="127">
        <f t="shared" si="9"/>
        <v>-98498</v>
      </c>
      <c r="I31" s="124">
        <f t="shared" si="9"/>
        <v>-104</v>
      </c>
      <c r="J31" s="125">
        <f t="shared" si="9"/>
        <v>94316</v>
      </c>
      <c r="K31" s="126">
        <f t="shared" si="9"/>
        <v>947</v>
      </c>
      <c r="L31" s="127">
        <f t="shared" si="9"/>
        <v>1794305</v>
      </c>
      <c r="M31" s="124">
        <f t="shared" si="9"/>
        <v>1546</v>
      </c>
      <c r="N31" s="125">
        <f t="shared" si="9"/>
        <v>345091</v>
      </c>
      <c r="O31" s="126">
        <f t="shared" si="9"/>
        <v>116</v>
      </c>
      <c r="P31" s="127">
        <f t="shared" si="9"/>
        <v>44088</v>
      </c>
      <c r="Q31" s="124">
        <f t="shared" si="9"/>
        <v>8204</v>
      </c>
      <c r="R31" s="125">
        <f t="shared" si="9"/>
        <v>1889441</v>
      </c>
      <c r="S31" s="126">
        <f t="shared" si="9"/>
        <v>15185</v>
      </c>
      <c r="T31" s="127">
        <f t="shared" si="9"/>
        <v>2229779</v>
      </c>
      <c r="U31" s="124">
        <f t="shared" si="9"/>
        <v>-1714</v>
      </c>
      <c r="V31" s="125">
        <f t="shared" si="9"/>
        <v>-537984</v>
      </c>
      <c r="W31" s="126">
        <f t="shared" si="9"/>
        <v>462</v>
      </c>
      <c r="X31" s="127">
        <f t="shared" si="9"/>
        <v>-41588</v>
      </c>
      <c r="Y31" s="124">
        <f t="shared" si="9"/>
        <v>23875</v>
      </c>
      <c r="Z31" s="125">
        <f t="shared" si="9"/>
        <v>5606857</v>
      </c>
    </row>
    <row r="32" spans="1:28" ht="18.95" customHeight="1" x14ac:dyDescent="0.15">
      <c r="A32" s="22" t="s">
        <v>46</v>
      </c>
      <c r="B32" s="178"/>
      <c r="C32" s="7"/>
      <c r="D32" s="112" t="s">
        <v>22</v>
      </c>
      <c r="E32" s="128">
        <f t="shared" ref="E32:T33" si="10">E21-E28</f>
        <v>-368</v>
      </c>
      <c r="F32" s="129">
        <f t="shared" si="10"/>
        <v>-34592</v>
      </c>
      <c r="G32" s="130">
        <f t="shared" si="10"/>
        <v>-493</v>
      </c>
      <c r="H32" s="131">
        <f t="shared" si="10"/>
        <v>-83019</v>
      </c>
      <c r="I32" s="128">
        <f t="shared" si="10"/>
        <v>-324</v>
      </c>
      <c r="J32" s="129">
        <f t="shared" si="10"/>
        <v>78401</v>
      </c>
      <c r="K32" s="130">
        <f t="shared" si="10"/>
        <v>645</v>
      </c>
      <c r="L32" s="131">
        <f t="shared" si="10"/>
        <v>1299273</v>
      </c>
      <c r="M32" s="128">
        <f t="shared" si="10"/>
        <v>2971</v>
      </c>
      <c r="N32" s="129">
        <f t="shared" si="10"/>
        <v>381601</v>
      </c>
      <c r="O32" s="130">
        <f t="shared" si="10"/>
        <v>-211</v>
      </c>
      <c r="P32" s="131">
        <f t="shared" si="10"/>
        <v>-26370</v>
      </c>
      <c r="Q32" s="128">
        <f t="shared" si="10"/>
        <v>7650</v>
      </c>
      <c r="R32" s="129">
        <f t="shared" si="10"/>
        <v>1495628</v>
      </c>
      <c r="S32" s="130">
        <f t="shared" si="10"/>
        <v>14025</v>
      </c>
      <c r="T32" s="131">
        <f t="shared" si="10"/>
        <v>2114383</v>
      </c>
      <c r="U32" s="128">
        <f t="shared" si="9"/>
        <v>-118</v>
      </c>
      <c r="V32" s="129">
        <f t="shared" si="9"/>
        <v>-304194</v>
      </c>
      <c r="W32" s="130">
        <f t="shared" si="9"/>
        <v>-448</v>
      </c>
      <c r="X32" s="131">
        <f t="shared" si="9"/>
        <v>-272230</v>
      </c>
      <c r="Y32" s="128">
        <f t="shared" si="9"/>
        <v>23329</v>
      </c>
      <c r="Z32" s="129">
        <f t="shared" si="9"/>
        <v>4648881</v>
      </c>
    </row>
    <row r="33" spans="1:38" ht="18.95" customHeight="1" x14ac:dyDescent="0.15">
      <c r="A33" s="22"/>
      <c r="B33" s="178"/>
      <c r="C33" s="7"/>
      <c r="D33" s="112" t="s">
        <v>24</v>
      </c>
      <c r="E33" s="128">
        <f t="shared" si="10"/>
        <v>392</v>
      </c>
      <c r="F33" s="129">
        <f t="shared" si="9"/>
        <v>109973</v>
      </c>
      <c r="G33" s="130">
        <f t="shared" si="9"/>
        <v>-411</v>
      </c>
      <c r="H33" s="131">
        <f t="shared" si="9"/>
        <v>-137940</v>
      </c>
      <c r="I33" s="128">
        <f t="shared" si="9"/>
        <v>-36</v>
      </c>
      <c r="J33" s="129">
        <f t="shared" si="9"/>
        <v>-215596</v>
      </c>
      <c r="K33" s="130">
        <f t="shared" si="9"/>
        <v>1108</v>
      </c>
      <c r="L33" s="131">
        <f t="shared" si="9"/>
        <v>2269020</v>
      </c>
      <c r="M33" s="128">
        <f t="shared" si="9"/>
        <v>3976.0999999999985</v>
      </c>
      <c r="N33" s="129">
        <f t="shared" si="9"/>
        <v>743245</v>
      </c>
      <c r="O33" s="130">
        <f t="shared" si="9"/>
        <v>259</v>
      </c>
      <c r="P33" s="131">
        <f t="shared" si="9"/>
        <v>-35986</v>
      </c>
      <c r="Q33" s="128">
        <f t="shared" si="9"/>
        <v>-4703</v>
      </c>
      <c r="R33" s="129">
        <f t="shared" si="9"/>
        <v>-1998256</v>
      </c>
      <c r="S33" s="130">
        <f t="shared" si="9"/>
        <v>3568</v>
      </c>
      <c r="T33" s="131">
        <f t="shared" si="9"/>
        <v>362917</v>
      </c>
      <c r="U33" s="128">
        <f t="shared" si="9"/>
        <v>-2768</v>
      </c>
      <c r="V33" s="129">
        <f t="shared" si="9"/>
        <v>-283492</v>
      </c>
      <c r="W33" s="130">
        <f t="shared" si="9"/>
        <v>-3766</v>
      </c>
      <c r="X33" s="131">
        <f t="shared" si="9"/>
        <v>361757</v>
      </c>
      <c r="Y33" s="128">
        <f t="shared" si="9"/>
        <v>-2380.8999999999942</v>
      </c>
      <c r="Z33" s="129">
        <f t="shared" si="9"/>
        <v>1175642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f>+E23-E30</f>
        <v>-32.10131712259372</v>
      </c>
      <c r="F34" s="168"/>
      <c r="G34" s="173">
        <f t="shared" ref="G34" si="11">+G23-G30</f>
        <v>-1.528571428571432</v>
      </c>
      <c r="H34" s="174"/>
      <c r="I34" s="169">
        <f t="shared" ref="I34" si="12">+I23-I30</f>
        <v>-2.5324324324324436</v>
      </c>
      <c r="J34" s="168"/>
      <c r="K34" s="173">
        <f t="shared" ref="K34" si="13">+K23-K30</f>
        <v>37.973149492017413</v>
      </c>
      <c r="L34" s="174"/>
      <c r="M34" s="169">
        <f t="shared" ref="M34" si="14">+M23-M30</f>
        <v>-2.3313305596221028</v>
      </c>
      <c r="N34" s="168"/>
      <c r="O34" s="173">
        <f t="shared" ref="O34" si="15">+O23-O30</f>
        <v>-3.650442477876112</v>
      </c>
      <c r="P34" s="174"/>
      <c r="Q34" s="169">
        <f t="shared" ref="Q34" si="16">+Q23-Q30</f>
        <v>16.304096373285411</v>
      </c>
      <c r="R34" s="168"/>
      <c r="S34" s="173">
        <f t="shared" ref="S34" si="17">+S23-S30</f>
        <v>35.088591861059086</v>
      </c>
      <c r="T34" s="174"/>
      <c r="U34" s="169">
        <f t="shared" ref="U34" si="18">+U23-U30</f>
        <v>2.2572966951355369</v>
      </c>
      <c r="V34" s="168"/>
      <c r="W34" s="173">
        <f t="shared" ref="W34" si="19">+W23-W30</f>
        <v>24.838829054157529</v>
      </c>
      <c r="X34" s="174"/>
      <c r="Y34" s="169">
        <f t="shared" ref="Y34" si="20">+Y23-Y30</f>
        <v>21.371235317727425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21">E20/E27*100</f>
        <v>66.245259165613149</v>
      </c>
      <c r="F35" s="72">
        <f t="shared" si="21"/>
        <v>35.968079150909979</v>
      </c>
      <c r="G35" s="73">
        <f t="shared" si="21"/>
        <v>70.543615676359039</v>
      </c>
      <c r="H35" s="74">
        <f t="shared" si="21"/>
        <v>66.55132014602259</v>
      </c>
      <c r="I35" s="71">
        <f t="shared" si="21"/>
        <v>95.799676898222941</v>
      </c>
      <c r="J35" s="72">
        <f t="shared" si="21"/>
        <v>109.44830460253729</v>
      </c>
      <c r="K35" s="73">
        <f t="shared" si="21"/>
        <v>968.80733944954136</v>
      </c>
      <c r="L35" s="74">
        <f t="shared" si="21"/>
        <v>4746.0512687726559</v>
      </c>
      <c r="M35" s="71">
        <f t="shared" si="21"/>
        <v>118.62650602409639</v>
      </c>
      <c r="N35" s="72">
        <f t="shared" si="21"/>
        <v>126.78807911034244</v>
      </c>
      <c r="O35" s="73">
        <f t="shared" si="21"/>
        <v>102.522836015659</v>
      </c>
      <c r="P35" s="74">
        <f t="shared" si="21"/>
        <v>102.77270811976831</v>
      </c>
      <c r="Q35" s="71">
        <f t="shared" si="21"/>
        <v>140.18416927899688</v>
      </c>
      <c r="R35" s="72">
        <f t="shared" si="21"/>
        <v>148.1139481840269</v>
      </c>
      <c r="S35" s="73">
        <f t="shared" si="21"/>
        <v>139.88390723084601</v>
      </c>
      <c r="T35" s="74">
        <f t="shared" si="21"/>
        <v>121.57777419940459</v>
      </c>
      <c r="U35" s="71">
        <f t="shared" si="21"/>
        <v>61.62972912469219</v>
      </c>
      <c r="V35" s="72">
        <f t="shared" si="21"/>
        <v>60.373005701153495</v>
      </c>
      <c r="W35" s="73">
        <f t="shared" si="21"/>
        <v>106.19385976672476</v>
      </c>
      <c r="X35" s="74">
        <f t="shared" si="21"/>
        <v>97.384035622606191</v>
      </c>
      <c r="Y35" s="71">
        <f t="shared" si="21"/>
        <v>127.04738815692582</v>
      </c>
      <c r="Z35" s="72">
        <f t="shared" si="21"/>
        <v>125.96635680221742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21"/>
        <v>71.450737005430568</v>
      </c>
      <c r="F36" s="76">
        <f t="shared" si="21"/>
        <v>70.285360867249651</v>
      </c>
      <c r="G36" s="77">
        <f t="shared" si="21"/>
        <v>52.459016393442624</v>
      </c>
      <c r="H36" s="78">
        <f t="shared" si="21"/>
        <v>68.768128209468998</v>
      </c>
      <c r="I36" s="75">
        <f t="shared" si="21"/>
        <v>87.188612099644132</v>
      </c>
      <c r="J36" s="76">
        <f t="shared" si="21"/>
        <v>108.11251836675567</v>
      </c>
      <c r="K36" s="77">
        <f t="shared" si="21"/>
        <v>592.36641221374043</v>
      </c>
      <c r="L36" s="78">
        <f t="shared" si="21"/>
        <v>2479.9695926143022</v>
      </c>
      <c r="M36" s="75">
        <f t="shared" si="21"/>
        <v>160.44760935910477</v>
      </c>
      <c r="N36" s="76">
        <f t="shared" si="21"/>
        <v>132.87110614944771</v>
      </c>
      <c r="O36" s="77">
        <f t="shared" si="21"/>
        <v>95.644994840041278</v>
      </c>
      <c r="P36" s="78">
        <f t="shared" si="21"/>
        <v>98.431900973684236</v>
      </c>
      <c r="Q36" s="75">
        <f t="shared" si="21"/>
        <v>134.39438899379553</v>
      </c>
      <c r="R36" s="76">
        <f t="shared" si="21"/>
        <v>133.56499539039783</v>
      </c>
      <c r="S36" s="77">
        <f t="shared" si="21"/>
        <v>137.06689219547005</v>
      </c>
      <c r="T36" s="78">
        <f t="shared" si="21"/>
        <v>120.84630733248925</v>
      </c>
      <c r="U36" s="75">
        <f t="shared" si="21"/>
        <v>96.407914764079152</v>
      </c>
      <c r="V36" s="76">
        <f t="shared" si="21"/>
        <v>67.900072495349008</v>
      </c>
      <c r="W36" s="77">
        <f t="shared" si="21"/>
        <v>94.825594825594834</v>
      </c>
      <c r="X36" s="78">
        <f t="shared" si="21"/>
        <v>85.261985092532839</v>
      </c>
      <c r="Y36" s="75">
        <f t="shared" si="21"/>
        <v>126.88664023603171</v>
      </c>
      <c r="Z36" s="76">
        <f t="shared" si="21"/>
        <v>121.48359951604515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21"/>
        <v>118.32632071061244</v>
      </c>
      <c r="F37" s="80">
        <f t="shared" si="21"/>
        <v>138.43006108385401</v>
      </c>
      <c r="G37" s="81">
        <f t="shared" si="21"/>
        <v>68.213457076566129</v>
      </c>
      <c r="H37" s="82">
        <f t="shared" si="21"/>
        <v>74.146849791585439</v>
      </c>
      <c r="I37" s="79">
        <f t="shared" si="21"/>
        <v>98.397863818424568</v>
      </c>
      <c r="J37" s="80">
        <f t="shared" si="21"/>
        <v>91.188362864718016</v>
      </c>
      <c r="K37" s="81">
        <f t="shared" si="21"/>
        <v>370.2439024390244</v>
      </c>
      <c r="L37" s="82">
        <f t="shared" si="21"/>
        <v>1839.4857484552522</v>
      </c>
      <c r="M37" s="79">
        <f t="shared" si="21"/>
        <v>129.60169743895173</v>
      </c>
      <c r="N37" s="80">
        <f t="shared" si="21"/>
        <v>129.84034055756143</v>
      </c>
      <c r="O37" s="81">
        <f t="shared" si="21"/>
        <v>106.3558282208589</v>
      </c>
      <c r="P37" s="82">
        <f t="shared" si="21"/>
        <v>97.012042830762695</v>
      </c>
      <c r="Q37" s="79">
        <f t="shared" si="21"/>
        <v>92.540367350823203</v>
      </c>
      <c r="R37" s="80">
        <f t="shared" si="21"/>
        <v>83.079735464640976</v>
      </c>
      <c r="S37" s="81">
        <f t="shared" si="21"/>
        <v>113.4666918286469</v>
      </c>
      <c r="T37" s="82">
        <f t="shared" si="21"/>
        <v>115.0165323076172</v>
      </c>
      <c r="U37" s="79">
        <f t="shared" si="21"/>
        <v>65.169246256448972</v>
      </c>
      <c r="V37" s="80">
        <f t="shared" si="21"/>
        <v>89.616426946480416</v>
      </c>
      <c r="W37" s="81">
        <f t="shared" si="21"/>
        <v>71.931132145785199</v>
      </c>
      <c r="X37" s="82">
        <f t="shared" si="21"/>
        <v>119.93996354378247</v>
      </c>
      <c r="Y37" s="79">
        <f t="shared" si="21"/>
        <v>98.229827287529474</v>
      </c>
      <c r="Z37" s="80">
        <f t="shared" si="21"/>
        <v>104.5456461140638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104" t="s">
        <v>21</v>
      </c>
      <c r="E39" s="13">
        <f>+'(令和3年6月) '!E20</f>
        <v>1286</v>
      </c>
      <c r="F39" s="14">
        <f>+'(令和3年6月) '!F20</f>
        <v>88981</v>
      </c>
      <c r="G39" s="13">
        <f>+'(令和3年6月) '!G20</f>
        <v>659</v>
      </c>
      <c r="H39" s="14">
        <f>+'(令和3年6月) '!H20</f>
        <v>199392</v>
      </c>
      <c r="I39" s="13">
        <f>+'(令和3年6月) '!I20</f>
        <v>2536</v>
      </c>
      <c r="J39" s="14">
        <f>+'(令和3年6月) '!J20</f>
        <v>1919161</v>
      </c>
      <c r="K39" s="13">
        <f>+'(令和3年6月) '!K20</f>
        <v>1054</v>
      </c>
      <c r="L39" s="14">
        <f>+'(令和3年6月) '!L20</f>
        <v>260620</v>
      </c>
      <c r="M39" s="13">
        <f>+'(令和3年6月) '!M20</f>
        <v>7622</v>
      </c>
      <c r="N39" s="14">
        <f>+'(令和3年6月) '!N20</f>
        <v>1946419</v>
      </c>
      <c r="O39" s="13">
        <f>+'(令和3年6月) '!O20</f>
        <v>4631</v>
      </c>
      <c r="P39" s="14">
        <f>+'(令和3年6月) '!P20</f>
        <v>1595167</v>
      </c>
      <c r="Q39" s="13">
        <f>+'(令和3年6月) '!Q20</f>
        <v>29468</v>
      </c>
      <c r="R39" s="14">
        <f>+'(令和3年6月) '!R20</f>
        <v>5714343</v>
      </c>
      <c r="S39" s="25">
        <f>+'(令和3年6月) '!S20</f>
        <v>44564</v>
      </c>
      <c r="T39" s="26">
        <f>+'(令和3年6月) '!T20</f>
        <v>10773964</v>
      </c>
      <c r="U39" s="13">
        <f>+'(令和3年6月) '!U20</f>
        <v>3933</v>
      </c>
      <c r="V39" s="14">
        <f>+'(令和3年6月) '!V20</f>
        <v>1491077</v>
      </c>
      <c r="W39" s="13">
        <f>+'(令和3年6月) '!W20</f>
        <v>8844</v>
      </c>
      <c r="X39" s="14">
        <f>+'(令和3年6月) '!X20</f>
        <v>1837472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71"/>
      <c r="C40" s="22"/>
      <c r="D40" s="103" t="s">
        <v>22</v>
      </c>
      <c r="E40" s="27">
        <f>+'(令和3年6月) '!E21</f>
        <v>1332</v>
      </c>
      <c r="F40" s="21">
        <f>+'(令和3年6月) '!F21</f>
        <v>176209</v>
      </c>
      <c r="G40" s="27">
        <f>+'(令和3年6月) '!G21</f>
        <v>636</v>
      </c>
      <c r="H40" s="21">
        <f>+'(令和3年6月) '!H21</f>
        <v>203219</v>
      </c>
      <c r="I40" s="27">
        <f>+'(令和3年6月) '!I21</f>
        <v>2515</v>
      </c>
      <c r="J40" s="21">
        <f>+'(令和3年6月) '!J21</f>
        <v>1329456</v>
      </c>
      <c r="K40" s="27">
        <f>+'(令和3年6月) '!K21</f>
        <v>927</v>
      </c>
      <c r="L40" s="21">
        <f>+'(令和3年6月) '!L21</f>
        <v>240330</v>
      </c>
      <c r="M40" s="27">
        <f>+'(令和3年6月) '!M21</f>
        <v>7612</v>
      </c>
      <c r="N40" s="21">
        <f>+'(令和3年6月) '!N21</f>
        <v>1638853</v>
      </c>
      <c r="O40" s="27">
        <f>+'(令和3年6月) '!O21</f>
        <v>4471</v>
      </c>
      <c r="P40" s="21">
        <f>+'(令和3年6月) '!P21</f>
        <v>1582532</v>
      </c>
      <c r="Q40" s="27">
        <f>+'(令和3年6月) '!Q21</f>
        <v>29639</v>
      </c>
      <c r="R40" s="21">
        <f>+'(令和3年6月) '!R21</f>
        <v>5856115</v>
      </c>
      <c r="S40" s="25">
        <f>+'(令和3年6月) '!S21</f>
        <v>45299</v>
      </c>
      <c r="T40" s="26">
        <f>+'(令和3年6月) '!T21</f>
        <v>10768350</v>
      </c>
      <c r="U40" s="27">
        <f>+'(令和3年6月) '!U21</f>
        <v>3116</v>
      </c>
      <c r="V40" s="21">
        <f>+'(令和3年6月) '!V21</f>
        <v>632178</v>
      </c>
      <c r="W40" s="27">
        <f>+'(令和3年6月) '!W21</f>
        <v>8932</v>
      </c>
      <c r="X40" s="21">
        <f>+'(令和3年6月) '!X21</f>
        <v>1820984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71"/>
      <c r="C41" s="22"/>
      <c r="D41" s="103" t="s">
        <v>24</v>
      </c>
      <c r="E41" s="27">
        <f>+'(令和3年6月) '!E22</f>
        <v>2404</v>
      </c>
      <c r="F41" s="21">
        <f>+'(令和3年6月) '!F22</f>
        <v>414994</v>
      </c>
      <c r="G41" s="27">
        <f>+'(令和3年6月) '!G22</f>
        <v>868</v>
      </c>
      <c r="H41" s="21">
        <f>+'(令和3年6月) '!H22</f>
        <v>382431</v>
      </c>
      <c r="I41" s="27">
        <f>+'(令和3年6月) '!I22</f>
        <v>2044</v>
      </c>
      <c r="J41" s="21">
        <f>+'(令和3年6月) '!J22</f>
        <v>2183396</v>
      </c>
      <c r="K41" s="27">
        <f>+'(令和3年6月) '!K22</f>
        <v>1238</v>
      </c>
      <c r="L41" s="21">
        <f>+'(令和3年6月) '!L22</f>
        <v>1920402</v>
      </c>
      <c r="M41" s="27">
        <f>+'(令和3年6月) '!M22</f>
        <v>15448</v>
      </c>
      <c r="N41" s="21">
        <f>+'(令和3年6月) '!N22</f>
        <v>3143169</v>
      </c>
      <c r="O41" s="27">
        <f>+'(令和3年6月) '!O22</f>
        <v>4254</v>
      </c>
      <c r="P41" s="21">
        <f>+'(令和3年6月) '!P22</f>
        <v>1189508</v>
      </c>
      <c r="Q41" s="27">
        <f>+'(令和3年6月) '!Q22</f>
        <v>59615</v>
      </c>
      <c r="R41" s="21">
        <f>+'(令和3年6月) '!R22</f>
        <v>9946673</v>
      </c>
      <c r="S41" s="25">
        <f>+'(令和3年6月) '!S22</f>
        <v>28667</v>
      </c>
      <c r="T41" s="26">
        <f>+'(令和3年6月) '!T22</f>
        <v>2473342</v>
      </c>
      <c r="U41" s="27">
        <f>+'(令和3年6月) '!U22</f>
        <v>5593</v>
      </c>
      <c r="V41" s="21">
        <f>+'(令和3年6月) '!V22</f>
        <v>2270522</v>
      </c>
      <c r="W41" s="27">
        <f>+'(令和3年6月) '!W22</f>
        <v>9940</v>
      </c>
      <c r="X41" s="21">
        <f>+'(令和3年6月) '!X22</f>
        <v>2202697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71"/>
      <c r="C42" s="22"/>
      <c r="D42" s="102" t="s">
        <v>44</v>
      </c>
      <c r="E42" s="167">
        <f>+'(令和3年6月) '!E23:F23</f>
        <v>53.934899052327978</v>
      </c>
      <c r="F42" s="168">
        <f>+'(令和3年2月) '!F23</f>
        <v>0</v>
      </c>
      <c r="G42" s="167">
        <f>+'(令和3年6月) '!G23:H23</f>
        <v>75.59836544074723</v>
      </c>
      <c r="H42" s="168">
        <f>+'(令和3年2月) '!H23</f>
        <v>0</v>
      </c>
      <c r="I42" s="167">
        <f>+'(令和3年6月) '!I23:J23</f>
        <v>124.19473813621835</v>
      </c>
      <c r="J42" s="168">
        <f>+'(令和3年2月) '!J23</f>
        <v>0</v>
      </c>
      <c r="K42" s="167">
        <f>+'(令和3年6月) '!K23:L23</f>
        <v>84.333759046402719</v>
      </c>
      <c r="L42" s="168">
        <f>+'(令和3年2月) '!L23</f>
        <v>0</v>
      </c>
      <c r="M42" s="167">
        <f>+'(令和3年6月) '!M23:N23</f>
        <v>49.323318008159035</v>
      </c>
      <c r="N42" s="168">
        <f>+'(令和3年2月) '!N23</f>
        <v>0</v>
      </c>
      <c r="O42" s="167">
        <f>+'(令和3年6月) '!O23:P23</f>
        <v>109.03210349784381</v>
      </c>
      <c r="P42" s="168">
        <f>+'(令和3年2月) '!P23</f>
        <v>0</v>
      </c>
      <c r="Q42" s="167">
        <f>+'(令和3年6月) '!Q23:R23</f>
        <v>49.502935486302455</v>
      </c>
      <c r="R42" s="168">
        <f>+'(令和3年2月) '!R23</f>
        <v>0</v>
      </c>
      <c r="S42" s="167">
        <f>+'(令和3年6月) '!S23:T23</f>
        <v>154.75210525409426</v>
      </c>
      <c r="T42" s="168">
        <f>+'(令和3年2月) '!T23</f>
        <v>0</v>
      </c>
      <c r="U42" s="167">
        <f>+'(令和3年6月) '!U23:V23</f>
        <v>67.98148326743177</v>
      </c>
      <c r="V42" s="168">
        <f>+'(令和3年2月) '!V23</f>
        <v>0</v>
      </c>
      <c r="W42" s="167">
        <f>+'(令和3年6月) '!W23:X23</f>
        <v>89.022435897435898</v>
      </c>
      <c r="X42" s="168">
        <f>+'(令和3年2月) '!X23</f>
        <v>0</v>
      </c>
      <c r="Y42" s="167">
        <f>+'(令和3年6月) '!Y23:Z23</f>
        <v>82.288731604428762</v>
      </c>
      <c r="Z42" s="168">
        <f>+'(令和3年2月) '!Z23</f>
        <v>0</v>
      </c>
    </row>
    <row r="43" spans="1:38" ht="18.95" customHeight="1" x14ac:dyDescent="0.15">
      <c r="A43" s="22"/>
      <c r="B43" s="171"/>
      <c r="C43" s="12" t="s">
        <v>45</v>
      </c>
      <c r="D43" s="104" t="s">
        <v>21</v>
      </c>
      <c r="E43" s="124">
        <f t="shared" ref="E43:Z46" si="22">E20-E39</f>
        <v>-238</v>
      </c>
      <c r="F43" s="127">
        <f t="shared" si="22"/>
        <v>-26016</v>
      </c>
      <c r="G43" s="124">
        <f t="shared" si="22"/>
        <v>-101</v>
      </c>
      <c r="H43" s="125">
        <f t="shared" si="22"/>
        <v>-3415</v>
      </c>
      <c r="I43" s="126">
        <f t="shared" si="22"/>
        <v>-164</v>
      </c>
      <c r="J43" s="127">
        <f t="shared" si="22"/>
        <v>-826613</v>
      </c>
      <c r="K43" s="124">
        <f t="shared" si="22"/>
        <v>2</v>
      </c>
      <c r="L43" s="125">
        <f t="shared" si="22"/>
        <v>1572305</v>
      </c>
      <c r="M43" s="126">
        <f t="shared" si="22"/>
        <v>2224</v>
      </c>
      <c r="N43" s="127">
        <f t="shared" si="22"/>
        <v>-313102</v>
      </c>
      <c r="O43" s="124">
        <f t="shared" si="22"/>
        <v>83</v>
      </c>
      <c r="P43" s="125">
        <f t="shared" si="22"/>
        <v>38991</v>
      </c>
      <c r="Q43" s="126">
        <f t="shared" si="22"/>
        <v>-848</v>
      </c>
      <c r="R43" s="127">
        <f t="shared" si="22"/>
        <v>102111</v>
      </c>
      <c r="S43" s="124">
        <f t="shared" si="22"/>
        <v>8694</v>
      </c>
      <c r="T43" s="125">
        <f t="shared" si="22"/>
        <v>1789499</v>
      </c>
      <c r="U43" s="126">
        <f t="shared" si="22"/>
        <v>-1180</v>
      </c>
      <c r="V43" s="127">
        <f t="shared" si="22"/>
        <v>-671441</v>
      </c>
      <c r="W43" s="124">
        <f t="shared" si="22"/>
        <v>-923</v>
      </c>
      <c r="X43" s="125">
        <f t="shared" si="22"/>
        <v>-289283</v>
      </c>
      <c r="Y43" s="124">
        <f t="shared" si="22"/>
        <v>2717</v>
      </c>
      <c r="Z43" s="125">
        <f t="shared" si="22"/>
        <v>281039</v>
      </c>
    </row>
    <row r="44" spans="1:38" ht="18.95" customHeight="1" x14ac:dyDescent="0.15">
      <c r="A44" s="22"/>
      <c r="B44" s="171"/>
      <c r="C44" s="22"/>
      <c r="D44" s="103" t="s">
        <v>22</v>
      </c>
      <c r="E44" s="128">
        <f t="shared" si="22"/>
        <v>-411</v>
      </c>
      <c r="F44" s="131">
        <f t="shared" si="22"/>
        <v>-94387</v>
      </c>
      <c r="G44" s="128">
        <f t="shared" si="22"/>
        <v>-92</v>
      </c>
      <c r="H44" s="129">
        <f t="shared" si="22"/>
        <v>-20423</v>
      </c>
      <c r="I44" s="130">
        <f t="shared" si="22"/>
        <v>-310</v>
      </c>
      <c r="J44" s="131">
        <f t="shared" si="22"/>
        <v>-284635</v>
      </c>
      <c r="K44" s="128">
        <f t="shared" si="22"/>
        <v>-151</v>
      </c>
      <c r="L44" s="129">
        <f t="shared" si="22"/>
        <v>1113535</v>
      </c>
      <c r="M44" s="130">
        <f t="shared" si="22"/>
        <v>274</v>
      </c>
      <c r="N44" s="131">
        <f t="shared" si="22"/>
        <v>-96351</v>
      </c>
      <c r="O44" s="128">
        <f t="shared" si="22"/>
        <v>163</v>
      </c>
      <c r="P44" s="129">
        <f t="shared" si="22"/>
        <v>72752</v>
      </c>
      <c r="Q44" s="130">
        <f t="shared" si="22"/>
        <v>253</v>
      </c>
      <c r="R44" s="131">
        <f t="shared" si="22"/>
        <v>95429</v>
      </c>
      <c r="S44" s="128">
        <f t="shared" si="22"/>
        <v>6563</v>
      </c>
      <c r="T44" s="129">
        <f t="shared" si="22"/>
        <v>1488755</v>
      </c>
      <c r="U44" s="130">
        <f t="shared" si="22"/>
        <v>51</v>
      </c>
      <c r="V44" s="131">
        <f t="shared" si="22"/>
        <v>11275</v>
      </c>
      <c r="W44" s="128">
        <f t="shared" si="22"/>
        <v>-722</v>
      </c>
      <c r="X44" s="129">
        <f t="shared" si="22"/>
        <v>-246086</v>
      </c>
      <c r="Y44" s="128">
        <f t="shared" si="22"/>
        <v>3457</v>
      </c>
      <c r="Z44" s="129">
        <f t="shared" si="22"/>
        <v>137192</v>
      </c>
    </row>
    <row r="45" spans="1:38" ht="18.95" customHeight="1" x14ac:dyDescent="0.15">
      <c r="A45" s="22"/>
      <c r="B45" s="171"/>
      <c r="C45" s="22"/>
      <c r="D45" s="103" t="s">
        <v>24</v>
      </c>
      <c r="E45" s="128">
        <f t="shared" si="22"/>
        <v>127</v>
      </c>
      <c r="F45" s="131">
        <f t="shared" si="22"/>
        <v>-18857</v>
      </c>
      <c r="G45" s="128">
        <f t="shared" si="22"/>
        <v>14</v>
      </c>
      <c r="H45" s="129">
        <f t="shared" si="22"/>
        <v>13181</v>
      </c>
      <c r="I45" s="130">
        <f t="shared" si="22"/>
        <v>167</v>
      </c>
      <c r="J45" s="131">
        <f t="shared" si="22"/>
        <v>47727</v>
      </c>
      <c r="K45" s="128">
        <f t="shared" si="22"/>
        <v>280</v>
      </c>
      <c r="L45" s="129">
        <f t="shared" si="22"/>
        <v>479060</v>
      </c>
      <c r="M45" s="130">
        <f t="shared" si="22"/>
        <v>1960.0999999999985</v>
      </c>
      <c r="N45" s="131">
        <f t="shared" si="22"/>
        <v>90815</v>
      </c>
      <c r="O45" s="128">
        <f t="shared" si="22"/>
        <v>80</v>
      </c>
      <c r="P45" s="129">
        <f t="shared" si="22"/>
        <v>-21126</v>
      </c>
      <c r="Q45" s="130">
        <f t="shared" si="22"/>
        <v>-1272</v>
      </c>
      <c r="R45" s="131">
        <f t="shared" si="22"/>
        <v>-135090</v>
      </c>
      <c r="S45" s="128">
        <f t="shared" si="22"/>
        <v>1396</v>
      </c>
      <c r="T45" s="129">
        <f t="shared" si="22"/>
        <v>306358</v>
      </c>
      <c r="U45" s="130">
        <f t="shared" si="22"/>
        <v>-414</v>
      </c>
      <c r="V45" s="131">
        <f t="shared" si="22"/>
        <v>176183</v>
      </c>
      <c r="W45" s="128">
        <f t="shared" si="22"/>
        <v>-289</v>
      </c>
      <c r="X45" s="129">
        <f t="shared" si="22"/>
        <v>-26709</v>
      </c>
      <c r="Y45" s="128">
        <f t="shared" si="22"/>
        <v>8115</v>
      </c>
      <c r="Z45" s="129">
        <f t="shared" si="22"/>
        <v>2793034</v>
      </c>
    </row>
    <row r="46" spans="1:38" ht="18.95" customHeight="1" thickBot="1" x14ac:dyDescent="0.2">
      <c r="A46" s="22"/>
      <c r="B46" s="171"/>
      <c r="C46" s="46"/>
      <c r="D46" s="102" t="s">
        <v>44</v>
      </c>
      <c r="E46" s="167">
        <f>E23-E42</f>
        <v>-14.036216174921698</v>
      </c>
      <c r="F46" s="168"/>
      <c r="G46" s="167">
        <f>G23-G42</f>
        <v>-12.626936869318662</v>
      </c>
      <c r="H46" s="168"/>
      <c r="I46" s="167">
        <f>I23-I42</f>
        <v>-16.627170568650797</v>
      </c>
      <c r="J46" s="168"/>
      <c r="K46" s="167">
        <f>K23-K42</f>
        <v>-17.860609554385306</v>
      </c>
      <c r="L46" s="168"/>
      <c r="M46" s="167">
        <f>M23-M42</f>
        <v>4.6453514322188596</v>
      </c>
      <c r="N46" s="168"/>
      <c r="O46" s="167">
        <f t="shared" si="22"/>
        <v>-0.18254597571991837</v>
      </c>
      <c r="P46" s="168"/>
      <c r="Q46" s="167">
        <f t="shared" si="22"/>
        <v>0.101160886982953</v>
      </c>
      <c r="R46" s="168"/>
      <c r="S46" s="167">
        <f t="shared" si="22"/>
        <v>24.236486606964831</v>
      </c>
      <c r="T46" s="168"/>
      <c r="U46" s="167">
        <f t="shared" si="22"/>
        <v>-13.02418657229623</v>
      </c>
      <c r="V46" s="168"/>
      <c r="W46" s="167">
        <f t="shared" si="22"/>
        <v>-6.6836068432783691</v>
      </c>
      <c r="X46" s="168"/>
      <c r="Y46" s="167">
        <f t="shared" si="22"/>
        <v>4.4825037132986694</v>
      </c>
      <c r="Z46" s="168"/>
      <c r="AA46" s="165"/>
      <c r="AB46" s="166"/>
      <c r="AC46" s="165"/>
      <c r="AD46" s="166"/>
      <c r="AE46" s="165"/>
      <c r="AF46" s="166"/>
      <c r="AG46" s="108"/>
      <c r="AH46" s="109"/>
      <c r="AI46" s="108"/>
      <c r="AJ46" s="109"/>
      <c r="AK46" s="108"/>
      <c r="AL46" s="109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>
        <f t="shared" ref="E47:Z49" si="23">E20/E39*100</f>
        <v>81.493001555209958</v>
      </c>
      <c r="F47" s="84">
        <f t="shared" si="23"/>
        <v>70.762297569143968</v>
      </c>
      <c r="G47" s="83">
        <f t="shared" si="23"/>
        <v>84.673748103186639</v>
      </c>
      <c r="H47" s="85">
        <f t="shared" si="23"/>
        <v>98.287293371850424</v>
      </c>
      <c r="I47" s="86">
        <f t="shared" si="23"/>
        <v>93.533123028391159</v>
      </c>
      <c r="J47" s="84">
        <f t="shared" si="23"/>
        <v>56.928418199411098</v>
      </c>
      <c r="K47" s="83">
        <f t="shared" si="23"/>
        <v>100.18975332068311</v>
      </c>
      <c r="L47" s="85">
        <f t="shared" si="23"/>
        <v>703.29406799171204</v>
      </c>
      <c r="M47" s="86">
        <f t="shared" si="23"/>
        <v>129.17869325636315</v>
      </c>
      <c r="N47" s="84">
        <f t="shared" si="23"/>
        <v>83.913946586012571</v>
      </c>
      <c r="O47" s="83">
        <f t="shared" si="23"/>
        <v>101.79226948823148</v>
      </c>
      <c r="P47" s="85">
        <f t="shared" si="23"/>
        <v>102.44432087674834</v>
      </c>
      <c r="Q47" s="86">
        <f t="shared" si="23"/>
        <v>97.122302158273371</v>
      </c>
      <c r="R47" s="84">
        <f t="shared" si="23"/>
        <v>101.78692458608103</v>
      </c>
      <c r="S47" s="83">
        <f t="shared" si="23"/>
        <v>119.50902073422493</v>
      </c>
      <c r="T47" s="85">
        <f t="shared" si="23"/>
        <v>116.60947632644772</v>
      </c>
      <c r="U47" s="86">
        <f t="shared" si="23"/>
        <v>69.997457411645058</v>
      </c>
      <c r="V47" s="84">
        <f t="shared" si="23"/>
        <v>54.96939460537584</v>
      </c>
      <c r="W47" s="83">
        <f t="shared" si="23"/>
        <v>89.563545906829489</v>
      </c>
      <c r="X47" s="85">
        <f t="shared" si="23"/>
        <v>84.256467581546829</v>
      </c>
      <c r="Y47" s="83">
        <f t="shared" si="23"/>
        <v>102.48288844821755</v>
      </c>
      <c r="Z47" s="85">
        <f t="shared" si="23"/>
        <v>101.04403302208253</v>
      </c>
    </row>
    <row r="48" spans="1:38" ht="18.95" customHeight="1" x14ac:dyDescent="0.15">
      <c r="A48" s="22"/>
      <c r="B48" s="171"/>
      <c r="C48" s="22"/>
      <c r="D48" s="57" t="s">
        <v>22</v>
      </c>
      <c r="E48" s="75">
        <f t="shared" si="23"/>
        <v>69.14414414414415</v>
      </c>
      <c r="F48" s="78">
        <f t="shared" si="23"/>
        <v>46.434631602245062</v>
      </c>
      <c r="G48" s="75">
        <f t="shared" si="23"/>
        <v>85.534591194968556</v>
      </c>
      <c r="H48" s="76">
        <f t="shared" si="23"/>
        <v>89.950250714746161</v>
      </c>
      <c r="I48" s="77">
        <f t="shared" si="23"/>
        <v>87.673956262425449</v>
      </c>
      <c r="J48" s="78">
        <f t="shared" si="23"/>
        <v>78.590115054578717</v>
      </c>
      <c r="K48" s="75">
        <f t="shared" si="23"/>
        <v>83.710895361380793</v>
      </c>
      <c r="L48" s="76">
        <f t="shared" si="23"/>
        <v>563.33582990055345</v>
      </c>
      <c r="M48" s="77">
        <f t="shared" si="23"/>
        <v>103.5995796111403</v>
      </c>
      <c r="N48" s="78">
        <f t="shared" si="23"/>
        <v>94.120827188283513</v>
      </c>
      <c r="O48" s="75">
        <f t="shared" si="23"/>
        <v>103.64571684186983</v>
      </c>
      <c r="P48" s="76">
        <f t="shared" si="23"/>
        <v>104.5971898198583</v>
      </c>
      <c r="Q48" s="77">
        <f t="shared" si="23"/>
        <v>100.85360504740375</v>
      </c>
      <c r="R48" s="78">
        <f t="shared" si="23"/>
        <v>101.62956157794032</v>
      </c>
      <c r="S48" s="75">
        <f t="shared" si="23"/>
        <v>114.48817854698778</v>
      </c>
      <c r="T48" s="76">
        <f t="shared" si="23"/>
        <v>113.8252842821788</v>
      </c>
      <c r="U48" s="77">
        <f t="shared" si="23"/>
        <v>101.6367137355584</v>
      </c>
      <c r="V48" s="78">
        <f t="shared" si="23"/>
        <v>101.78351666777394</v>
      </c>
      <c r="W48" s="75">
        <f t="shared" si="23"/>
        <v>91.9167039856695</v>
      </c>
      <c r="X48" s="76">
        <f t="shared" si="23"/>
        <v>86.486097626338292</v>
      </c>
      <c r="Y48" s="75">
        <f t="shared" si="23"/>
        <v>103.24174793698424</v>
      </c>
      <c r="Z48" s="76">
        <f t="shared" si="23"/>
        <v>100.52461678371427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>
        <f t="shared" si="23"/>
        <v>105.2828618968386</v>
      </c>
      <c r="F49" s="82">
        <f t="shared" si="23"/>
        <v>95.456078883068187</v>
      </c>
      <c r="G49" s="79">
        <f t="shared" si="23"/>
        <v>101.61290322580645</v>
      </c>
      <c r="H49" s="80">
        <f t="shared" si="23"/>
        <v>103.44663481778413</v>
      </c>
      <c r="I49" s="81">
        <f t="shared" si="23"/>
        <v>108.17025440313111</v>
      </c>
      <c r="J49" s="82">
        <f t="shared" si="23"/>
        <v>102.18590672511996</v>
      </c>
      <c r="K49" s="79">
        <f t="shared" si="23"/>
        <v>122.61712439418417</v>
      </c>
      <c r="L49" s="80">
        <f t="shared" si="23"/>
        <v>124.94581863588978</v>
      </c>
      <c r="M49" s="81">
        <f t="shared" si="23"/>
        <v>112.6883738995339</v>
      </c>
      <c r="N49" s="82">
        <f t="shared" si="23"/>
        <v>102.88928148629614</v>
      </c>
      <c r="O49" s="79">
        <f t="shared" si="23"/>
        <v>101.88058298072403</v>
      </c>
      <c r="P49" s="80">
        <f t="shared" si="23"/>
        <v>98.223971591616035</v>
      </c>
      <c r="Q49" s="81">
        <f t="shared" si="23"/>
        <v>97.866308814895575</v>
      </c>
      <c r="R49" s="82">
        <f t="shared" si="23"/>
        <v>98.64185743313368</v>
      </c>
      <c r="S49" s="79">
        <f t="shared" si="23"/>
        <v>104.86971081731609</v>
      </c>
      <c r="T49" s="80">
        <f t="shared" si="23"/>
        <v>112.38639864604248</v>
      </c>
      <c r="U49" s="81">
        <f t="shared" si="23"/>
        <v>92.597890219917758</v>
      </c>
      <c r="V49" s="82">
        <f t="shared" si="23"/>
        <v>107.75958127690461</v>
      </c>
      <c r="W49" s="79">
        <f t="shared" si="23"/>
        <v>97.092555331991946</v>
      </c>
      <c r="X49" s="80">
        <f t="shared" si="23"/>
        <v>98.787441032516043</v>
      </c>
      <c r="Y49" s="79">
        <f t="shared" si="23"/>
        <v>106.54408568679837</v>
      </c>
      <c r="Z49" s="80">
        <f t="shared" si="23"/>
        <v>111.51973620661396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86A7-E031-4A2C-B47A-5AB6C7B52A71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C49" sqref="C49"/>
    </sheetView>
  </sheetViews>
  <sheetFormatPr defaultRowHeight="13.5" x14ac:dyDescent="0.15"/>
  <cols>
    <col min="1" max="1" width="2.625" style="151" customWidth="1"/>
    <col min="2" max="2" width="3.125" style="151" customWidth="1"/>
    <col min="3" max="3" width="12.625" style="151" customWidth="1"/>
    <col min="4" max="4" width="7.25" style="151" customWidth="1"/>
    <col min="5" max="5" width="7.625" style="151" customWidth="1"/>
    <col min="6" max="6" width="10.125" style="151" customWidth="1"/>
    <col min="7" max="7" width="7.625" style="151" customWidth="1"/>
    <col min="8" max="8" width="10.125" style="151" customWidth="1"/>
    <col min="9" max="9" width="7.625" style="151" customWidth="1"/>
    <col min="10" max="10" width="10.125" style="151" customWidth="1"/>
    <col min="11" max="11" width="7.625" style="151" customWidth="1"/>
    <col min="12" max="12" width="10.125" style="151" customWidth="1"/>
    <col min="13" max="13" width="7.625" style="151" customWidth="1"/>
    <col min="14" max="14" width="10.125" style="151" customWidth="1"/>
    <col min="15" max="15" width="7.625" style="151" customWidth="1"/>
    <col min="16" max="16" width="10.125" style="151" customWidth="1"/>
    <col min="17" max="17" width="8.125" style="151" customWidth="1"/>
    <col min="18" max="18" width="11.125" style="151" customWidth="1"/>
    <col min="19" max="19" width="8.125" style="151" customWidth="1"/>
    <col min="20" max="20" width="11.125" style="151" customWidth="1"/>
    <col min="21" max="21" width="8.125" style="151" customWidth="1"/>
    <col min="22" max="22" width="11.125" style="151" customWidth="1"/>
    <col min="23" max="23" width="7.625" style="151" customWidth="1"/>
    <col min="24" max="24" width="10.5" style="151" bestFit="1" customWidth="1"/>
    <col min="25" max="25" width="8.625" style="151" customWidth="1"/>
    <col min="26" max="26" width="11.625" style="151" customWidth="1"/>
    <col min="27" max="16384" width="9" style="151"/>
  </cols>
  <sheetData>
    <row r="1" spans="1:26" ht="29.25" thickBot="1" x14ac:dyDescent="0.35">
      <c r="A1" s="200" t="s">
        <v>67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150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52" t="s">
        <v>21</v>
      </c>
      <c r="E5" s="13">
        <v>1066</v>
      </c>
      <c r="F5" s="14">
        <v>49245</v>
      </c>
      <c r="G5" s="15">
        <v>54</v>
      </c>
      <c r="H5" s="16">
        <v>10200</v>
      </c>
      <c r="I5" s="13">
        <v>982</v>
      </c>
      <c r="J5" s="14">
        <v>1605844</v>
      </c>
      <c r="K5" s="17">
        <v>970</v>
      </c>
      <c r="L5" s="18">
        <v>196570</v>
      </c>
      <c r="M5" s="13">
        <v>436</v>
      </c>
      <c r="N5" s="87">
        <v>305957</v>
      </c>
      <c r="O5" s="19">
        <v>613</v>
      </c>
      <c r="P5" s="18">
        <v>34935</v>
      </c>
      <c r="Q5" s="13">
        <v>13690</v>
      </c>
      <c r="R5" s="14">
        <v>2025748</v>
      </c>
      <c r="S5" s="19">
        <v>16726</v>
      </c>
      <c r="T5" s="18">
        <v>7254988</v>
      </c>
      <c r="U5" s="13">
        <v>3504</v>
      </c>
      <c r="V5" s="14">
        <v>1453272</v>
      </c>
      <c r="W5" s="13">
        <v>804</v>
      </c>
      <c r="X5" s="18">
        <v>101234</v>
      </c>
      <c r="Y5" s="20">
        <f t="shared" ref="Y5:Z19" si="0">+W5+U5+S5+Q5+O5+M5+K5+I5+G5+E5</f>
        <v>38845</v>
      </c>
      <c r="Z5" s="21">
        <f t="shared" si="0"/>
        <v>13037993</v>
      </c>
    </row>
    <row r="6" spans="1:26" ht="18.95" customHeight="1" x14ac:dyDescent="0.15">
      <c r="A6" s="7"/>
      <c r="B6" s="22"/>
      <c r="C6" s="145"/>
      <c r="D6" s="148" t="s">
        <v>22</v>
      </c>
      <c r="E6" s="23">
        <v>1082</v>
      </c>
      <c r="F6" s="24">
        <v>131943</v>
      </c>
      <c r="G6" s="25">
        <v>30</v>
      </c>
      <c r="H6" s="26">
        <v>5400</v>
      </c>
      <c r="I6" s="27">
        <v>960</v>
      </c>
      <c r="J6" s="21">
        <v>1017059</v>
      </c>
      <c r="K6" s="25">
        <v>836</v>
      </c>
      <c r="L6" s="26">
        <v>169970</v>
      </c>
      <c r="M6" s="27">
        <v>497</v>
      </c>
      <c r="N6" s="88">
        <v>284130</v>
      </c>
      <c r="O6" s="25">
        <v>453</v>
      </c>
      <c r="P6" s="26">
        <v>19687</v>
      </c>
      <c r="Q6" s="27">
        <v>13582</v>
      </c>
      <c r="R6" s="21">
        <v>2017804</v>
      </c>
      <c r="S6" s="25">
        <v>16621</v>
      </c>
      <c r="T6" s="26">
        <v>7247556</v>
      </c>
      <c r="U6" s="27">
        <v>2276</v>
      </c>
      <c r="V6" s="21">
        <v>557423</v>
      </c>
      <c r="W6" s="27">
        <v>588</v>
      </c>
      <c r="X6" s="26">
        <v>78027</v>
      </c>
      <c r="Y6" s="20">
        <f t="shared" si="0"/>
        <v>36925</v>
      </c>
      <c r="Z6" s="21">
        <f t="shared" si="0"/>
        <v>11528999</v>
      </c>
    </row>
    <row r="7" spans="1:26" ht="18.95" customHeight="1" thickBot="1" x14ac:dyDescent="0.2">
      <c r="A7" s="7" t="s">
        <v>23</v>
      </c>
      <c r="B7" s="22"/>
      <c r="C7" s="146"/>
      <c r="D7" s="28" t="s">
        <v>24</v>
      </c>
      <c r="E7" s="23">
        <v>1898</v>
      </c>
      <c r="F7" s="36">
        <v>307915</v>
      </c>
      <c r="G7" s="29">
        <v>132</v>
      </c>
      <c r="H7" s="30">
        <v>70438</v>
      </c>
      <c r="I7" s="31">
        <v>1604</v>
      </c>
      <c r="J7" s="32">
        <v>1989267</v>
      </c>
      <c r="K7" s="89">
        <v>1026</v>
      </c>
      <c r="L7" s="30">
        <v>1766614</v>
      </c>
      <c r="M7" s="23">
        <v>894</v>
      </c>
      <c r="N7" s="24">
        <v>259651</v>
      </c>
      <c r="O7" s="33">
        <v>2205</v>
      </c>
      <c r="P7" s="34">
        <v>403505</v>
      </c>
      <c r="Q7" s="23">
        <v>33487</v>
      </c>
      <c r="R7" s="24">
        <v>4672676</v>
      </c>
      <c r="S7" s="33">
        <v>23719</v>
      </c>
      <c r="T7" s="34">
        <v>1717951</v>
      </c>
      <c r="U7" s="23">
        <v>3664</v>
      </c>
      <c r="V7" s="24">
        <v>2121651</v>
      </c>
      <c r="W7" s="23">
        <v>1279</v>
      </c>
      <c r="X7" s="34">
        <v>255677</v>
      </c>
      <c r="Y7" s="31">
        <f t="shared" si="0"/>
        <v>69908</v>
      </c>
      <c r="Z7" s="24">
        <f t="shared" si="0"/>
        <v>13565345</v>
      </c>
    </row>
    <row r="8" spans="1:26" ht="18.95" customHeight="1" x14ac:dyDescent="0.15">
      <c r="A8" s="7"/>
      <c r="B8" s="22" t="s">
        <v>25</v>
      </c>
      <c r="C8" s="2" t="s">
        <v>26</v>
      </c>
      <c r="D8" s="152" t="s">
        <v>21</v>
      </c>
      <c r="E8" s="13">
        <v>220</v>
      </c>
      <c r="F8" s="14">
        <v>39736</v>
      </c>
      <c r="G8" s="15">
        <v>0</v>
      </c>
      <c r="H8" s="16">
        <v>0</v>
      </c>
      <c r="I8" s="13">
        <v>163</v>
      </c>
      <c r="J8" s="14">
        <v>98960</v>
      </c>
      <c r="K8" s="17">
        <v>0</v>
      </c>
      <c r="L8" s="18">
        <v>0</v>
      </c>
      <c r="M8" s="13">
        <v>6516</v>
      </c>
      <c r="N8" s="87">
        <v>1388480</v>
      </c>
      <c r="O8" s="19">
        <v>0</v>
      </c>
      <c r="P8" s="18">
        <v>0</v>
      </c>
      <c r="Q8" s="13">
        <v>9058</v>
      </c>
      <c r="R8" s="14">
        <v>2074808</v>
      </c>
      <c r="S8" s="19">
        <v>27629</v>
      </c>
      <c r="T8" s="18">
        <v>3469638</v>
      </c>
      <c r="U8" s="13">
        <v>426</v>
      </c>
      <c r="V8" s="14">
        <v>37125</v>
      </c>
      <c r="W8" s="13">
        <v>76</v>
      </c>
      <c r="X8" s="18">
        <v>9983</v>
      </c>
      <c r="Y8" s="13">
        <f t="shared" si="0"/>
        <v>44088</v>
      </c>
      <c r="Z8" s="14">
        <f t="shared" si="0"/>
        <v>7118730</v>
      </c>
    </row>
    <row r="9" spans="1:26" ht="18.95" customHeight="1" x14ac:dyDescent="0.15">
      <c r="A9" s="7" t="s">
        <v>27</v>
      </c>
      <c r="B9" s="22"/>
      <c r="C9" s="145"/>
      <c r="D9" s="148" t="s">
        <v>22</v>
      </c>
      <c r="E9" s="23">
        <v>188</v>
      </c>
      <c r="F9" s="24">
        <v>28972</v>
      </c>
      <c r="G9" s="25">
        <v>0</v>
      </c>
      <c r="H9" s="26">
        <v>0</v>
      </c>
      <c r="I9" s="27">
        <v>170</v>
      </c>
      <c r="J9" s="21">
        <v>100739</v>
      </c>
      <c r="K9" s="25">
        <v>0</v>
      </c>
      <c r="L9" s="26">
        <v>0</v>
      </c>
      <c r="M9" s="27">
        <v>5638</v>
      </c>
      <c r="N9" s="88">
        <v>910571</v>
      </c>
      <c r="O9" s="25">
        <v>0</v>
      </c>
      <c r="P9" s="26">
        <v>0</v>
      </c>
      <c r="Q9" s="27">
        <v>8884</v>
      </c>
      <c r="R9" s="21">
        <v>2097886</v>
      </c>
      <c r="S9" s="25">
        <v>28483</v>
      </c>
      <c r="T9" s="26">
        <v>3474204</v>
      </c>
      <c r="U9" s="27">
        <v>824</v>
      </c>
      <c r="V9" s="21">
        <v>71755</v>
      </c>
      <c r="W9" s="27">
        <v>179</v>
      </c>
      <c r="X9" s="26">
        <v>23564</v>
      </c>
      <c r="Y9" s="20">
        <f t="shared" si="0"/>
        <v>44366</v>
      </c>
      <c r="Z9" s="21">
        <f t="shared" si="0"/>
        <v>6707691</v>
      </c>
    </row>
    <row r="10" spans="1:26" ht="18.95" customHeight="1" thickBot="1" x14ac:dyDescent="0.2">
      <c r="A10" s="7"/>
      <c r="B10" s="22"/>
      <c r="C10" s="146"/>
      <c r="D10" s="28" t="s">
        <v>24</v>
      </c>
      <c r="E10" s="35">
        <v>181</v>
      </c>
      <c r="F10" s="36">
        <v>31130</v>
      </c>
      <c r="G10" s="29">
        <v>0</v>
      </c>
      <c r="H10" s="30">
        <v>0</v>
      </c>
      <c r="I10" s="37">
        <v>112</v>
      </c>
      <c r="J10" s="38">
        <v>32942</v>
      </c>
      <c r="K10" s="89">
        <v>14</v>
      </c>
      <c r="L10" s="30">
        <v>218</v>
      </c>
      <c r="M10" s="35">
        <v>7169</v>
      </c>
      <c r="N10" s="36">
        <v>1805342</v>
      </c>
      <c r="O10" s="29">
        <v>0</v>
      </c>
      <c r="P10" s="30">
        <v>0</v>
      </c>
      <c r="Q10" s="35">
        <v>12593</v>
      </c>
      <c r="R10" s="36">
        <v>1407716</v>
      </c>
      <c r="S10" s="29">
        <v>4816</v>
      </c>
      <c r="T10" s="30">
        <v>712795</v>
      </c>
      <c r="U10" s="35">
        <v>1833</v>
      </c>
      <c r="V10" s="36">
        <v>130925</v>
      </c>
      <c r="W10" s="35">
        <v>181</v>
      </c>
      <c r="X10" s="30">
        <v>28900</v>
      </c>
      <c r="Y10" s="37">
        <f t="shared" si="0"/>
        <v>26899</v>
      </c>
      <c r="Z10" s="36">
        <f t="shared" si="0"/>
        <v>4149968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107</v>
      </c>
      <c r="J11" s="14">
        <v>52351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2064</v>
      </c>
      <c r="R11" s="14">
        <v>529060</v>
      </c>
      <c r="S11" s="19">
        <v>0</v>
      </c>
      <c r="T11" s="18">
        <v>0</v>
      </c>
      <c r="U11" s="13">
        <v>3</v>
      </c>
      <c r="V11" s="14">
        <v>680</v>
      </c>
      <c r="W11" s="13">
        <v>0</v>
      </c>
      <c r="X11" s="18">
        <v>0</v>
      </c>
      <c r="Y11" s="13">
        <f>+W11+U11+S11+Q11+O11+M11+K11+I11+G11+E11</f>
        <v>2264</v>
      </c>
      <c r="Z11" s="14">
        <f t="shared" si="0"/>
        <v>672091</v>
      </c>
    </row>
    <row r="12" spans="1:26" ht="18.95" customHeight="1" x14ac:dyDescent="0.15">
      <c r="A12" s="7"/>
      <c r="B12" s="7"/>
      <c r="C12" s="145"/>
      <c r="D12" s="14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95</v>
      </c>
      <c r="J12" s="21">
        <v>47703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2225</v>
      </c>
      <c r="R12" s="21">
        <v>522707</v>
      </c>
      <c r="S12" s="25">
        <v>0</v>
      </c>
      <c r="T12" s="26">
        <v>0</v>
      </c>
      <c r="U12" s="27">
        <v>6</v>
      </c>
      <c r="V12" s="21">
        <v>800</v>
      </c>
      <c r="W12" s="27">
        <v>0</v>
      </c>
      <c r="X12" s="26">
        <v>0</v>
      </c>
      <c r="Y12" s="20">
        <f t="shared" ref="Y12:Y19" si="1">+W12+U12+S12+Q12+O12+M12+K12+I12+G12+E12</f>
        <v>2416</v>
      </c>
      <c r="Z12" s="21">
        <f t="shared" si="0"/>
        <v>661210</v>
      </c>
    </row>
    <row r="13" spans="1:26" ht="18.95" customHeight="1" thickBot="1" x14ac:dyDescent="0.2">
      <c r="A13" s="7"/>
      <c r="B13" s="7"/>
      <c r="C13" s="14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40731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5847</v>
      </c>
      <c r="R13" s="36">
        <v>1612434</v>
      </c>
      <c r="S13" s="29">
        <v>0</v>
      </c>
      <c r="T13" s="30">
        <v>0</v>
      </c>
      <c r="U13" s="35">
        <v>30</v>
      </c>
      <c r="V13" s="36">
        <v>3426</v>
      </c>
      <c r="W13" s="35">
        <v>0</v>
      </c>
      <c r="X13" s="30">
        <v>0</v>
      </c>
      <c r="Y13" s="37">
        <f t="shared" si="1"/>
        <v>6136</v>
      </c>
      <c r="Z13" s="36">
        <f t="shared" si="0"/>
        <v>1870591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5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</v>
      </c>
      <c r="N14" s="87">
        <v>5017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</v>
      </c>
      <c r="Z14" s="14">
        <f t="shared" si="0"/>
        <v>5017</v>
      </c>
    </row>
    <row r="15" spans="1:26" ht="18.95" customHeight="1" x14ac:dyDescent="0.15">
      <c r="A15" s="7"/>
      <c r="B15" s="22"/>
      <c r="C15" s="145"/>
      <c r="D15" s="14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838</v>
      </c>
      <c r="N15" s="88">
        <v>64651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838</v>
      </c>
      <c r="Z15" s="24">
        <f t="shared" si="0"/>
        <v>64651</v>
      </c>
    </row>
    <row r="16" spans="1:26" ht="18.95" customHeight="1" thickBot="1" x14ac:dyDescent="0.2">
      <c r="A16" s="7" t="s">
        <v>34</v>
      </c>
      <c r="B16" s="22"/>
      <c r="C16" s="14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5980</v>
      </c>
      <c r="N16" s="36">
        <v>655257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5980</v>
      </c>
      <c r="Z16" s="36">
        <f t="shared" si="0"/>
        <v>655257</v>
      </c>
    </row>
    <row r="17" spans="1:28" ht="18.95" customHeight="1" x14ac:dyDescent="0.15">
      <c r="A17" s="7"/>
      <c r="B17" s="22"/>
      <c r="C17" s="2" t="s">
        <v>35</v>
      </c>
      <c r="D17" s="152" t="s">
        <v>21</v>
      </c>
      <c r="E17" s="13">
        <v>0</v>
      </c>
      <c r="F17" s="14">
        <v>0</v>
      </c>
      <c r="G17" s="19">
        <v>530</v>
      </c>
      <c r="H17" s="18">
        <v>114192</v>
      </c>
      <c r="I17" s="13">
        <v>1284</v>
      </c>
      <c r="J17" s="14">
        <v>162006</v>
      </c>
      <c r="K17" s="19">
        <v>84</v>
      </c>
      <c r="L17" s="18">
        <v>64050</v>
      </c>
      <c r="M17" s="13">
        <v>653</v>
      </c>
      <c r="N17" s="87">
        <v>231965</v>
      </c>
      <c r="O17" s="19">
        <v>4018</v>
      </c>
      <c r="P17" s="18">
        <v>1560232</v>
      </c>
      <c r="Q17" s="13">
        <v>4656</v>
      </c>
      <c r="R17" s="14">
        <v>1084727</v>
      </c>
      <c r="S17" s="19">
        <v>209</v>
      </c>
      <c r="T17" s="18">
        <v>49338</v>
      </c>
      <c r="U17" s="13">
        <v>0</v>
      </c>
      <c r="V17" s="14">
        <v>0</v>
      </c>
      <c r="W17" s="13">
        <v>7964</v>
      </c>
      <c r="X17" s="18">
        <v>1726255</v>
      </c>
      <c r="Y17" s="41">
        <f t="shared" si="1"/>
        <v>19398</v>
      </c>
      <c r="Z17" s="42">
        <f t="shared" si="0"/>
        <v>4992765</v>
      </c>
    </row>
    <row r="18" spans="1:28" ht="18.95" customHeight="1" x14ac:dyDescent="0.15">
      <c r="A18" s="7" t="s">
        <v>36</v>
      </c>
      <c r="B18" s="22"/>
      <c r="C18" s="145"/>
      <c r="D18" s="148" t="s">
        <v>22</v>
      </c>
      <c r="E18" s="27">
        <v>62</v>
      </c>
      <c r="F18" s="21">
        <v>15294</v>
      </c>
      <c r="G18" s="25">
        <v>531</v>
      </c>
      <c r="H18" s="26">
        <v>122819</v>
      </c>
      <c r="I18" s="27">
        <v>1290</v>
      </c>
      <c r="J18" s="21">
        <v>163955</v>
      </c>
      <c r="K18" s="25">
        <v>91</v>
      </c>
      <c r="L18" s="26">
        <v>70360</v>
      </c>
      <c r="M18" s="27">
        <v>624</v>
      </c>
      <c r="N18" s="21">
        <v>364501</v>
      </c>
      <c r="O18" s="25">
        <v>4018</v>
      </c>
      <c r="P18" s="26">
        <v>1562845</v>
      </c>
      <c r="Q18" s="27">
        <v>4948</v>
      </c>
      <c r="R18" s="21">
        <v>1217718</v>
      </c>
      <c r="S18" s="25">
        <v>195</v>
      </c>
      <c r="T18" s="26">
        <v>46590</v>
      </c>
      <c r="U18" s="27">
        <v>10</v>
      </c>
      <c r="V18" s="21">
        <v>2200</v>
      </c>
      <c r="W18" s="27">
        <v>8165</v>
      </c>
      <c r="X18" s="26">
        <v>1719393</v>
      </c>
      <c r="Y18" s="23">
        <f t="shared" si="1"/>
        <v>19934</v>
      </c>
      <c r="Z18" s="24">
        <f t="shared" si="0"/>
        <v>5285675</v>
      </c>
    </row>
    <row r="19" spans="1:28" ht="18.95" customHeight="1" thickBot="1" x14ac:dyDescent="0.2">
      <c r="A19" s="7"/>
      <c r="B19" s="22"/>
      <c r="C19" s="146"/>
      <c r="D19" s="43" t="s">
        <v>24</v>
      </c>
      <c r="E19" s="23">
        <v>325</v>
      </c>
      <c r="F19" s="24">
        <v>75949</v>
      </c>
      <c r="G19" s="33">
        <v>541</v>
      </c>
      <c r="H19" s="34">
        <v>116993</v>
      </c>
      <c r="I19" s="23">
        <v>283</v>
      </c>
      <c r="J19" s="24">
        <v>120456</v>
      </c>
      <c r="K19" s="90">
        <v>198</v>
      </c>
      <c r="L19" s="34">
        <v>153570</v>
      </c>
      <c r="M19" s="23">
        <v>1386</v>
      </c>
      <c r="N19" s="24">
        <v>403919</v>
      </c>
      <c r="O19" s="33">
        <v>2049</v>
      </c>
      <c r="P19" s="34">
        <v>786003</v>
      </c>
      <c r="Q19" s="23">
        <v>7688</v>
      </c>
      <c r="R19" s="24">
        <v>2253847</v>
      </c>
      <c r="S19" s="33">
        <v>132</v>
      </c>
      <c r="T19" s="34">
        <v>42596</v>
      </c>
      <c r="U19" s="23">
        <v>66</v>
      </c>
      <c r="V19" s="24">
        <v>14520</v>
      </c>
      <c r="W19" s="23">
        <v>8480</v>
      </c>
      <c r="X19" s="34">
        <v>1918120</v>
      </c>
      <c r="Y19" s="35">
        <f t="shared" si="1"/>
        <v>21148</v>
      </c>
      <c r="Z19" s="36">
        <f t="shared" si="0"/>
        <v>5885973</v>
      </c>
    </row>
    <row r="20" spans="1:28" ht="18.95" customHeight="1" x14ac:dyDescent="0.15">
      <c r="A20" s="7"/>
      <c r="B20" s="22"/>
      <c r="C20" s="2" t="s">
        <v>17</v>
      </c>
      <c r="D20" s="152" t="s">
        <v>21</v>
      </c>
      <c r="E20" s="13">
        <f>+E17+E14+E11+E8+E5</f>
        <v>1286</v>
      </c>
      <c r="F20" s="14">
        <f t="shared" ref="E20:Z22" si="2">+F17+F14+F11+F8+F5</f>
        <v>88981</v>
      </c>
      <c r="G20" s="19">
        <f t="shared" si="2"/>
        <v>659</v>
      </c>
      <c r="H20" s="18">
        <f t="shared" si="2"/>
        <v>199392</v>
      </c>
      <c r="I20" s="13">
        <f t="shared" si="2"/>
        <v>2536</v>
      </c>
      <c r="J20" s="14">
        <f t="shared" si="2"/>
        <v>1919161</v>
      </c>
      <c r="K20" s="19">
        <f t="shared" si="2"/>
        <v>1054</v>
      </c>
      <c r="L20" s="18">
        <f t="shared" si="2"/>
        <v>260620</v>
      </c>
      <c r="M20" s="13">
        <f t="shared" si="2"/>
        <v>7622</v>
      </c>
      <c r="N20" s="14">
        <f t="shared" si="2"/>
        <v>1946419</v>
      </c>
      <c r="O20" s="19">
        <f t="shared" si="2"/>
        <v>4631</v>
      </c>
      <c r="P20" s="18">
        <f t="shared" si="2"/>
        <v>1595167</v>
      </c>
      <c r="Q20" s="13">
        <f t="shared" si="2"/>
        <v>29468</v>
      </c>
      <c r="R20" s="14">
        <f t="shared" si="2"/>
        <v>5714343</v>
      </c>
      <c r="S20" s="19">
        <f t="shared" si="2"/>
        <v>44564</v>
      </c>
      <c r="T20" s="18">
        <f t="shared" si="2"/>
        <v>10773964</v>
      </c>
      <c r="U20" s="13">
        <f t="shared" si="2"/>
        <v>3933</v>
      </c>
      <c r="V20" s="14">
        <f t="shared" si="2"/>
        <v>1491077</v>
      </c>
      <c r="W20" s="13">
        <f t="shared" si="2"/>
        <v>8844</v>
      </c>
      <c r="X20" s="18">
        <f t="shared" si="2"/>
        <v>1837472</v>
      </c>
      <c r="Y20" s="31">
        <f t="shared" si="2"/>
        <v>104597</v>
      </c>
      <c r="Z20" s="32">
        <f t="shared" si="2"/>
        <v>25826596</v>
      </c>
      <c r="AA20" s="3"/>
      <c r="AB20" s="3"/>
    </row>
    <row r="21" spans="1:28" ht="18.95" customHeight="1" x14ac:dyDescent="0.15">
      <c r="A21" s="7" t="s">
        <v>37</v>
      </c>
      <c r="B21" s="22"/>
      <c r="C21" s="145"/>
      <c r="D21" s="148" t="s">
        <v>22</v>
      </c>
      <c r="E21" s="27">
        <f t="shared" si="2"/>
        <v>1332</v>
      </c>
      <c r="F21" s="21">
        <f t="shared" si="2"/>
        <v>176209</v>
      </c>
      <c r="G21" s="25">
        <f t="shared" si="2"/>
        <v>636</v>
      </c>
      <c r="H21" s="26">
        <f t="shared" si="2"/>
        <v>203219</v>
      </c>
      <c r="I21" s="27">
        <f t="shared" si="2"/>
        <v>2515</v>
      </c>
      <c r="J21" s="21">
        <f t="shared" si="2"/>
        <v>1329456</v>
      </c>
      <c r="K21" s="25">
        <f t="shared" si="2"/>
        <v>927</v>
      </c>
      <c r="L21" s="26">
        <f t="shared" si="2"/>
        <v>240330</v>
      </c>
      <c r="M21" s="27">
        <f t="shared" si="2"/>
        <v>7612</v>
      </c>
      <c r="N21" s="21">
        <f t="shared" si="2"/>
        <v>1638853</v>
      </c>
      <c r="O21" s="25">
        <f t="shared" si="2"/>
        <v>4471</v>
      </c>
      <c r="P21" s="26">
        <f t="shared" si="2"/>
        <v>1582532</v>
      </c>
      <c r="Q21" s="27">
        <f t="shared" si="2"/>
        <v>29639</v>
      </c>
      <c r="R21" s="21">
        <f t="shared" si="2"/>
        <v>5856115</v>
      </c>
      <c r="S21" s="25">
        <f t="shared" si="2"/>
        <v>45299</v>
      </c>
      <c r="T21" s="26">
        <f t="shared" si="2"/>
        <v>10768350</v>
      </c>
      <c r="U21" s="27">
        <f t="shared" si="2"/>
        <v>3116</v>
      </c>
      <c r="V21" s="21">
        <f t="shared" si="2"/>
        <v>632178</v>
      </c>
      <c r="W21" s="27">
        <f t="shared" si="2"/>
        <v>8932</v>
      </c>
      <c r="X21" s="26">
        <f t="shared" si="2"/>
        <v>1820984</v>
      </c>
      <c r="Y21" s="23">
        <f t="shared" si="2"/>
        <v>104479</v>
      </c>
      <c r="Z21" s="24">
        <f t="shared" si="2"/>
        <v>24248226</v>
      </c>
      <c r="AA21" s="3"/>
      <c r="AB21" s="3"/>
    </row>
    <row r="22" spans="1:28" ht="18.95" customHeight="1" thickBot="1" x14ac:dyDescent="0.2">
      <c r="A22" s="7"/>
      <c r="B22" s="22"/>
      <c r="C22" s="146"/>
      <c r="D22" s="43" t="s">
        <v>24</v>
      </c>
      <c r="E22" s="23">
        <f t="shared" si="2"/>
        <v>2404</v>
      </c>
      <c r="F22" s="24">
        <f t="shared" si="2"/>
        <v>414994</v>
      </c>
      <c r="G22" s="33">
        <f t="shared" si="2"/>
        <v>868</v>
      </c>
      <c r="H22" s="34">
        <f t="shared" si="2"/>
        <v>382431</v>
      </c>
      <c r="I22" s="23">
        <f t="shared" si="2"/>
        <v>2044</v>
      </c>
      <c r="J22" s="24">
        <f t="shared" si="2"/>
        <v>2183396</v>
      </c>
      <c r="K22" s="33">
        <f t="shared" si="2"/>
        <v>1238</v>
      </c>
      <c r="L22" s="34">
        <f t="shared" si="2"/>
        <v>1920402</v>
      </c>
      <c r="M22" s="23">
        <f t="shared" si="2"/>
        <v>15448</v>
      </c>
      <c r="N22" s="24">
        <f t="shared" si="2"/>
        <v>3143169</v>
      </c>
      <c r="O22" s="33">
        <f t="shared" si="2"/>
        <v>4254</v>
      </c>
      <c r="P22" s="34">
        <f t="shared" si="2"/>
        <v>1189508</v>
      </c>
      <c r="Q22" s="23">
        <f t="shared" si="2"/>
        <v>59615</v>
      </c>
      <c r="R22" s="24">
        <f t="shared" si="2"/>
        <v>9946673</v>
      </c>
      <c r="S22" s="33">
        <f t="shared" si="2"/>
        <v>28667</v>
      </c>
      <c r="T22" s="34">
        <f t="shared" si="2"/>
        <v>2473342</v>
      </c>
      <c r="U22" s="23">
        <f t="shared" si="2"/>
        <v>5593</v>
      </c>
      <c r="V22" s="24">
        <f t="shared" si="2"/>
        <v>2270522</v>
      </c>
      <c r="W22" s="23">
        <f t="shared" si="2"/>
        <v>9940</v>
      </c>
      <c r="X22" s="34">
        <f t="shared" si="2"/>
        <v>2202697</v>
      </c>
      <c r="Y22" s="23">
        <f t="shared" si="2"/>
        <v>130071</v>
      </c>
      <c r="Z22" s="24">
        <f t="shared" si="2"/>
        <v>26127134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>
        <f>(E20+E21)/(E22+E41)*100</f>
        <v>53.934899052327978</v>
      </c>
      <c r="F23" s="185"/>
      <c r="G23" s="184">
        <f>(G20+G21)/(G22+G41)*100</f>
        <v>75.59836544074723</v>
      </c>
      <c r="H23" s="185"/>
      <c r="I23" s="184">
        <f>(I20+I21)/(I22+I41)*100</f>
        <v>124.19473813621835</v>
      </c>
      <c r="J23" s="185"/>
      <c r="K23" s="184">
        <f>(K20+K21)/(K22+K41)*100</f>
        <v>84.333759046402719</v>
      </c>
      <c r="L23" s="185"/>
      <c r="M23" s="184">
        <f>(M20+M21)/(M22+M41)*100</f>
        <v>49.323318008159035</v>
      </c>
      <c r="N23" s="185"/>
      <c r="O23" s="184">
        <f>(O20+O21)/(O22+O41)*100</f>
        <v>109.03210349784381</v>
      </c>
      <c r="P23" s="185"/>
      <c r="Q23" s="184">
        <f>(Q20+Q21)/(Q22+Q41)*100</f>
        <v>49.502935486302455</v>
      </c>
      <c r="R23" s="185"/>
      <c r="S23" s="184">
        <f>(S20+S21)/(S22+S41)*100</f>
        <v>154.75210525409426</v>
      </c>
      <c r="T23" s="185"/>
      <c r="U23" s="184">
        <f>(U20+U21)/(U22+U41)*100</f>
        <v>67.98148326743177</v>
      </c>
      <c r="V23" s="185"/>
      <c r="W23" s="184">
        <f>(W20+W21)/(W22+W41)*100</f>
        <v>89.022435897435898</v>
      </c>
      <c r="X23" s="185"/>
      <c r="Y23" s="184">
        <f>(Y20+Y21)/(Y22+Y41)*100</f>
        <v>82.288731604428762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v>172626</v>
      </c>
      <c r="F24" s="187"/>
      <c r="G24" s="180">
        <v>440589</v>
      </c>
      <c r="H24" s="181"/>
      <c r="I24" s="182">
        <v>1068198</v>
      </c>
      <c r="J24" s="183"/>
      <c r="K24" s="180">
        <v>1551213</v>
      </c>
      <c r="L24" s="181"/>
      <c r="M24" s="182">
        <v>203466</v>
      </c>
      <c r="N24" s="183"/>
      <c r="O24" s="180">
        <v>279621</v>
      </c>
      <c r="P24" s="181"/>
      <c r="Q24" s="182">
        <v>166848</v>
      </c>
      <c r="R24" s="183"/>
      <c r="S24" s="180">
        <v>86278</v>
      </c>
      <c r="T24" s="181"/>
      <c r="U24" s="182">
        <v>405958</v>
      </c>
      <c r="V24" s="183"/>
      <c r="W24" s="180">
        <v>221599</v>
      </c>
      <c r="X24" s="181"/>
      <c r="Y24" s="182">
        <v>200868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1.8482213560286305</v>
      </c>
      <c r="F25" s="49"/>
      <c r="G25" s="50">
        <f>G22/Y22*100</f>
        <v>0.66732784402364864</v>
      </c>
      <c r="H25" s="51"/>
      <c r="I25" s="48">
        <f>I22/Y22*100</f>
        <v>1.5714494391524627</v>
      </c>
      <c r="J25" s="49"/>
      <c r="K25" s="50">
        <f>K22/Y22*100</f>
        <v>0.95178786970193197</v>
      </c>
      <c r="L25" s="51"/>
      <c r="M25" s="48">
        <f>M22/Y22*100</f>
        <v>11.876590477508438</v>
      </c>
      <c r="N25" s="49"/>
      <c r="O25" s="50">
        <f>O22/Y22*100</f>
        <v>3.2705214844200476</v>
      </c>
      <c r="P25" s="51"/>
      <c r="Q25" s="48">
        <f>Q22/Y22*100</f>
        <v>45.832660623813148</v>
      </c>
      <c r="R25" s="49"/>
      <c r="S25" s="50">
        <f>S22/Y22*100</f>
        <v>22.039501503025271</v>
      </c>
      <c r="T25" s="51"/>
      <c r="U25" s="48">
        <f>U22/Y22*100</f>
        <v>4.2999592530233484</v>
      </c>
      <c r="V25" s="49"/>
      <c r="W25" s="50">
        <f>W22/Y22*100</f>
        <v>7.6419801493030723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44"/>
      <c r="E26" s="52"/>
      <c r="F26" s="144"/>
      <c r="G26" s="52"/>
      <c r="H26" s="144"/>
      <c r="I26" s="52"/>
      <c r="J26" s="144"/>
      <c r="K26" s="52"/>
      <c r="L26" s="144"/>
      <c r="M26" s="52"/>
      <c r="N26" s="144"/>
      <c r="O26" s="52"/>
      <c r="P26" s="144"/>
      <c r="Q26" s="52"/>
      <c r="R26" s="144"/>
      <c r="S26" s="52"/>
      <c r="T26" s="144"/>
      <c r="U26" s="52"/>
      <c r="V26" s="144"/>
      <c r="W26" s="52"/>
      <c r="X26" s="144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1197</v>
      </c>
      <c r="F27" s="14">
        <v>92365</v>
      </c>
      <c r="G27" s="19">
        <v>649</v>
      </c>
      <c r="H27" s="18">
        <v>255834</v>
      </c>
      <c r="I27" s="13">
        <v>2059</v>
      </c>
      <c r="J27" s="14">
        <v>943429</v>
      </c>
      <c r="K27" s="19">
        <v>31</v>
      </c>
      <c r="L27" s="18">
        <v>18266</v>
      </c>
      <c r="M27" s="13">
        <v>3689</v>
      </c>
      <c r="N27" s="14">
        <v>1045420</v>
      </c>
      <c r="O27" s="19">
        <v>4168</v>
      </c>
      <c r="P27" s="18">
        <v>1408494</v>
      </c>
      <c r="Q27" s="13">
        <v>22201</v>
      </c>
      <c r="R27" s="14">
        <v>4429180</v>
      </c>
      <c r="S27" s="19">
        <v>40953</v>
      </c>
      <c r="T27" s="18">
        <v>10090499</v>
      </c>
      <c r="U27" s="13">
        <v>3076</v>
      </c>
      <c r="V27" s="14">
        <v>841081</v>
      </c>
      <c r="W27" s="19">
        <v>10903</v>
      </c>
      <c r="X27" s="18">
        <v>2065512</v>
      </c>
      <c r="Y27" s="55">
        <f>+W27+U27+S27+Q27+O27+M27+K27+I27+G27+E27</f>
        <v>88926</v>
      </c>
      <c r="Z27" s="56">
        <f t="shared" ref="Z27:Z29" si="3">+X27+V27+T27+R27+P27+N27+L27+J27+H27+F27</f>
        <v>21190080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1146</v>
      </c>
      <c r="F28" s="21">
        <v>96447</v>
      </c>
      <c r="G28" s="25">
        <v>660</v>
      </c>
      <c r="H28" s="26">
        <v>278974</v>
      </c>
      <c r="I28" s="27">
        <v>2043</v>
      </c>
      <c r="J28" s="21">
        <v>871729</v>
      </c>
      <c r="K28" s="25">
        <v>140</v>
      </c>
      <c r="L28" s="26">
        <v>58958</v>
      </c>
      <c r="M28" s="27">
        <v>4682</v>
      </c>
      <c r="N28" s="21">
        <v>1165533</v>
      </c>
      <c r="O28" s="25">
        <v>4260</v>
      </c>
      <c r="P28" s="26">
        <v>1451979</v>
      </c>
      <c r="Q28" s="27">
        <v>22741</v>
      </c>
      <c r="R28" s="21">
        <v>4682330</v>
      </c>
      <c r="S28" s="25">
        <v>40400</v>
      </c>
      <c r="T28" s="26">
        <v>10122011</v>
      </c>
      <c r="U28" s="27">
        <v>3526</v>
      </c>
      <c r="V28" s="21">
        <v>912478</v>
      </c>
      <c r="W28" s="25">
        <v>11635</v>
      </c>
      <c r="X28" s="26">
        <v>1866954</v>
      </c>
      <c r="Y28" s="58">
        <f t="shared" ref="Y28:Y29" si="4">+W28+U28+S28+Q28+O28+M28+K28+I28+G28+E28</f>
        <v>91233</v>
      </c>
      <c r="Z28" s="59">
        <f t="shared" si="3"/>
        <v>21507393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1846</v>
      </c>
      <c r="F29" s="21">
        <v>227520</v>
      </c>
      <c r="G29" s="25">
        <v>1539</v>
      </c>
      <c r="H29" s="26">
        <v>504891</v>
      </c>
      <c r="I29" s="27">
        <v>2300</v>
      </c>
      <c r="J29" s="21">
        <v>2414906</v>
      </c>
      <c r="K29" s="25">
        <v>432</v>
      </c>
      <c r="L29" s="26">
        <v>146414</v>
      </c>
      <c r="M29" s="27">
        <v>10047</v>
      </c>
      <c r="N29" s="21">
        <v>2363414</v>
      </c>
      <c r="O29" s="25">
        <v>4322</v>
      </c>
      <c r="P29" s="26">
        <v>1295952</v>
      </c>
      <c r="Q29" s="27">
        <v>64872</v>
      </c>
      <c r="R29" s="21">
        <v>12338743</v>
      </c>
      <c r="S29" s="25">
        <v>26259</v>
      </c>
      <c r="T29" s="26">
        <v>2225821</v>
      </c>
      <c r="U29" s="27">
        <v>6765</v>
      </c>
      <c r="V29" s="21">
        <v>2320224</v>
      </c>
      <c r="W29" s="25">
        <v>14616</v>
      </c>
      <c r="X29" s="26">
        <v>2071582</v>
      </c>
      <c r="Y29" s="58">
        <f t="shared" si="4"/>
        <v>132998</v>
      </c>
      <c r="Z29" s="59">
        <f t="shared" si="3"/>
        <v>25909467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64.400000000000006</v>
      </c>
      <c r="F30" s="176"/>
      <c r="G30" s="175">
        <v>42.4</v>
      </c>
      <c r="H30" s="176"/>
      <c r="I30" s="175">
        <v>89.5</v>
      </c>
      <c r="J30" s="176"/>
      <c r="K30" s="175">
        <v>17.600000000000001</v>
      </c>
      <c r="L30" s="176"/>
      <c r="M30" s="175">
        <v>39.700000000000003</v>
      </c>
      <c r="N30" s="176"/>
      <c r="O30" s="175">
        <v>96.5</v>
      </c>
      <c r="P30" s="176"/>
      <c r="Q30" s="175">
        <v>34.5</v>
      </c>
      <c r="R30" s="176"/>
      <c r="S30" s="175">
        <v>156.6</v>
      </c>
      <c r="T30" s="176"/>
      <c r="U30" s="175">
        <v>47.2</v>
      </c>
      <c r="V30" s="176"/>
      <c r="W30" s="175">
        <v>75.2</v>
      </c>
      <c r="X30" s="176"/>
      <c r="Y30" s="175">
        <v>67.099999999999994</v>
      </c>
      <c r="Z30" s="176"/>
    </row>
    <row r="31" spans="1:28" ht="18.95" customHeight="1" x14ac:dyDescent="0.15">
      <c r="A31" s="22"/>
      <c r="B31" s="178"/>
      <c r="C31" s="4" t="s">
        <v>45</v>
      </c>
      <c r="D31" s="152" t="s">
        <v>21</v>
      </c>
      <c r="E31" s="124">
        <f>E20-E27</f>
        <v>89</v>
      </c>
      <c r="F31" s="125">
        <f t="shared" ref="F31:Z33" si="5">F20-F27</f>
        <v>-3384</v>
      </c>
      <c r="G31" s="126">
        <f t="shared" si="5"/>
        <v>10</v>
      </c>
      <c r="H31" s="127">
        <f t="shared" si="5"/>
        <v>-56442</v>
      </c>
      <c r="I31" s="124">
        <f t="shared" si="5"/>
        <v>477</v>
      </c>
      <c r="J31" s="125">
        <f t="shared" si="5"/>
        <v>975732</v>
      </c>
      <c r="K31" s="126">
        <f t="shared" si="5"/>
        <v>1023</v>
      </c>
      <c r="L31" s="127">
        <f t="shared" si="5"/>
        <v>242354</v>
      </c>
      <c r="M31" s="124">
        <f t="shared" si="5"/>
        <v>3933</v>
      </c>
      <c r="N31" s="125">
        <f t="shared" si="5"/>
        <v>900999</v>
      </c>
      <c r="O31" s="126">
        <f t="shared" si="5"/>
        <v>463</v>
      </c>
      <c r="P31" s="127">
        <f t="shared" si="5"/>
        <v>186673</v>
      </c>
      <c r="Q31" s="124">
        <f t="shared" si="5"/>
        <v>7267</v>
      </c>
      <c r="R31" s="125">
        <f t="shared" si="5"/>
        <v>1285163</v>
      </c>
      <c r="S31" s="126">
        <f t="shared" si="5"/>
        <v>3611</v>
      </c>
      <c r="T31" s="127">
        <f t="shared" si="5"/>
        <v>683465</v>
      </c>
      <c r="U31" s="124">
        <f t="shared" si="5"/>
        <v>857</v>
      </c>
      <c r="V31" s="125">
        <f t="shared" si="5"/>
        <v>649996</v>
      </c>
      <c r="W31" s="126">
        <f t="shared" si="5"/>
        <v>-2059</v>
      </c>
      <c r="X31" s="127">
        <f t="shared" si="5"/>
        <v>-228040</v>
      </c>
      <c r="Y31" s="124">
        <f t="shared" si="5"/>
        <v>15671</v>
      </c>
      <c r="Z31" s="125">
        <f t="shared" si="5"/>
        <v>4636516</v>
      </c>
    </row>
    <row r="32" spans="1:28" ht="18.95" customHeight="1" x14ac:dyDescent="0.15">
      <c r="A32" s="22" t="s">
        <v>46</v>
      </c>
      <c r="B32" s="178"/>
      <c r="C32" s="7"/>
      <c r="D32" s="148" t="s">
        <v>22</v>
      </c>
      <c r="E32" s="128">
        <f t="shared" ref="E32:T33" si="6">E21-E28</f>
        <v>186</v>
      </c>
      <c r="F32" s="129">
        <f t="shared" si="6"/>
        <v>79762</v>
      </c>
      <c r="G32" s="130">
        <f t="shared" si="6"/>
        <v>-24</v>
      </c>
      <c r="H32" s="131">
        <f t="shared" si="6"/>
        <v>-75755</v>
      </c>
      <c r="I32" s="128">
        <f t="shared" si="6"/>
        <v>472</v>
      </c>
      <c r="J32" s="129">
        <f t="shared" si="6"/>
        <v>457727</v>
      </c>
      <c r="K32" s="130">
        <f t="shared" si="6"/>
        <v>787</v>
      </c>
      <c r="L32" s="131">
        <f t="shared" si="6"/>
        <v>181372</v>
      </c>
      <c r="M32" s="128">
        <f t="shared" si="6"/>
        <v>2930</v>
      </c>
      <c r="N32" s="129">
        <f t="shared" si="6"/>
        <v>473320</v>
      </c>
      <c r="O32" s="130">
        <f t="shared" si="6"/>
        <v>211</v>
      </c>
      <c r="P32" s="131">
        <f t="shared" si="6"/>
        <v>130553</v>
      </c>
      <c r="Q32" s="128">
        <f t="shared" si="6"/>
        <v>6898</v>
      </c>
      <c r="R32" s="129">
        <f t="shared" si="6"/>
        <v>1173785</v>
      </c>
      <c r="S32" s="130">
        <f t="shared" si="6"/>
        <v>4899</v>
      </c>
      <c r="T32" s="131">
        <f t="shared" si="6"/>
        <v>646339</v>
      </c>
      <c r="U32" s="128">
        <f t="shared" si="5"/>
        <v>-410</v>
      </c>
      <c r="V32" s="129">
        <f t="shared" si="5"/>
        <v>-280300</v>
      </c>
      <c r="W32" s="130">
        <f t="shared" si="5"/>
        <v>-2703</v>
      </c>
      <c r="X32" s="131">
        <f t="shared" si="5"/>
        <v>-45970</v>
      </c>
      <c r="Y32" s="128">
        <f t="shared" si="5"/>
        <v>13246</v>
      </c>
      <c r="Z32" s="129">
        <f t="shared" si="5"/>
        <v>2740833</v>
      </c>
    </row>
    <row r="33" spans="1:38" ht="18.95" customHeight="1" x14ac:dyDescent="0.15">
      <c r="A33" s="22"/>
      <c r="B33" s="178"/>
      <c r="C33" s="7"/>
      <c r="D33" s="148" t="s">
        <v>24</v>
      </c>
      <c r="E33" s="128">
        <f t="shared" si="6"/>
        <v>558</v>
      </c>
      <c r="F33" s="129">
        <f t="shared" si="5"/>
        <v>187474</v>
      </c>
      <c r="G33" s="130">
        <f t="shared" si="5"/>
        <v>-671</v>
      </c>
      <c r="H33" s="131">
        <f t="shared" si="5"/>
        <v>-122460</v>
      </c>
      <c r="I33" s="128">
        <f t="shared" si="5"/>
        <v>-256</v>
      </c>
      <c r="J33" s="129">
        <f t="shared" si="5"/>
        <v>-231510</v>
      </c>
      <c r="K33" s="130">
        <f t="shared" si="5"/>
        <v>806</v>
      </c>
      <c r="L33" s="131">
        <f t="shared" si="5"/>
        <v>1773988</v>
      </c>
      <c r="M33" s="128">
        <f t="shared" si="5"/>
        <v>5401</v>
      </c>
      <c r="N33" s="129">
        <f t="shared" si="5"/>
        <v>779755</v>
      </c>
      <c r="O33" s="130">
        <f t="shared" si="5"/>
        <v>-68</v>
      </c>
      <c r="P33" s="131">
        <f t="shared" si="5"/>
        <v>-106444</v>
      </c>
      <c r="Q33" s="128">
        <f t="shared" si="5"/>
        <v>-5257</v>
      </c>
      <c r="R33" s="129">
        <f t="shared" si="5"/>
        <v>-2392070</v>
      </c>
      <c r="S33" s="130">
        <f t="shared" si="5"/>
        <v>2408</v>
      </c>
      <c r="T33" s="131">
        <f t="shared" si="5"/>
        <v>247521</v>
      </c>
      <c r="U33" s="128">
        <f t="shared" si="5"/>
        <v>-1172</v>
      </c>
      <c r="V33" s="129">
        <f t="shared" si="5"/>
        <v>-49702</v>
      </c>
      <c r="W33" s="130">
        <f t="shared" si="5"/>
        <v>-4676</v>
      </c>
      <c r="X33" s="131">
        <f t="shared" si="5"/>
        <v>131115</v>
      </c>
      <c r="Y33" s="128">
        <f t="shared" si="5"/>
        <v>-2927</v>
      </c>
      <c r="Z33" s="129">
        <f t="shared" si="5"/>
        <v>217667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f>+E23-E30</f>
        <v>-10.465100947672028</v>
      </c>
      <c r="F34" s="168"/>
      <c r="G34" s="173">
        <f t="shared" ref="G34" si="7">+G23-G30</f>
        <v>33.198365440747232</v>
      </c>
      <c r="H34" s="174"/>
      <c r="I34" s="169">
        <f t="shared" ref="I34" si="8">+I23-I30</f>
        <v>34.694738136218348</v>
      </c>
      <c r="J34" s="168"/>
      <c r="K34" s="173">
        <f t="shared" ref="K34" si="9">+K23-K30</f>
        <v>66.733759046402724</v>
      </c>
      <c r="L34" s="174"/>
      <c r="M34" s="169">
        <f t="shared" ref="M34" si="10">+M23-M30</f>
        <v>9.6233180081590319</v>
      </c>
      <c r="N34" s="168"/>
      <c r="O34" s="173">
        <f t="shared" ref="O34" si="11">+O23-O30</f>
        <v>12.532103497843806</v>
      </c>
      <c r="P34" s="174"/>
      <c r="Q34" s="169">
        <f t="shared" ref="Q34" si="12">+Q23-Q30</f>
        <v>15.002935486302455</v>
      </c>
      <c r="R34" s="168"/>
      <c r="S34" s="173">
        <f t="shared" ref="S34" si="13">+S23-S30</f>
        <v>-1.8478947459057338</v>
      </c>
      <c r="T34" s="174"/>
      <c r="U34" s="169">
        <f t="shared" ref="U34" si="14">+U23-U30</f>
        <v>20.781483267431767</v>
      </c>
      <c r="V34" s="168"/>
      <c r="W34" s="173">
        <f t="shared" ref="W34" si="15">+W23-W30</f>
        <v>13.822435897435895</v>
      </c>
      <c r="X34" s="174"/>
      <c r="Y34" s="169">
        <f t="shared" ref="Y34" si="16">+Y23-Y30</f>
        <v>15.188731604428767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17">E20/E27*100</f>
        <v>107.43525480367586</v>
      </c>
      <c r="F35" s="72">
        <f t="shared" si="17"/>
        <v>96.336274562875545</v>
      </c>
      <c r="G35" s="73">
        <f t="shared" si="17"/>
        <v>101.54083204930662</v>
      </c>
      <c r="H35" s="74">
        <f t="shared" si="17"/>
        <v>77.938037946480918</v>
      </c>
      <c r="I35" s="71">
        <f t="shared" si="17"/>
        <v>123.1665857212239</v>
      </c>
      <c r="J35" s="72">
        <f t="shared" si="17"/>
        <v>203.42399905027298</v>
      </c>
      <c r="K35" s="73">
        <f t="shared" si="17"/>
        <v>3400</v>
      </c>
      <c r="L35" s="74">
        <f t="shared" si="17"/>
        <v>1426.8038979524799</v>
      </c>
      <c r="M35" s="71">
        <f t="shared" si="17"/>
        <v>206.61425860666847</v>
      </c>
      <c r="N35" s="72">
        <f t="shared" si="17"/>
        <v>186.18536090757783</v>
      </c>
      <c r="O35" s="73">
        <f t="shared" si="17"/>
        <v>111.10844529750479</v>
      </c>
      <c r="P35" s="74">
        <f t="shared" si="17"/>
        <v>113.25337559123432</v>
      </c>
      <c r="Q35" s="71">
        <f t="shared" si="17"/>
        <v>132.73275978559525</v>
      </c>
      <c r="R35" s="72">
        <f t="shared" si="17"/>
        <v>129.01582234183303</v>
      </c>
      <c r="S35" s="73">
        <f t="shared" si="17"/>
        <v>108.81742485288012</v>
      </c>
      <c r="T35" s="74">
        <f t="shared" si="17"/>
        <v>106.77335184315464</v>
      </c>
      <c r="U35" s="71">
        <f t="shared" si="17"/>
        <v>127.86085825747723</v>
      </c>
      <c r="V35" s="72">
        <f t="shared" si="17"/>
        <v>177.28102287413458</v>
      </c>
      <c r="W35" s="73">
        <f t="shared" si="17"/>
        <v>81.115289369898193</v>
      </c>
      <c r="X35" s="74">
        <f t="shared" si="17"/>
        <v>88.959638094574132</v>
      </c>
      <c r="Y35" s="71">
        <f t="shared" si="17"/>
        <v>117.62251759890245</v>
      </c>
      <c r="Z35" s="72">
        <f t="shared" si="17"/>
        <v>121.88059695857685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17"/>
        <v>116.2303664921466</v>
      </c>
      <c r="F36" s="76">
        <f t="shared" si="17"/>
        <v>182.70034319367113</v>
      </c>
      <c r="G36" s="77">
        <f t="shared" si="17"/>
        <v>96.36363636363636</v>
      </c>
      <c r="H36" s="78">
        <f t="shared" si="17"/>
        <v>72.845139690437094</v>
      </c>
      <c r="I36" s="75">
        <f t="shared" si="17"/>
        <v>123.10327949094469</v>
      </c>
      <c r="J36" s="76">
        <f t="shared" si="17"/>
        <v>152.50794685045469</v>
      </c>
      <c r="K36" s="77">
        <f t="shared" si="17"/>
        <v>662.14285714285711</v>
      </c>
      <c r="L36" s="78">
        <f t="shared" si="17"/>
        <v>407.62915974083251</v>
      </c>
      <c r="M36" s="75">
        <f t="shared" si="17"/>
        <v>162.58009397693294</v>
      </c>
      <c r="N36" s="76">
        <f t="shared" si="17"/>
        <v>140.6097467853763</v>
      </c>
      <c r="O36" s="77">
        <f t="shared" si="17"/>
        <v>104.95305164319248</v>
      </c>
      <c r="P36" s="78">
        <f t="shared" si="17"/>
        <v>108.99138348419639</v>
      </c>
      <c r="Q36" s="75">
        <f t="shared" si="17"/>
        <v>130.33287894111956</v>
      </c>
      <c r="R36" s="76">
        <f t="shared" si="17"/>
        <v>125.06839543560577</v>
      </c>
      <c r="S36" s="77">
        <f t="shared" si="17"/>
        <v>112.12623762376236</v>
      </c>
      <c r="T36" s="78">
        <f t="shared" si="17"/>
        <v>106.38548011852585</v>
      </c>
      <c r="U36" s="75">
        <f t="shared" si="17"/>
        <v>88.372093023255815</v>
      </c>
      <c r="V36" s="76">
        <f t="shared" si="17"/>
        <v>69.281451169233662</v>
      </c>
      <c r="W36" s="77">
        <f t="shared" si="17"/>
        <v>76.768371293510967</v>
      </c>
      <c r="X36" s="78">
        <f t="shared" si="17"/>
        <v>97.53770044682409</v>
      </c>
      <c r="Y36" s="75">
        <f t="shared" si="17"/>
        <v>114.51886926879529</v>
      </c>
      <c r="Z36" s="76">
        <f t="shared" si="17"/>
        <v>112.74367841792821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17"/>
        <v>130.22751895991334</v>
      </c>
      <c r="F37" s="80">
        <f t="shared" si="17"/>
        <v>182.39890998593532</v>
      </c>
      <c r="G37" s="81">
        <f t="shared" si="17"/>
        <v>56.400259909031838</v>
      </c>
      <c r="H37" s="82">
        <f t="shared" si="17"/>
        <v>75.745259867971498</v>
      </c>
      <c r="I37" s="79">
        <f t="shared" si="17"/>
        <v>88.869565217391298</v>
      </c>
      <c r="J37" s="80">
        <f t="shared" si="17"/>
        <v>90.413291449025351</v>
      </c>
      <c r="K37" s="81">
        <f t="shared" si="17"/>
        <v>286.57407407407408</v>
      </c>
      <c r="L37" s="82">
        <f t="shared" si="17"/>
        <v>1311.6245714207657</v>
      </c>
      <c r="M37" s="79">
        <f t="shared" si="17"/>
        <v>153.75734049965163</v>
      </c>
      <c r="N37" s="80">
        <f t="shared" si="17"/>
        <v>132.99273847070384</v>
      </c>
      <c r="O37" s="81">
        <f t="shared" si="17"/>
        <v>98.4266543267006</v>
      </c>
      <c r="P37" s="82">
        <f t="shared" si="17"/>
        <v>91.7864241885502</v>
      </c>
      <c r="Q37" s="79">
        <f t="shared" si="17"/>
        <v>91.896349734862497</v>
      </c>
      <c r="R37" s="80">
        <f t="shared" si="17"/>
        <v>80.61334124553855</v>
      </c>
      <c r="S37" s="81">
        <f t="shared" si="17"/>
        <v>109.17018926844129</v>
      </c>
      <c r="T37" s="82">
        <f t="shared" si="17"/>
        <v>111.12043600990376</v>
      </c>
      <c r="U37" s="79">
        <f t="shared" si="17"/>
        <v>82.67553584626755</v>
      </c>
      <c r="V37" s="80">
        <f t="shared" si="17"/>
        <v>97.857879239245875</v>
      </c>
      <c r="W37" s="81">
        <f t="shared" si="17"/>
        <v>68.007662835249036</v>
      </c>
      <c r="X37" s="82">
        <f t="shared" si="17"/>
        <v>106.32922085633105</v>
      </c>
      <c r="Y37" s="79">
        <f t="shared" si="17"/>
        <v>97.799215025789863</v>
      </c>
      <c r="Z37" s="80">
        <f t="shared" si="17"/>
        <v>100.84010605081146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153" t="s">
        <v>21</v>
      </c>
      <c r="E39" s="13">
        <f>+'(令和3年5月) '!E20</f>
        <v>979</v>
      </c>
      <c r="F39" s="14">
        <f>+'(令和3年5月) '!F20</f>
        <v>60552</v>
      </c>
      <c r="G39" s="13">
        <f>+'(令和3年5月) '!G20</f>
        <v>597</v>
      </c>
      <c r="H39" s="14">
        <f>+'(令和3年5月) '!H20</f>
        <v>205645</v>
      </c>
      <c r="I39" s="13">
        <f>+'(令和3年5月) '!I20</f>
        <v>2225</v>
      </c>
      <c r="J39" s="14">
        <f>+'(令和3年5月) '!J20</f>
        <v>1109727</v>
      </c>
      <c r="K39" s="13">
        <f>+'(令和3年5月) '!K20</f>
        <v>744</v>
      </c>
      <c r="L39" s="14">
        <f>+'(令和3年5月) '!L20</f>
        <v>1499703</v>
      </c>
      <c r="M39" s="13">
        <f>+'(令和3年5月) '!M20</f>
        <v>9979</v>
      </c>
      <c r="N39" s="14">
        <f>+'(令和3年5月) '!N20</f>
        <v>1688414</v>
      </c>
      <c r="O39" s="13">
        <f>+'(令和3年5月) '!O20</f>
        <v>4400</v>
      </c>
      <c r="P39" s="14">
        <f>+'(令和3年5月) '!P20</f>
        <v>1532505</v>
      </c>
      <c r="Q39" s="13">
        <f>+'(令和3年5月) '!Q20</f>
        <v>27176</v>
      </c>
      <c r="R39" s="14">
        <f>+'(令和3年5月) '!R20</f>
        <v>4633373</v>
      </c>
      <c r="S39" s="25">
        <f>+'(令和3年5月) '!S20</f>
        <v>36055</v>
      </c>
      <c r="T39" s="26">
        <f>+'(令和3年5月) '!T20</f>
        <v>8553753</v>
      </c>
      <c r="U39" s="13">
        <f>+'(令和3年5月) '!U20</f>
        <v>2488</v>
      </c>
      <c r="V39" s="14">
        <f>+'(令和3年5月) '!V20</f>
        <v>493760</v>
      </c>
      <c r="W39" s="13">
        <f>+'(令和3年5月) '!W20</f>
        <v>7229</v>
      </c>
      <c r="X39" s="14">
        <f>+'(令和3年5月) '!X20</f>
        <v>1374984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71"/>
      <c r="C40" s="22"/>
      <c r="D40" s="149" t="s">
        <v>22</v>
      </c>
      <c r="E40" s="27">
        <f>+'(令和3年5月) '!E21</f>
        <v>1480</v>
      </c>
      <c r="F40" s="21">
        <f>+'(令和3年5月) '!F21</f>
        <v>187550</v>
      </c>
      <c r="G40" s="27">
        <f>+'(令和3年5月) '!G21</f>
        <v>646</v>
      </c>
      <c r="H40" s="21">
        <f>+'(令和3年5月) '!H21</f>
        <v>220594</v>
      </c>
      <c r="I40" s="27">
        <f>+'(令和3年5月) '!I21</f>
        <v>2416</v>
      </c>
      <c r="J40" s="21">
        <f>+'(令和3年5月) '!J21</f>
        <v>1093633</v>
      </c>
      <c r="K40" s="27">
        <f>+'(令和3年5月) '!K21</f>
        <v>712</v>
      </c>
      <c r="L40" s="21">
        <f>+'(令和3年5月) '!L21</f>
        <v>1541405</v>
      </c>
      <c r="M40" s="27">
        <f>+'(令和3年5月) '!M21</f>
        <v>6376</v>
      </c>
      <c r="N40" s="21">
        <f>+'(令和3年5月) '!N21</f>
        <v>1390948</v>
      </c>
      <c r="O40" s="27">
        <f>+'(令和3年5月) '!O21</f>
        <v>4354</v>
      </c>
      <c r="P40" s="21">
        <f>+'(令和3年5月) '!P21</f>
        <v>1526246</v>
      </c>
      <c r="Q40" s="27">
        <f>+'(令和3年5月) '!Q21</f>
        <v>24928</v>
      </c>
      <c r="R40" s="21">
        <f>+'(令和3年5月) '!R21</f>
        <v>4473619</v>
      </c>
      <c r="S40" s="25">
        <f>+'(令和3年5月) '!S21</f>
        <v>35429</v>
      </c>
      <c r="T40" s="26">
        <f>+'(令和3年5月) '!T21</f>
        <v>8561002</v>
      </c>
      <c r="U40" s="27">
        <f>+'(令和3年5月) '!U21</f>
        <v>2685</v>
      </c>
      <c r="V40" s="21">
        <f>+'(令和3年5月) '!V21</f>
        <v>488178</v>
      </c>
      <c r="W40" s="27">
        <f>+'(令和3年5月) '!W21</f>
        <v>6898</v>
      </c>
      <c r="X40" s="21">
        <f>+'(令和3年5月) '!X21</f>
        <v>1366119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71"/>
      <c r="C41" s="22"/>
      <c r="D41" s="149" t="s">
        <v>24</v>
      </c>
      <c r="E41" s="27">
        <f>+'(令和3年5月) '!E22</f>
        <v>2450</v>
      </c>
      <c r="F41" s="21">
        <f>+'(令和3年5月) '!F22</f>
        <v>502222</v>
      </c>
      <c r="G41" s="27">
        <f>+'(令和3年5月) '!G22</f>
        <v>845</v>
      </c>
      <c r="H41" s="21">
        <f>+'(令和3年5月) '!H22</f>
        <v>386258</v>
      </c>
      <c r="I41" s="27">
        <f>+'(令和3年5月) '!I22</f>
        <v>2023</v>
      </c>
      <c r="J41" s="21">
        <f>+'(令和3年5月) '!J22</f>
        <v>1593691</v>
      </c>
      <c r="K41" s="27">
        <f>+'(令和3年5月) '!K22</f>
        <v>1111</v>
      </c>
      <c r="L41" s="21">
        <f>+'(令和3年5月) '!L22</f>
        <v>1900112</v>
      </c>
      <c r="M41" s="27">
        <f>+'(令和3年5月) '!M22</f>
        <v>15438</v>
      </c>
      <c r="N41" s="21">
        <f>+'(令和3年5月) '!N22</f>
        <v>2835603</v>
      </c>
      <c r="O41" s="27">
        <f>+'(令和3年5月) '!O22</f>
        <v>4094</v>
      </c>
      <c r="P41" s="21">
        <f>+'(令和3年5月) '!P22</f>
        <v>1176873</v>
      </c>
      <c r="Q41" s="27">
        <f>+'(令和3年5月) '!Q22</f>
        <v>59786</v>
      </c>
      <c r="R41" s="21">
        <f>+'(令和3年5月) '!R22</f>
        <v>10088445</v>
      </c>
      <c r="S41" s="25">
        <f>+'(令和3年5月) '!S22</f>
        <v>29402</v>
      </c>
      <c r="T41" s="26">
        <f>+'(令和3年5月) '!T22</f>
        <v>2467728</v>
      </c>
      <c r="U41" s="27">
        <f>+'(令和3年5月) '!U22</f>
        <v>4776</v>
      </c>
      <c r="V41" s="21">
        <f>+'(令和3年5月) '!V22</f>
        <v>1411623</v>
      </c>
      <c r="W41" s="27">
        <f>+'(令和3年5月) '!W22</f>
        <v>10028</v>
      </c>
      <c r="X41" s="21">
        <f>+'(令和3年5月) '!X22</f>
        <v>2186209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71"/>
      <c r="C42" s="22"/>
      <c r="D42" s="147" t="s">
        <v>44</v>
      </c>
      <c r="E42" s="167">
        <f>+'(令和3年5月) '!E23:F23</f>
        <v>45.528605813738196</v>
      </c>
      <c r="F42" s="168">
        <f>+'(令和3年2月) '!F23</f>
        <v>0</v>
      </c>
      <c r="G42" s="167">
        <f>+'(令和3年5月) '!G23:H23</f>
        <v>71.477860839562965</v>
      </c>
      <c r="H42" s="168">
        <f>+'(令和3年2月) '!H23</f>
        <v>0</v>
      </c>
      <c r="I42" s="167">
        <f>+'(令和3年5月) '!I23:J23</f>
        <v>109.53504838329007</v>
      </c>
      <c r="J42" s="168">
        <f>+'(令和3年2月) '!J23</f>
        <v>0</v>
      </c>
      <c r="K42" s="167">
        <f>+'(令和3年5月) '!K23:L23</f>
        <v>66.484018264840188</v>
      </c>
      <c r="L42" s="168">
        <f>+'(令和3年2月) '!L23</f>
        <v>0</v>
      </c>
      <c r="M42" s="167">
        <f>+'(令和3年5月) '!M23:N23</f>
        <v>59.967513777311709</v>
      </c>
      <c r="N42" s="168">
        <f>+'(令和3年2月) '!N23</f>
        <v>0</v>
      </c>
      <c r="O42" s="167">
        <f>+'(令和3年5月) '!O23:P23</f>
        <v>107.51658069270449</v>
      </c>
      <c r="P42" s="168">
        <f>+'(令和3年2月) '!P23</f>
        <v>0</v>
      </c>
      <c r="Q42" s="167">
        <f>+'(令和3年5月) '!Q23:R23</f>
        <v>44.41035082336095</v>
      </c>
      <c r="R42" s="168">
        <f>+'(令和3年2月) '!R23</f>
        <v>0</v>
      </c>
      <c r="S42" s="167">
        <f>+'(令和3年5月) '!S23:T23</f>
        <v>122.87118842174019</v>
      </c>
      <c r="T42" s="168">
        <f>+'(令和3年2月) '!T23</f>
        <v>0</v>
      </c>
      <c r="U42" s="167">
        <f>+'(令和3年5月) '!U23:V23</f>
        <v>53.061852497692072</v>
      </c>
      <c r="V42" s="168">
        <f>+'(令和3年2月) '!V23</f>
        <v>0</v>
      </c>
      <c r="W42" s="167">
        <f>+'(令和3年5月) '!W23:X23</f>
        <v>71.619771863117876</v>
      </c>
      <c r="X42" s="168">
        <f>+'(令和3年2月) '!X23</f>
        <v>0</v>
      </c>
      <c r="Y42" s="167">
        <f>+'(令和3年5月) '!Y23:Z23</f>
        <v>70.009974086276443</v>
      </c>
      <c r="Z42" s="168">
        <f>+'(令和3年2月) '!Z23</f>
        <v>0</v>
      </c>
    </row>
    <row r="43" spans="1:38" ht="18.95" customHeight="1" x14ac:dyDescent="0.15">
      <c r="A43" s="22"/>
      <c r="B43" s="171"/>
      <c r="C43" s="12" t="s">
        <v>45</v>
      </c>
      <c r="D43" s="153" t="s">
        <v>21</v>
      </c>
      <c r="E43" s="124">
        <f t="shared" ref="E43:Z46" si="18">E20-E39</f>
        <v>307</v>
      </c>
      <c r="F43" s="127">
        <f t="shared" si="18"/>
        <v>28429</v>
      </c>
      <c r="G43" s="124">
        <f t="shared" si="18"/>
        <v>62</v>
      </c>
      <c r="H43" s="125">
        <f t="shared" si="18"/>
        <v>-6253</v>
      </c>
      <c r="I43" s="126">
        <f t="shared" si="18"/>
        <v>311</v>
      </c>
      <c r="J43" s="127">
        <f t="shared" si="18"/>
        <v>809434</v>
      </c>
      <c r="K43" s="124">
        <f t="shared" si="18"/>
        <v>310</v>
      </c>
      <c r="L43" s="125">
        <f t="shared" si="18"/>
        <v>-1239083</v>
      </c>
      <c r="M43" s="126">
        <f t="shared" si="18"/>
        <v>-2357</v>
      </c>
      <c r="N43" s="127">
        <f t="shared" si="18"/>
        <v>258005</v>
      </c>
      <c r="O43" s="124">
        <f t="shared" si="18"/>
        <v>231</v>
      </c>
      <c r="P43" s="125">
        <f t="shared" si="18"/>
        <v>62662</v>
      </c>
      <c r="Q43" s="126">
        <f t="shared" si="18"/>
        <v>2292</v>
      </c>
      <c r="R43" s="127">
        <f t="shared" si="18"/>
        <v>1080970</v>
      </c>
      <c r="S43" s="124">
        <f t="shared" si="18"/>
        <v>8509</v>
      </c>
      <c r="T43" s="125">
        <f t="shared" si="18"/>
        <v>2220211</v>
      </c>
      <c r="U43" s="126">
        <f t="shared" si="18"/>
        <v>1445</v>
      </c>
      <c r="V43" s="127">
        <f t="shared" si="18"/>
        <v>997317</v>
      </c>
      <c r="W43" s="124">
        <f t="shared" si="18"/>
        <v>1615</v>
      </c>
      <c r="X43" s="125">
        <f t="shared" si="18"/>
        <v>462488</v>
      </c>
      <c r="Y43" s="124">
        <f t="shared" si="18"/>
        <v>-4832</v>
      </c>
      <c r="Z43" s="125">
        <f t="shared" si="18"/>
        <v>-1091997</v>
      </c>
    </row>
    <row r="44" spans="1:38" ht="18.95" customHeight="1" x14ac:dyDescent="0.15">
      <c r="A44" s="22"/>
      <c r="B44" s="171"/>
      <c r="C44" s="22"/>
      <c r="D44" s="149" t="s">
        <v>22</v>
      </c>
      <c r="E44" s="128">
        <f t="shared" si="18"/>
        <v>-148</v>
      </c>
      <c r="F44" s="131">
        <f t="shared" si="18"/>
        <v>-11341</v>
      </c>
      <c r="G44" s="128">
        <f t="shared" si="18"/>
        <v>-10</v>
      </c>
      <c r="H44" s="129">
        <f t="shared" si="18"/>
        <v>-17375</v>
      </c>
      <c r="I44" s="130">
        <f t="shared" si="18"/>
        <v>99</v>
      </c>
      <c r="J44" s="131">
        <f t="shared" si="18"/>
        <v>235823</v>
      </c>
      <c r="K44" s="128">
        <f t="shared" si="18"/>
        <v>215</v>
      </c>
      <c r="L44" s="129">
        <f t="shared" si="18"/>
        <v>-1301075</v>
      </c>
      <c r="M44" s="130">
        <f t="shared" si="18"/>
        <v>1236</v>
      </c>
      <c r="N44" s="131">
        <f t="shared" si="18"/>
        <v>247905</v>
      </c>
      <c r="O44" s="128">
        <f t="shared" si="18"/>
        <v>117</v>
      </c>
      <c r="P44" s="129">
        <f t="shared" si="18"/>
        <v>56286</v>
      </c>
      <c r="Q44" s="130">
        <f t="shared" si="18"/>
        <v>4711</v>
      </c>
      <c r="R44" s="131">
        <f t="shared" si="18"/>
        <v>1382496</v>
      </c>
      <c r="S44" s="128">
        <f t="shared" si="18"/>
        <v>9870</v>
      </c>
      <c r="T44" s="129">
        <f t="shared" si="18"/>
        <v>2207348</v>
      </c>
      <c r="U44" s="130">
        <f t="shared" si="18"/>
        <v>431</v>
      </c>
      <c r="V44" s="131">
        <f t="shared" si="18"/>
        <v>144000</v>
      </c>
      <c r="W44" s="128">
        <f t="shared" si="18"/>
        <v>2034</v>
      </c>
      <c r="X44" s="129">
        <f t="shared" si="18"/>
        <v>454865</v>
      </c>
      <c r="Y44" s="128">
        <f t="shared" si="18"/>
        <v>-2161</v>
      </c>
      <c r="Z44" s="129">
        <f t="shared" si="18"/>
        <v>-1902672</v>
      </c>
    </row>
    <row r="45" spans="1:38" ht="18.95" customHeight="1" x14ac:dyDescent="0.15">
      <c r="A45" s="22"/>
      <c r="B45" s="171"/>
      <c r="C45" s="22"/>
      <c r="D45" s="149" t="s">
        <v>24</v>
      </c>
      <c r="E45" s="128">
        <f t="shared" si="18"/>
        <v>-46</v>
      </c>
      <c r="F45" s="131">
        <f t="shared" si="18"/>
        <v>-87228</v>
      </c>
      <c r="G45" s="128">
        <f t="shared" si="18"/>
        <v>23</v>
      </c>
      <c r="H45" s="129">
        <f t="shared" si="18"/>
        <v>-3827</v>
      </c>
      <c r="I45" s="130">
        <f t="shared" si="18"/>
        <v>21</v>
      </c>
      <c r="J45" s="131">
        <f t="shared" si="18"/>
        <v>589705</v>
      </c>
      <c r="K45" s="128">
        <f t="shared" si="18"/>
        <v>127</v>
      </c>
      <c r="L45" s="129">
        <f t="shared" si="18"/>
        <v>20290</v>
      </c>
      <c r="M45" s="130">
        <f t="shared" si="18"/>
        <v>10</v>
      </c>
      <c r="N45" s="131">
        <f t="shared" si="18"/>
        <v>307566</v>
      </c>
      <c r="O45" s="128">
        <f t="shared" si="18"/>
        <v>160</v>
      </c>
      <c r="P45" s="129">
        <f t="shared" si="18"/>
        <v>12635</v>
      </c>
      <c r="Q45" s="130">
        <f t="shared" si="18"/>
        <v>-171</v>
      </c>
      <c r="R45" s="131">
        <f t="shared" si="18"/>
        <v>-141772</v>
      </c>
      <c r="S45" s="128">
        <f t="shared" si="18"/>
        <v>-735</v>
      </c>
      <c r="T45" s="129">
        <f t="shared" si="18"/>
        <v>5614</v>
      </c>
      <c r="U45" s="130">
        <f t="shared" si="18"/>
        <v>817</v>
      </c>
      <c r="V45" s="131">
        <f t="shared" si="18"/>
        <v>858899</v>
      </c>
      <c r="W45" s="128">
        <f t="shared" si="18"/>
        <v>-88</v>
      </c>
      <c r="X45" s="129">
        <f t="shared" si="18"/>
        <v>16488</v>
      </c>
      <c r="Y45" s="128">
        <f t="shared" si="18"/>
        <v>6065.8999999999942</v>
      </c>
      <c r="Z45" s="129">
        <f t="shared" si="18"/>
        <v>1881492</v>
      </c>
    </row>
    <row r="46" spans="1:38" ht="18.95" customHeight="1" thickBot="1" x14ac:dyDescent="0.2">
      <c r="A46" s="22"/>
      <c r="B46" s="171"/>
      <c r="C46" s="46"/>
      <c r="D46" s="147" t="s">
        <v>44</v>
      </c>
      <c r="E46" s="167">
        <f>E23-E42</f>
        <v>8.4062932385897824</v>
      </c>
      <c r="F46" s="168"/>
      <c r="G46" s="167">
        <f>G23-G42</f>
        <v>4.1205046011842654</v>
      </c>
      <c r="H46" s="168"/>
      <c r="I46" s="167">
        <f>I23-I42</f>
        <v>14.659689752928273</v>
      </c>
      <c r="J46" s="168"/>
      <c r="K46" s="167">
        <f>K23-K42</f>
        <v>17.849740781562531</v>
      </c>
      <c r="L46" s="168"/>
      <c r="M46" s="167">
        <f>M23-M42</f>
        <v>-10.644195769152674</v>
      </c>
      <c r="N46" s="168"/>
      <c r="O46" s="167">
        <f t="shared" si="18"/>
        <v>1.5155228051393124</v>
      </c>
      <c r="P46" s="168"/>
      <c r="Q46" s="167">
        <f t="shared" si="18"/>
        <v>5.0925846629415048</v>
      </c>
      <c r="R46" s="168"/>
      <c r="S46" s="167">
        <f t="shared" si="18"/>
        <v>31.880916832354075</v>
      </c>
      <c r="T46" s="168"/>
      <c r="U46" s="167">
        <f t="shared" si="18"/>
        <v>14.919630769739697</v>
      </c>
      <c r="V46" s="168"/>
      <c r="W46" s="167">
        <f t="shared" si="18"/>
        <v>17.402664034318022</v>
      </c>
      <c r="X46" s="168"/>
      <c r="Y46" s="167">
        <f t="shared" si="18"/>
        <v>12.278757518152318</v>
      </c>
      <c r="Z46" s="168"/>
      <c r="AA46" s="165"/>
      <c r="AB46" s="166"/>
      <c r="AC46" s="165"/>
      <c r="AD46" s="166"/>
      <c r="AE46" s="165"/>
      <c r="AF46" s="166"/>
      <c r="AG46" s="143"/>
      <c r="AH46" s="144"/>
      <c r="AI46" s="143"/>
      <c r="AJ46" s="144"/>
      <c r="AK46" s="143"/>
      <c r="AL46" s="144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>
        <f t="shared" ref="E47:Z49" si="19">E20/E39*100</f>
        <v>131.3585291113381</v>
      </c>
      <c r="F47" s="84">
        <f t="shared" si="19"/>
        <v>146.9497291584093</v>
      </c>
      <c r="G47" s="83">
        <f t="shared" si="19"/>
        <v>110.3852596314908</v>
      </c>
      <c r="H47" s="85">
        <f t="shared" si="19"/>
        <v>96.959323105351459</v>
      </c>
      <c r="I47" s="86">
        <f t="shared" si="19"/>
        <v>113.97752808988764</v>
      </c>
      <c r="J47" s="84">
        <f t="shared" si="19"/>
        <v>172.93992125991346</v>
      </c>
      <c r="K47" s="83">
        <f t="shared" si="19"/>
        <v>141.66666666666669</v>
      </c>
      <c r="L47" s="85">
        <f t="shared" si="19"/>
        <v>17.378107531957994</v>
      </c>
      <c r="M47" s="86">
        <f t="shared" si="19"/>
        <v>76.380398837558872</v>
      </c>
      <c r="N47" s="84">
        <f t="shared" si="19"/>
        <v>115.28090859232391</v>
      </c>
      <c r="O47" s="83">
        <f t="shared" si="19"/>
        <v>105.25</v>
      </c>
      <c r="P47" s="85">
        <f t="shared" si="19"/>
        <v>104.08886104776167</v>
      </c>
      <c r="Q47" s="86">
        <f t="shared" si="19"/>
        <v>108.43391227553725</v>
      </c>
      <c r="R47" s="84">
        <f t="shared" si="19"/>
        <v>123.3300880373758</v>
      </c>
      <c r="S47" s="83">
        <f t="shared" si="19"/>
        <v>123.60005547080848</v>
      </c>
      <c r="T47" s="85">
        <f t="shared" si="19"/>
        <v>125.95598680485629</v>
      </c>
      <c r="U47" s="86">
        <f t="shared" si="19"/>
        <v>158.07877813504822</v>
      </c>
      <c r="V47" s="84">
        <f t="shared" si="19"/>
        <v>301.98416234607907</v>
      </c>
      <c r="W47" s="83">
        <f t="shared" si="19"/>
        <v>122.34057269331858</v>
      </c>
      <c r="X47" s="85">
        <f t="shared" si="19"/>
        <v>133.63588230844869</v>
      </c>
      <c r="Y47" s="83">
        <f t="shared" si="19"/>
        <v>95.584351497317897</v>
      </c>
      <c r="Z47" s="85">
        <f t="shared" si="19"/>
        <v>95.943335522774163</v>
      </c>
    </row>
    <row r="48" spans="1:38" ht="18.95" customHeight="1" x14ac:dyDescent="0.15">
      <c r="A48" s="22"/>
      <c r="B48" s="171"/>
      <c r="C48" s="22"/>
      <c r="D48" s="57" t="s">
        <v>22</v>
      </c>
      <c r="E48" s="75">
        <f t="shared" si="19"/>
        <v>90</v>
      </c>
      <c r="F48" s="78">
        <f t="shared" si="19"/>
        <v>93.953079178885631</v>
      </c>
      <c r="G48" s="75">
        <f t="shared" si="19"/>
        <v>98.452012383900936</v>
      </c>
      <c r="H48" s="76">
        <f t="shared" si="19"/>
        <v>92.123539171509648</v>
      </c>
      <c r="I48" s="77">
        <f t="shared" si="19"/>
        <v>104.09768211920529</v>
      </c>
      <c r="J48" s="78">
        <f t="shared" si="19"/>
        <v>121.56326665343859</v>
      </c>
      <c r="K48" s="75">
        <f t="shared" si="19"/>
        <v>130.19662921348313</v>
      </c>
      <c r="L48" s="76">
        <f t="shared" si="19"/>
        <v>15.591619334308634</v>
      </c>
      <c r="M48" s="77">
        <f t="shared" si="19"/>
        <v>119.38519447929737</v>
      </c>
      <c r="N48" s="78">
        <f t="shared" si="19"/>
        <v>117.8227367234433</v>
      </c>
      <c r="O48" s="75">
        <f t="shared" si="19"/>
        <v>102.6871841984382</v>
      </c>
      <c r="P48" s="76">
        <f t="shared" si="19"/>
        <v>103.68787207304719</v>
      </c>
      <c r="Q48" s="77">
        <f t="shared" si="19"/>
        <v>118.8984274711168</v>
      </c>
      <c r="R48" s="78">
        <f t="shared" si="19"/>
        <v>130.90330222578186</v>
      </c>
      <c r="S48" s="75">
        <f t="shared" si="19"/>
        <v>127.85853396934715</v>
      </c>
      <c r="T48" s="76">
        <f t="shared" si="19"/>
        <v>125.78375755548241</v>
      </c>
      <c r="U48" s="77">
        <f t="shared" si="19"/>
        <v>116.05214152700188</v>
      </c>
      <c r="V48" s="78">
        <f t="shared" si="19"/>
        <v>129.497437410125</v>
      </c>
      <c r="W48" s="75">
        <f t="shared" si="19"/>
        <v>129.48680777036822</v>
      </c>
      <c r="X48" s="76">
        <f t="shared" si="19"/>
        <v>133.29614770016377</v>
      </c>
      <c r="Y48" s="75">
        <f t="shared" si="19"/>
        <v>97.973555888972243</v>
      </c>
      <c r="Z48" s="76">
        <f t="shared" si="19"/>
        <v>92.724257499685095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>
        <f t="shared" si="19"/>
        <v>98.122448979591837</v>
      </c>
      <c r="F49" s="82">
        <f t="shared" si="19"/>
        <v>82.631585235214715</v>
      </c>
      <c r="G49" s="79">
        <f t="shared" si="19"/>
        <v>102.72189349112426</v>
      </c>
      <c r="H49" s="80">
        <f t="shared" si="19"/>
        <v>99.009211459697923</v>
      </c>
      <c r="I49" s="81">
        <f t="shared" si="19"/>
        <v>101.03806228373702</v>
      </c>
      <c r="J49" s="82">
        <f t="shared" si="19"/>
        <v>137.00246785606492</v>
      </c>
      <c r="K49" s="79">
        <f t="shared" si="19"/>
        <v>111.43114311431144</v>
      </c>
      <c r="L49" s="80">
        <f t="shared" si="19"/>
        <v>101.06783179096811</v>
      </c>
      <c r="M49" s="81">
        <f t="shared" si="19"/>
        <v>100.06477522995208</v>
      </c>
      <c r="N49" s="82">
        <f t="shared" si="19"/>
        <v>110.84658183814871</v>
      </c>
      <c r="O49" s="79">
        <f t="shared" si="19"/>
        <v>103.90815828041036</v>
      </c>
      <c r="P49" s="80">
        <f t="shared" si="19"/>
        <v>101.07360777246144</v>
      </c>
      <c r="Q49" s="81">
        <f t="shared" si="19"/>
        <v>99.713979861506047</v>
      </c>
      <c r="R49" s="82">
        <f t="shared" si="19"/>
        <v>98.59470909540569</v>
      </c>
      <c r="S49" s="79">
        <f t="shared" si="19"/>
        <v>97.500170056458742</v>
      </c>
      <c r="T49" s="80">
        <f t="shared" si="19"/>
        <v>100.2274967095239</v>
      </c>
      <c r="U49" s="81">
        <f t="shared" si="19"/>
        <v>117.10636515912898</v>
      </c>
      <c r="V49" s="82">
        <f t="shared" si="19"/>
        <v>160.84478646210781</v>
      </c>
      <c r="W49" s="79">
        <f t="shared" si="19"/>
        <v>99.122457120063828</v>
      </c>
      <c r="X49" s="80">
        <f t="shared" si="19"/>
        <v>100.75418223966692</v>
      </c>
      <c r="Y49" s="79">
        <f t="shared" si="19"/>
        <v>104.89165364972892</v>
      </c>
      <c r="Z49" s="80">
        <f t="shared" si="19"/>
        <v>107.76012447927756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D69D-0955-4200-AD97-FBFCAEA69EBA}">
  <dimension ref="A1:AL52"/>
  <sheetViews>
    <sheetView zoomScaleNormal="100" zoomScaleSheetLayoutView="100" workbookViewId="0">
      <pane xSplit="4" ySplit="4" topLeftCell="E24" activePane="bottomRight" state="frozen"/>
      <selection activeCell="J64" sqref="J64"/>
      <selection pane="topRight" activeCell="J64" sqref="J64"/>
      <selection pane="bottomLeft" activeCell="J64" sqref="J64"/>
      <selection pane="bottomRight" activeCell="A27" sqref="A27"/>
    </sheetView>
  </sheetViews>
  <sheetFormatPr defaultRowHeight="13.5" x14ac:dyDescent="0.15"/>
  <cols>
    <col min="1" max="1" width="2.625" style="140" customWidth="1"/>
    <col min="2" max="2" width="3.125" style="140" customWidth="1"/>
    <col min="3" max="3" width="12.625" style="140" customWidth="1"/>
    <col min="4" max="4" width="7.25" style="140" customWidth="1"/>
    <col min="5" max="5" width="7.625" style="140" customWidth="1"/>
    <col min="6" max="6" width="10.125" style="140" customWidth="1"/>
    <col min="7" max="7" width="7.625" style="140" customWidth="1"/>
    <col min="8" max="8" width="10.125" style="140" customWidth="1"/>
    <col min="9" max="9" width="7.625" style="140" customWidth="1"/>
    <col min="10" max="10" width="10.125" style="140" customWidth="1"/>
    <col min="11" max="11" width="7.625" style="140" customWidth="1"/>
    <col min="12" max="12" width="10.125" style="140" customWidth="1"/>
    <col min="13" max="13" width="7.625" style="140" customWidth="1"/>
    <col min="14" max="14" width="10.125" style="140" customWidth="1"/>
    <col min="15" max="15" width="7.625" style="140" customWidth="1"/>
    <col min="16" max="16" width="10.125" style="140" customWidth="1"/>
    <col min="17" max="17" width="8.125" style="140" customWidth="1"/>
    <col min="18" max="18" width="11.125" style="140" customWidth="1"/>
    <col min="19" max="19" width="8.125" style="140" customWidth="1"/>
    <col min="20" max="20" width="11.125" style="140" customWidth="1"/>
    <col min="21" max="21" width="8.125" style="140" customWidth="1"/>
    <col min="22" max="22" width="11.125" style="140" customWidth="1"/>
    <col min="23" max="23" width="7.625" style="140" customWidth="1"/>
    <col min="24" max="24" width="10.5" style="140" bestFit="1" customWidth="1"/>
    <col min="25" max="25" width="8.625" style="140" customWidth="1"/>
    <col min="26" max="26" width="11.625" style="140" customWidth="1"/>
    <col min="27" max="16384" width="9" style="140"/>
  </cols>
  <sheetData>
    <row r="1" spans="1:26" ht="29.25" thickBot="1" x14ac:dyDescent="0.35">
      <c r="A1" s="200" t="s">
        <v>66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139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1" t="s">
        <v>21</v>
      </c>
      <c r="E5" s="13">
        <v>831</v>
      </c>
      <c r="F5" s="14">
        <v>37405</v>
      </c>
      <c r="G5" s="15">
        <v>54</v>
      </c>
      <c r="H5" s="16">
        <v>10200</v>
      </c>
      <c r="I5" s="13">
        <v>788</v>
      </c>
      <c r="J5" s="14">
        <v>874079</v>
      </c>
      <c r="K5" s="17">
        <v>628</v>
      </c>
      <c r="L5" s="18">
        <v>1402818</v>
      </c>
      <c r="M5" s="13">
        <v>372</v>
      </c>
      <c r="N5" s="87">
        <v>165157</v>
      </c>
      <c r="O5" s="19">
        <v>529</v>
      </c>
      <c r="P5" s="18">
        <v>24829</v>
      </c>
      <c r="Q5" s="13">
        <v>13919</v>
      </c>
      <c r="R5" s="14">
        <v>1987717</v>
      </c>
      <c r="S5" s="19">
        <v>14217</v>
      </c>
      <c r="T5" s="18">
        <v>5835066</v>
      </c>
      <c r="U5" s="13">
        <v>2039</v>
      </c>
      <c r="V5" s="14">
        <v>451645</v>
      </c>
      <c r="W5" s="13">
        <v>308</v>
      </c>
      <c r="X5" s="18">
        <v>31513</v>
      </c>
      <c r="Y5" s="20">
        <f t="shared" ref="Y5:Z19" si="0">+W5+U5+S5+Q5+O5+M5+K5+I5+G5+E5</f>
        <v>33685</v>
      </c>
      <c r="Z5" s="21">
        <f t="shared" si="0"/>
        <v>10820429</v>
      </c>
    </row>
    <row r="6" spans="1:26" ht="18.95" customHeight="1" x14ac:dyDescent="0.15">
      <c r="A6" s="7"/>
      <c r="B6" s="22"/>
      <c r="C6" s="134"/>
      <c r="D6" s="137" t="s">
        <v>22</v>
      </c>
      <c r="E6" s="23">
        <v>1246</v>
      </c>
      <c r="F6" s="24">
        <v>146836</v>
      </c>
      <c r="G6" s="25">
        <v>54</v>
      </c>
      <c r="H6" s="26">
        <v>10200</v>
      </c>
      <c r="I6" s="27">
        <v>892</v>
      </c>
      <c r="J6" s="21">
        <v>797228</v>
      </c>
      <c r="K6" s="25">
        <v>641</v>
      </c>
      <c r="L6" s="26">
        <v>1484240</v>
      </c>
      <c r="M6" s="27">
        <v>421</v>
      </c>
      <c r="N6" s="88">
        <v>173341</v>
      </c>
      <c r="O6" s="25">
        <v>499</v>
      </c>
      <c r="P6" s="26">
        <v>23479</v>
      </c>
      <c r="Q6" s="27">
        <v>11919</v>
      </c>
      <c r="R6" s="21">
        <v>1773684</v>
      </c>
      <c r="S6" s="25">
        <v>14583</v>
      </c>
      <c r="T6" s="26">
        <v>5914527</v>
      </c>
      <c r="U6" s="27">
        <v>2286</v>
      </c>
      <c r="V6" s="21">
        <v>451573</v>
      </c>
      <c r="W6" s="27">
        <v>377</v>
      </c>
      <c r="X6" s="26">
        <v>52012</v>
      </c>
      <c r="Y6" s="20">
        <f t="shared" si="0"/>
        <v>32918</v>
      </c>
      <c r="Z6" s="21">
        <f t="shared" si="0"/>
        <v>10827120</v>
      </c>
    </row>
    <row r="7" spans="1:26" ht="18.95" customHeight="1" thickBot="1" x14ac:dyDescent="0.2">
      <c r="A7" s="7" t="s">
        <v>23</v>
      </c>
      <c r="B7" s="22"/>
      <c r="C7" s="135"/>
      <c r="D7" s="28" t="s">
        <v>24</v>
      </c>
      <c r="E7" s="23">
        <v>1914</v>
      </c>
      <c r="F7" s="36">
        <v>390613</v>
      </c>
      <c r="G7" s="29">
        <v>108</v>
      </c>
      <c r="H7" s="30">
        <v>65638</v>
      </c>
      <c r="I7" s="31">
        <v>1582</v>
      </c>
      <c r="J7" s="32">
        <v>1400482</v>
      </c>
      <c r="K7" s="89">
        <v>892</v>
      </c>
      <c r="L7" s="30">
        <v>1740014</v>
      </c>
      <c r="M7" s="23">
        <v>955</v>
      </c>
      <c r="N7" s="24">
        <v>237824</v>
      </c>
      <c r="O7" s="33">
        <v>2045</v>
      </c>
      <c r="P7" s="34">
        <v>388257</v>
      </c>
      <c r="Q7" s="23">
        <v>33379</v>
      </c>
      <c r="R7" s="24">
        <v>4664732</v>
      </c>
      <c r="S7" s="33">
        <v>23614</v>
      </c>
      <c r="T7" s="34">
        <v>1710519</v>
      </c>
      <c r="U7" s="23">
        <v>2436</v>
      </c>
      <c r="V7" s="24">
        <v>1225802</v>
      </c>
      <c r="W7" s="23">
        <v>1063</v>
      </c>
      <c r="X7" s="34">
        <v>232470</v>
      </c>
      <c r="Y7" s="31">
        <f t="shared" si="0"/>
        <v>67988</v>
      </c>
      <c r="Z7" s="24">
        <f t="shared" si="0"/>
        <v>12056351</v>
      </c>
    </row>
    <row r="8" spans="1:26" ht="18.95" customHeight="1" x14ac:dyDescent="0.15">
      <c r="A8" s="7"/>
      <c r="B8" s="22" t="s">
        <v>25</v>
      </c>
      <c r="C8" s="2" t="s">
        <v>26</v>
      </c>
      <c r="D8" s="141" t="s">
        <v>21</v>
      </c>
      <c r="E8" s="13">
        <v>148</v>
      </c>
      <c r="F8" s="14">
        <v>23147</v>
      </c>
      <c r="G8" s="15">
        <v>0</v>
      </c>
      <c r="H8" s="16">
        <v>0</v>
      </c>
      <c r="I8" s="13">
        <v>147</v>
      </c>
      <c r="J8" s="14">
        <v>74032</v>
      </c>
      <c r="K8" s="17">
        <v>0</v>
      </c>
      <c r="L8" s="18">
        <v>0</v>
      </c>
      <c r="M8" s="13">
        <v>4703</v>
      </c>
      <c r="N8" s="87">
        <v>772709</v>
      </c>
      <c r="O8" s="19">
        <v>0</v>
      </c>
      <c r="P8" s="18">
        <v>0</v>
      </c>
      <c r="Q8" s="13">
        <v>7146</v>
      </c>
      <c r="R8" s="14">
        <v>1103572</v>
      </c>
      <c r="S8" s="19">
        <v>21621</v>
      </c>
      <c r="T8" s="18">
        <v>2670443</v>
      </c>
      <c r="U8" s="13">
        <v>424</v>
      </c>
      <c r="V8" s="14">
        <v>36955</v>
      </c>
      <c r="W8" s="13">
        <v>291</v>
      </c>
      <c r="X8" s="18">
        <v>44390</v>
      </c>
      <c r="Y8" s="13">
        <f t="shared" si="0"/>
        <v>34480</v>
      </c>
      <c r="Z8" s="14">
        <f t="shared" si="0"/>
        <v>4725248</v>
      </c>
    </row>
    <row r="9" spans="1:26" ht="18.95" customHeight="1" x14ac:dyDescent="0.15">
      <c r="A9" s="7" t="s">
        <v>27</v>
      </c>
      <c r="B9" s="22"/>
      <c r="C9" s="134"/>
      <c r="D9" s="137" t="s">
        <v>22</v>
      </c>
      <c r="E9" s="23">
        <v>179</v>
      </c>
      <c r="F9" s="24">
        <v>26669</v>
      </c>
      <c r="G9" s="25">
        <v>0</v>
      </c>
      <c r="H9" s="26">
        <v>0</v>
      </c>
      <c r="I9" s="27">
        <v>167</v>
      </c>
      <c r="J9" s="21">
        <v>99407</v>
      </c>
      <c r="K9" s="25">
        <v>0</v>
      </c>
      <c r="L9" s="26">
        <v>0</v>
      </c>
      <c r="M9" s="27">
        <v>4623</v>
      </c>
      <c r="N9" s="88">
        <v>900424</v>
      </c>
      <c r="O9" s="25">
        <v>0</v>
      </c>
      <c r="P9" s="26">
        <v>0</v>
      </c>
      <c r="Q9" s="27">
        <v>6807</v>
      </c>
      <c r="R9" s="21">
        <v>1138976</v>
      </c>
      <c r="S9" s="25">
        <v>20330</v>
      </c>
      <c r="T9" s="26">
        <v>2531710</v>
      </c>
      <c r="U9" s="27">
        <v>376</v>
      </c>
      <c r="V9" s="21">
        <v>32775</v>
      </c>
      <c r="W9" s="27">
        <v>145</v>
      </c>
      <c r="X9" s="26">
        <v>21322</v>
      </c>
      <c r="Y9" s="20">
        <f t="shared" si="0"/>
        <v>32627</v>
      </c>
      <c r="Z9" s="21">
        <f t="shared" si="0"/>
        <v>4751283</v>
      </c>
    </row>
    <row r="10" spans="1:26" ht="18.95" customHeight="1" thickBot="1" x14ac:dyDescent="0.2">
      <c r="A10" s="7"/>
      <c r="B10" s="22"/>
      <c r="C10" s="135"/>
      <c r="D10" s="28" t="s">
        <v>24</v>
      </c>
      <c r="E10" s="35">
        <v>149</v>
      </c>
      <c r="F10" s="36">
        <v>20366</v>
      </c>
      <c r="G10" s="29">
        <v>0</v>
      </c>
      <c r="H10" s="30">
        <v>0</v>
      </c>
      <c r="I10" s="37">
        <v>119</v>
      </c>
      <c r="J10" s="38">
        <v>34721</v>
      </c>
      <c r="K10" s="89">
        <v>14</v>
      </c>
      <c r="L10" s="30">
        <v>218</v>
      </c>
      <c r="M10" s="35">
        <v>6291</v>
      </c>
      <c r="N10" s="36">
        <v>1327433</v>
      </c>
      <c r="O10" s="29">
        <v>0</v>
      </c>
      <c r="P10" s="30">
        <v>0</v>
      </c>
      <c r="Q10" s="35">
        <v>12419</v>
      </c>
      <c r="R10" s="36">
        <v>1430794</v>
      </c>
      <c r="S10" s="29">
        <v>5670</v>
      </c>
      <c r="T10" s="30">
        <v>717361</v>
      </c>
      <c r="U10" s="35">
        <v>2231</v>
      </c>
      <c r="V10" s="36">
        <v>165555</v>
      </c>
      <c r="W10" s="35">
        <v>284</v>
      </c>
      <c r="X10" s="30">
        <v>42481</v>
      </c>
      <c r="Y10" s="37">
        <f t="shared" si="0"/>
        <v>27177</v>
      </c>
      <c r="Z10" s="36">
        <f t="shared" si="0"/>
        <v>3738929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41</v>
      </c>
      <c r="J11" s="14">
        <v>21703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1927</v>
      </c>
      <c r="R11" s="14">
        <v>504865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f>+W11+U11+S11+Q11+O11+M11+K11+I11+G11+E11</f>
        <v>2063</v>
      </c>
      <c r="Z11" s="14">
        <f t="shared" si="0"/>
        <v>617328</v>
      </c>
    </row>
    <row r="12" spans="1:26" ht="18.95" customHeight="1" x14ac:dyDescent="0.15">
      <c r="A12" s="7"/>
      <c r="B12" s="7"/>
      <c r="C12" s="134"/>
      <c r="D12" s="138" t="s">
        <v>22</v>
      </c>
      <c r="E12" s="23">
        <v>2</v>
      </c>
      <c r="F12" s="21">
        <v>600</v>
      </c>
      <c r="G12" s="25">
        <v>75</v>
      </c>
      <c r="H12" s="26">
        <v>75000</v>
      </c>
      <c r="I12" s="27">
        <v>108</v>
      </c>
      <c r="J12" s="21">
        <v>53703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1733</v>
      </c>
      <c r="R12" s="21">
        <v>439306</v>
      </c>
      <c r="S12" s="25">
        <v>0</v>
      </c>
      <c r="T12" s="26">
        <v>0</v>
      </c>
      <c r="U12" s="27">
        <v>3</v>
      </c>
      <c r="V12" s="21">
        <v>680</v>
      </c>
      <c r="W12" s="27">
        <v>0</v>
      </c>
      <c r="X12" s="26">
        <v>0</v>
      </c>
      <c r="Y12" s="20">
        <f t="shared" ref="Y12:Y19" si="1">+W12+U12+S12+Q12+O12+M12+K12+I12+G12+E12</f>
        <v>1936</v>
      </c>
      <c r="Z12" s="21">
        <f t="shared" si="0"/>
        <v>584289</v>
      </c>
    </row>
    <row r="13" spans="1:26" ht="18.95" customHeight="1" thickBot="1" x14ac:dyDescent="0.2">
      <c r="A13" s="7"/>
      <c r="B13" s="7"/>
      <c r="C13" s="13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33</v>
      </c>
      <c r="J13" s="38">
        <v>36083</v>
      </c>
      <c r="K13" s="89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6008</v>
      </c>
      <c r="R13" s="36">
        <v>1606081</v>
      </c>
      <c r="S13" s="29">
        <v>0</v>
      </c>
      <c r="T13" s="30">
        <v>0</v>
      </c>
      <c r="U13" s="35">
        <v>33</v>
      </c>
      <c r="V13" s="36">
        <v>3546</v>
      </c>
      <c r="W13" s="35">
        <v>0</v>
      </c>
      <c r="X13" s="30">
        <v>0</v>
      </c>
      <c r="Y13" s="37">
        <f t="shared" si="1"/>
        <v>6288</v>
      </c>
      <c r="Z13" s="36">
        <f t="shared" si="0"/>
        <v>1859710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4397</v>
      </c>
      <c r="N14" s="87">
        <v>396833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4397</v>
      </c>
      <c r="Z14" s="14">
        <f t="shared" si="0"/>
        <v>396833</v>
      </c>
    </row>
    <row r="15" spans="1:26" ht="18.95" customHeight="1" x14ac:dyDescent="0.15">
      <c r="A15" s="7"/>
      <c r="B15" s="22"/>
      <c r="C15" s="134"/>
      <c r="D15" s="13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810</v>
      </c>
      <c r="N15" s="88">
        <v>71535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810</v>
      </c>
      <c r="Z15" s="24">
        <f t="shared" si="0"/>
        <v>71535</v>
      </c>
    </row>
    <row r="16" spans="1:26" ht="18.95" customHeight="1" thickBot="1" x14ac:dyDescent="0.2">
      <c r="A16" s="7" t="s">
        <v>34</v>
      </c>
      <c r="B16" s="22"/>
      <c r="C16" s="13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6816</v>
      </c>
      <c r="N16" s="36">
        <v>714891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6816</v>
      </c>
      <c r="Z16" s="36">
        <f t="shared" si="0"/>
        <v>714891</v>
      </c>
    </row>
    <row r="17" spans="1:28" ht="18.95" customHeight="1" x14ac:dyDescent="0.15">
      <c r="A17" s="7"/>
      <c r="B17" s="22"/>
      <c r="C17" s="2" t="s">
        <v>35</v>
      </c>
      <c r="D17" s="141" t="s">
        <v>21</v>
      </c>
      <c r="E17" s="13">
        <v>0</v>
      </c>
      <c r="F17" s="14">
        <v>0</v>
      </c>
      <c r="G17" s="19">
        <v>468</v>
      </c>
      <c r="H17" s="18">
        <v>120445</v>
      </c>
      <c r="I17" s="13">
        <v>1249</v>
      </c>
      <c r="J17" s="14">
        <v>139913</v>
      </c>
      <c r="K17" s="19">
        <v>116</v>
      </c>
      <c r="L17" s="18">
        <v>96885</v>
      </c>
      <c r="M17" s="13">
        <v>492</v>
      </c>
      <c r="N17" s="87">
        <v>338715</v>
      </c>
      <c r="O17" s="19">
        <v>3871</v>
      </c>
      <c r="P17" s="18">
        <v>1507676</v>
      </c>
      <c r="Q17" s="13">
        <v>4184</v>
      </c>
      <c r="R17" s="14">
        <v>1037219</v>
      </c>
      <c r="S17" s="19">
        <v>217</v>
      </c>
      <c r="T17" s="18">
        <v>48244</v>
      </c>
      <c r="U17" s="13">
        <v>20</v>
      </c>
      <c r="V17" s="14">
        <v>4400</v>
      </c>
      <c r="W17" s="13">
        <v>6630</v>
      </c>
      <c r="X17" s="18">
        <v>1299081</v>
      </c>
      <c r="Y17" s="41">
        <f t="shared" si="1"/>
        <v>17247</v>
      </c>
      <c r="Z17" s="42">
        <f t="shared" si="0"/>
        <v>4592578</v>
      </c>
    </row>
    <row r="18" spans="1:28" ht="18.95" customHeight="1" x14ac:dyDescent="0.15">
      <c r="A18" s="7" t="s">
        <v>36</v>
      </c>
      <c r="B18" s="22"/>
      <c r="C18" s="134"/>
      <c r="D18" s="137" t="s">
        <v>22</v>
      </c>
      <c r="E18" s="27">
        <v>53</v>
      </c>
      <c r="F18" s="21">
        <v>13445</v>
      </c>
      <c r="G18" s="25">
        <v>517</v>
      </c>
      <c r="H18" s="26">
        <v>135394</v>
      </c>
      <c r="I18" s="27">
        <v>1249</v>
      </c>
      <c r="J18" s="21">
        <v>143295</v>
      </c>
      <c r="K18" s="25">
        <v>71</v>
      </c>
      <c r="L18" s="26">
        <v>57165</v>
      </c>
      <c r="M18" s="27">
        <v>507</v>
      </c>
      <c r="N18" s="21">
        <v>230648</v>
      </c>
      <c r="O18" s="25">
        <v>3855</v>
      </c>
      <c r="P18" s="26">
        <v>1502767</v>
      </c>
      <c r="Q18" s="27">
        <v>4469</v>
      </c>
      <c r="R18" s="21">
        <v>1121653</v>
      </c>
      <c r="S18" s="25">
        <v>516</v>
      </c>
      <c r="T18" s="26">
        <v>114765</v>
      </c>
      <c r="U18" s="27">
        <v>20</v>
      </c>
      <c r="V18" s="21">
        <v>3150</v>
      </c>
      <c r="W18" s="27">
        <v>6376</v>
      </c>
      <c r="X18" s="26">
        <v>1292785</v>
      </c>
      <c r="Y18" s="23">
        <f t="shared" si="1"/>
        <v>17633</v>
      </c>
      <c r="Z18" s="24">
        <f t="shared" si="0"/>
        <v>4615067</v>
      </c>
    </row>
    <row r="19" spans="1:28" ht="18.95" customHeight="1" thickBot="1" x14ac:dyDescent="0.2">
      <c r="A19" s="7"/>
      <c r="B19" s="22"/>
      <c r="C19" s="135"/>
      <c r="D19" s="43" t="s">
        <v>24</v>
      </c>
      <c r="E19" s="23">
        <v>387</v>
      </c>
      <c r="F19" s="24">
        <v>91243</v>
      </c>
      <c r="G19" s="33">
        <v>542</v>
      </c>
      <c r="H19" s="34">
        <v>125620</v>
      </c>
      <c r="I19" s="23">
        <v>289</v>
      </c>
      <c r="J19" s="24">
        <v>122405</v>
      </c>
      <c r="K19" s="90">
        <v>205</v>
      </c>
      <c r="L19" s="34">
        <v>159880</v>
      </c>
      <c r="M19" s="23">
        <v>1357</v>
      </c>
      <c r="N19" s="24">
        <v>536455</v>
      </c>
      <c r="O19" s="33">
        <v>2049</v>
      </c>
      <c r="P19" s="34">
        <v>788616</v>
      </c>
      <c r="Q19" s="23">
        <v>7980</v>
      </c>
      <c r="R19" s="24">
        <v>2386838</v>
      </c>
      <c r="S19" s="33">
        <v>118</v>
      </c>
      <c r="T19" s="34">
        <v>39848</v>
      </c>
      <c r="U19" s="23">
        <v>76</v>
      </c>
      <c r="V19" s="24">
        <v>16720</v>
      </c>
      <c r="W19" s="23">
        <v>8681</v>
      </c>
      <c r="X19" s="34">
        <v>1911258</v>
      </c>
      <c r="Y19" s="35">
        <f t="shared" si="1"/>
        <v>21684</v>
      </c>
      <c r="Z19" s="36">
        <f t="shared" si="0"/>
        <v>6178883</v>
      </c>
    </row>
    <row r="20" spans="1:28" ht="18.95" customHeight="1" x14ac:dyDescent="0.15">
      <c r="A20" s="7"/>
      <c r="B20" s="22"/>
      <c r="C20" s="2" t="s">
        <v>17</v>
      </c>
      <c r="D20" s="141" t="s">
        <v>21</v>
      </c>
      <c r="E20" s="13">
        <f>+E17+E14+E11+E8+E5</f>
        <v>979</v>
      </c>
      <c r="F20" s="14">
        <f t="shared" ref="E20:Z22" si="2">+F17+F14+F11+F8+F5</f>
        <v>60552</v>
      </c>
      <c r="G20" s="19">
        <f t="shared" si="2"/>
        <v>597</v>
      </c>
      <c r="H20" s="18">
        <f t="shared" si="2"/>
        <v>205645</v>
      </c>
      <c r="I20" s="13">
        <f t="shared" si="2"/>
        <v>2225</v>
      </c>
      <c r="J20" s="14">
        <f t="shared" si="2"/>
        <v>1109727</v>
      </c>
      <c r="K20" s="19">
        <f t="shared" si="2"/>
        <v>744</v>
      </c>
      <c r="L20" s="18">
        <f t="shared" si="2"/>
        <v>1499703</v>
      </c>
      <c r="M20" s="13">
        <f t="shared" si="2"/>
        <v>9979</v>
      </c>
      <c r="N20" s="14">
        <f t="shared" si="2"/>
        <v>1688414</v>
      </c>
      <c r="O20" s="19">
        <f t="shared" si="2"/>
        <v>4400</v>
      </c>
      <c r="P20" s="18">
        <f t="shared" si="2"/>
        <v>1532505</v>
      </c>
      <c r="Q20" s="13">
        <f t="shared" si="2"/>
        <v>27176</v>
      </c>
      <c r="R20" s="14">
        <f t="shared" si="2"/>
        <v>4633373</v>
      </c>
      <c r="S20" s="19">
        <f t="shared" si="2"/>
        <v>36055</v>
      </c>
      <c r="T20" s="18">
        <f t="shared" si="2"/>
        <v>8553753</v>
      </c>
      <c r="U20" s="13">
        <f t="shared" si="2"/>
        <v>2488</v>
      </c>
      <c r="V20" s="14">
        <f t="shared" si="2"/>
        <v>493760</v>
      </c>
      <c r="W20" s="13">
        <f t="shared" si="2"/>
        <v>7229</v>
      </c>
      <c r="X20" s="18">
        <f t="shared" si="2"/>
        <v>1374984</v>
      </c>
      <c r="Y20" s="31">
        <f t="shared" si="2"/>
        <v>91872</v>
      </c>
      <c r="Z20" s="32">
        <f t="shared" si="2"/>
        <v>21152416</v>
      </c>
      <c r="AA20" s="3"/>
      <c r="AB20" s="3"/>
    </row>
    <row r="21" spans="1:28" ht="18.95" customHeight="1" x14ac:dyDescent="0.15">
      <c r="A21" s="7" t="s">
        <v>37</v>
      </c>
      <c r="B21" s="22"/>
      <c r="C21" s="134"/>
      <c r="D21" s="137" t="s">
        <v>22</v>
      </c>
      <c r="E21" s="27">
        <f t="shared" si="2"/>
        <v>1480</v>
      </c>
      <c r="F21" s="21">
        <f t="shared" si="2"/>
        <v>187550</v>
      </c>
      <c r="G21" s="25">
        <f t="shared" si="2"/>
        <v>646</v>
      </c>
      <c r="H21" s="26">
        <f t="shared" si="2"/>
        <v>220594</v>
      </c>
      <c r="I21" s="27">
        <f t="shared" si="2"/>
        <v>2416</v>
      </c>
      <c r="J21" s="21">
        <f t="shared" si="2"/>
        <v>1093633</v>
      </c>
      <c r="K21" s="25">
        <f t="shared" si="2"/>
        <v>712</v>
      </c>
      <c r="L21" s="26">
        <f t="shared" si="2"/>
        <v>1541405</v>
      </c>
      <c r="M21" s="27">
        <f t="shared" si="2"/>
        <v>6376</v>
      </c>
      <c r="N21" s="21">
        <f t="shared" si="2"/>
        <v>1390948</v>
      </c>
      <c r="O21" s="25">
        <f t="shared" si="2"/>
        <v>4354</v>
      </c>
      <c r="P21" s="26">
        <f t="shared" si="2"/>
        <v>1526246</v>
      </c>
      <c r="Q21" s="27">
        <f t="shared" si="2"/>
        <v>24928</v>
      </c>
      <c r="R21" s="21">
        <f t="shared" si="2"/>
        <v>4473619</v>
      </c>
      <c r="S21" s="25">
        <f t="shared" si="2"/>
        <v>35429</v>
      </c>
      <c r="T21" s="26">
        <f t="shared" si="2"/>
        <v>8561002</v>
      </c>
      <c r="U21" s="27">
        <f t="shared" si="2"/>
        <v>2685</v>
      </c>
      <c r="V21" s="21">
        <f t="shared" si="2"/>
        <v>488178</v>
      </c>
      <c r="W21" s="27">
        <f t="shared" si="2"/>
        <v>6898</v>
      </c>
      <c r="X21" s="26">
        <f t="shared" si="2"/>
        <v>1366119</v>
      </c>
      <c r="Y21" s="23">
        <f t="shared" si="2"/>
        <v>85924</v>
      </c>
      <c r="Z21" s="24">
        <f t="shared" si="2"/>
        <v>20849294</v>
      </c>
      <c r="AA21" s="3"/>
      <c r="AB21" s="3"/>
    </row>
    <row r="22" spans="1:28" ht="18.95" customHeight="1" thickBot="1" x14ac:dyDescent="0.2">
      <c r="A22" s="7"/>
      <c r="B22" s="22"/>
      <c r="C22" s="135"/>
      <c r="D22" s="43" t="s">
        <v>24</v>
      </c>
      <c r="E22" s="23">
        <f t="shared" si="2"/>
        <v>2450</v>
      </c>
      <c r="F22" s="24">
        <f t="shared" si="2"/>
        <v>502222</v>
      </c>
      <c r="G22" s="33">
        <f t="shared" si="2"/>
        <v>845</v>
      </c>
      <c r="H22" s="34">
        <f t="shared" si="2"/>
        <v>386258</v>
      </c>
      <c r="I22" s="23">
        <f t="shared" si="2"/>
        <v>2023</v>
      </c>
      <c r="J22" s="24">
        <f t="shared" si="2"/>
        <v>1593691</v>
      </c>
      <c r="K22" s="33">
        <f t="shared" si="2"/>
        <v>1111</v>
      </c>
      <c r="L22" s="34">
        <f t="shared" si="2"/>
        <v>1900112</v>
      </c>
      <c r="M22" s="23">
        <f t="shared" si="2"/>
        <v>15438</v>
      </c>
      <c r="N22" s="24">
        <f t="shared" si="2"/>
        <v>2835603</v>
      </c>
      <c r="O22" s="33">
        <f t="shared" si="2"/>
        <v>4094</v>
      </c>
      <c r="P22" s="34">
        <f t="shared" si="2"/>
        <v>1176873</v>
      </c>
      <c r="Q22" s="23">
        <f t="shared" si="2"/>
        <v>59786</v>
      </c>
      <c r="R22" s="24">
        <f t="shared" si="2"/>
        <v>10088445</v>
      </c>
      <c r="S22" s="33">
        <f t="shared" si="2"/>
        <v>29402</v>
      </c>
      <c r="T22" s="34">
        <f t="shared" si="2"/>
        <v>2467728</v>
      </c>
      <c r="U22" s="23">
        <f t="shared" si="2"/>
        <v>4776</v>
      </c>
      <c r="V22" s="24">
        <f t="shared" si="2"/>
        <v>1411623</v>
      </c>
      <c r="W22" s="23">
        <f t="shared" si="2"/>
        <v>10028</v>
      </c>
      <c r="X22" s="34">
        <f t="shared" si="2"/>
        <v>2186209</v>
      </c>
      <c r="Y22" s="23">
        <f t="shared" si="2"/>
        <v>129953</v>
      </c>
      <c r="Z22" s="24">
        <f t="shared" si="2"/>
        <v>24548764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>
        <f>(E20+E21)/(E22+E41)*100</f>
        <v>45.528605813738196</v>
      </c>
      <c r="F23" s="185"/>
      <c r="G23" s="184">
        <f>(G20+G21)/(G22+G41)*100</f>
        <v>71.477860839562965</v>
      </c>
      <c r="H23" s="185"/>
      <c r="I23" s="184">
        <f>(I20+I21)/(I22+I41)*100</f>
        <v>109.53504838329007</v>
      </c>
      <c r="J23" s="185"/>
      <c r="K23" s="184">
        <f>(K20+K21)/(K22+K41)*100</f>
        <v>66.484018264840188</v>
      </c>
      <c r="L23" s="185"/>
      <c r="M23" s="184">
        <f>(M20+M21)/(M22+M41)*100</f>
        <v>59.967513777311709</v>
      </c>
      <c r="N23" s="185"/>
      <c r="O23" s="184">
        <f>(O20+O21)/(O22+O41)*100</f>
        <v>107.51658069270449</v>
      </c>
      <c r="P23" s="185"/>
      <c r="Q23" s="184">
        <f>(Q20+Q21)/(Q22+Q41)*100</f>
        <v>44.41035082336095</v>
      </c>
      <c r="R23" s="185"/>
      <c r="S23" s="184">
        <f>(S20+S21)/(S22+S41)*100</f>
        <v>122.87118842174019</v>
      </c>
      <c r="T23" s="185"/>
      <c r="U23" s="184">
        <f>(U20+U21)/(U22+U41)*100</f>
        <v>53.061852497692072</v>
      </c>
      <c r="V23" s="185"/>
      <c r="W23" s="184">
        <f>(W20+W21)/(W22+W41)*100</f>
        <v>71.619771863117876</v>
      </c>
      <c r="X23" s="185"/>
      <c r="Y23" s="184">
        <f>(Y20+Y21)/(Y22+Y41)*100</f>
        <v>70.009974086276443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v>204989</v>
      </c>
      <c r="F24" s="187"/>
      <c r="G24" s="180">
        <v>457110</v>
      </c>
      <c r="H24" s="181"/>
      <c r="I24" s="182">
        <v>787786</v>
      </c>
      <c r="J24" s="183"/>
      <c r="K24" s="180">
        <v>1710272</v>
      </c>
      <c r="L24" s="181"/>
      <c r="M24" s="182">
        <v>183676</v>
      </c>
      <c r="N24" s="183"/>
      <c r="O24" s="180">
        <v>287463</v>
      </c>
      <c r="P24" s="181"/>
      <c r="Q24" s="182">
        <v>168743</v>
      </c>
      <c r="R24" s="183"/>
      <c r="S24" s="180">
        <v>83931</v>
      </c>
      <c r="T24" s="181"/>
      <c r="U24" s="182">
        <v>295566</v>
      </c>
      <c r="V24" s="183"/>
      <c r="W24" s="180">
        <v>218010</v>
      </c>
      <c r="X24" s="181"/>
      <c r="Y24" s="182">
        <v>188905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1.8852969919894116</v>
      </c>
      <c r="F25" s="49"/>
      <c r="G25" s="50">
        <f>G22/Y22*100</f>
        <v>0.65023508499226645</v>
      </c>
      <c r="H25" s="51"/>
      <c r="I25" s="48">
        <f>I22/Y22*100</f>
        <v>1.5567166590998283</v>
      </c>
      <c r="J25" s="49"/>
      <c r="K25" s="50">
        <f>K22/Y22*100</f>
        <v>0.85492447269397398</v>
      </c>
      <c r="L25" s="51"/>
      <c r="M25" s="48">
        <f>M22/Y22*100</f>
        <v>11.87967957646226</v>
      </c>
      <c r="N25" s="49"/>
      <c r="O25" s="50">
        <f>O22/Y22*100</f>
        <v>3.1503697490631226</v>
      </c>
      <c r="P25" s="51"/>
      <c r="Q25" s="48">
        <f>Q22/Y22*100</f>
        <v>46.005863658399576</v>
      </c>
      <c r="R25" s="49"/>
      <c r="S25" s="50">
        <f>S22/Y22*100</f>
        <v>22.625102921825583</v>
      </c>
      <c r="T25" s="51"/>
      <c r="U25" s="48">
        <f>U22/Y22*100</f>
        <v>3.6751748709148693</v>
      </c>
      <c r="V25" s="49"/>
      <c r="W25" s="50">
        <f>W22/Y22*100</f>
        <v>7.7166360145591097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133"/>
      <c r="E26" s="52"/>
      <c r="F26" s="133"/>
      <c r="G26" s="52"/>
      <c r="H26" s="133"/>
      <c r="I26" s="52"/>
      <c r="J26" s="133"/>
      <c r="K26" s="52"/>
      <c r="L26" s="133"/>
      <c r="M26" s="52"/>
      <c r="N26" s="133"/>
      <c r="O26" s="52"/>
      <c r="P26" s="133"/>
      <c r="Q26" s="52"/>
      <c r="R26" s="133"/>
      <c r="S26" s="52"/>
      <c r="T26" s="133"/>
      <c r="U26" s="52"/>
      <c r="V26" s="133"/>
      <c r="W26" s="52"/>
      <c r="X26" s="133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965</v>
      </c>
      <c r="F27" s="14">
        <v>61474</v>
      </c>
      <c r="G27" s="19">
        <v>704</v>
      </c>
      <c r="H27" s="18">
        <v>274486</v>
      </c>
      <c r="I27" s="13">
        <v>1951</v>
      </c>
      <c r="J27" s="14">
        <v>878006</v>
      </c>
      <c r="K27" s="19">
        <v>160</v>
      </c>
      <c r="L27" s="18">
        <v>56310</v>
      </c>
      <c r="M27" s="13">
        <v>5847</v>
      </c>
      <c r="N27" s="14">
        <v>1458549</v>
      </c>
      <c r="O27" s="19">
        <v>4545</v>
      </c>
      <c r="P27" s="18">
        <v>1524039</v>
      </c>
      <c r="Q27" s="13">
        <v>23039</v>
      </c>
      <c r="R27" s="14">
        <v>5321902</v>
      </c>
      <c r="S27" s="19">
        <v>32187</v>
      </c>
      <c r="T27" s="18">
        <v>7981022</v>
      </c>
      <c r="U27" s="13">
        <v>3141</v>
      </c>
      <c r="V27" s="14">
        <v>860039</v>
      </c>
      <c r="W27" s="19">
        <v>10075</v>
      </c>
      <c r="X27" s="18">
        <v>2036045</v>
      </c>
      <c r="Y27" s="55">
        <f>+W27+U27+S27+Q27+O27+M27+K27+I27+G27+E27</f>
        <v>82614</v>
      </c>
      <c r="Z27" s="56">
        <f t="shared" ref="Z27:Z29" si="3">+X27+V27+T27+R27+P27+N27+L27+J27+H27+F27</f>
        <v>20451872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1122</v>
      </c>
      <c r="F28" s="21">
        <v>88987</v>
      </c>
      <c r="G28" s="25">
        <v>595</v>
      </c>
      <c r="H28" s="26">
        <v>252173</v>
      </c>
      <c r="I28" s="27">
        <v>2012</v>
      </c>
      <c r="J28" s="21">
        <v>871396</v>
      </c>
      <c r="K28" s="25">
        <v>176</v>
      </c>
      <c r="L28" s="26">
        <v>59543</v>
      </c>
      <c r="M28" s="27">
        <v>4002</v>
      </c>
      <c r="N28" s="21">
        <v>1131981</v>
      </c>
      <c r="O28" s="25">
        <v>3875</v>
      </c>
      <c r="P28" s="26">
        <v>1321464</v>
      </c>
      <c r="Q28" s="27">
        <v>19934</v>
      </c>
      <c r="R28" s="21">
        <v>4558686</v>
      </c>
      <c r="S28" s="25">
        <v>31882</v>
      </c>
      <c r="T28" s="26">
        <v>7834458</v>
      </c>
      <c r="U28" s="27">
        <v>2965</v>
      </c>
      <c r="V28" s="21">
        <v>862126</v>
      </c>
      <c r="W28" s="25">
        <v>16050</v>
      </c>
      <c r="X28" s="26">
        <v>2099920</v>
      </c>
      <c r="Y28" s="58">
        <f t="shared" ref="Y28:Y29" si="4">+W28+U28+S28+Q28+O28+M28+K28+I28+G28+E28</f>
        <v>82613</v>
      </c>
      <c r="Z28" s="59">
        <f t="shared" si="3"/>
        <v>19080734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1795</v>
      </c>
      <c r="F29" s="21">
        <v>231602</v>
      </c>
      <c r="G29" s="25">
        <v>1550</v>
      </c>
      <c r="H29" s="26">
        <v>528031</v>
      </c>
      <c r="I29" s="27">
        <v>2284</v>
      </c>
      <c r="J29" s="21">
        <v>2343206</v>
      </c>
      <c r="K29" s="25">
        <v>541</v>
      </c>
      <c r="L29" s="26">
        <v>187106</v>
      </c>
      <c r="M29" s="27">
        <v>110470</v>
      </c>
      <c r="N29" s="21">
        <v>2483527</v>
      </c>
      <c r="O29" s="25">
        <v>4414</v>
      </c>
      <c r="P29" s="26">
        <v>1339437</v>
      </c>
      <c r="Q29" s="27">
        <v>65412</v>
      </c>
      <c r="R29" s="21">
        <v>12591893</v>
      </c>
      <c r="S29" s="25">
        <v>25706</v>
      </c>
      <c r="T29" s="26">
        <v>2257333</v>
      </c>
      <c r="U29" s="27">
        <v>7215</v>
      </c>
      <c r="V29" s="21">
        <v>2391621</v>
      </c>
      <c r="W29" s="25">
        <v>15348</v>
      </c>
      <c r="X29" s="26">
        <v>1873024</v>
      </c>
      <c r="Y29" s="58">
        <f t="shared" si="4"/>
        <v>234735</v>
      </c>
      <c r="Z29" s="59">
        <f t="shared" si="3"/>
        <v>26226780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55.5</v>
      </c>
      <c r="F30" s="176"/>
      <c r="G30" s="175">
        <v>43.4</v>
      </c>
      <c r="H30" s="176"/>
      <c r="I30" s="175">
        <v>85</v>
      </c>
      <c r="J30" s="176"/>
      <c r="K30" s="175">
        <v>39.4</v>
      </c>
      <c r="L30" s="176"/>
      <c r="M30" s="175">
        <v>50</v>
      </c>
      <c r="N30" s="176"/>
      <c r="O30" s="175">
        <v>103</v>
      </c>
      <c r="P30" s="176"/>
      <c r="Q30" s="175">
        <v>33.700000000000003</v>
      </c>
      <c r="R30" s="176"/>
      <c r="S30" s="175">
        <v>126.5</v>
      </c>
      <c r="T30" s="176"/>
      <c r="U30" s="175">
        <v>42.3</v>
      </c>
      <c r="V30" s="176"/>
      <c r="W30" s="175">
        <v>67.3</v>
      </c>
      <c r="X30" s="176"/>
      <c r="Y30" s="175">
        <v>60.8</v>
      </c>
      <c r="Z30" s="176"/>
    </row>
    <row r="31" spans="1:28" ht="18.95" customHeight="1" x14ac:dyDescent="0.15">
      <c r="A31" s="22"/>
      <c r="B31" s="178"/>
      <c r="C31" s="4" t="s">
        <v>45</v>
      </c>
      <c r="D31" s="141" t="s">
        <v>21</v>
      </c>
      <c r="E31" s="124">
        <f>E20-E27</f>
        <v>14</v>
      </c>
      <c r="F31" s="125">
        <f t="shared" ref="F31:Z33" si="5">F20-F27</f>
        <v>-922</v>
      </c>
      <c r="G31" s="126">
        <f t="shared" si="5"/>
        <v>-107</v>
      </c>
      <c r="H31" s="127">
        <f t="shared" si="5"/>
        <v>-68841</v>
      </c>
      <c r="I31" s="124">
        <f t="shared" si="5"/>
        <v>274</v>
      </c>
      <c r="J31" s="125">
        <f t="shared" si="5"/>
        <v>231721</v>
      </c>
      <c r="K31" s="126">
        <f t="shared" si="5"/>
        <v>584</v>
      </c>
      <c r="L31" s="127">
        <f t="shared" si="5"/>
        <v>1443393</v>
      </c>
      <c r="M31" s="124">
        <f t="shared" si="5"/>
        <v>4132</v>
      </c>
      <c r="N31" s="125">
        <f t="shared" si="5"/>
        <v>229865</v>
      </c>
      <c r="O31" s="126">
        <f t="shared" si="5"/>
        <v>-145</v>
      </c>
      <c r="P31" s="127">
        <f t="shared" si="5"/>
        <v>8466</v>
      </c>
      <c r="Q31" s="124">
        <f t="shared" si="5"/>
        <v>4137</v>
      </c>
      <c r="R31" s="125">
        <f t="shared" si="5"/>
        <v>-688529</v>
      </c>
      <c r="S31" s="126">
        <f t="shared" si="5"/>
        <v>3868</v>
      </c>
      <c r="T31" s="127">
        <f t="shared" si="5"/>
        <v>572731</v>
      </c>
      <c r="U31" s="124">
        <f t="shared" si="5"/>
        <v>-653</v>
      </c>
      <c r="V31" s="125">
        <f t="shared" si="5"/>
        <v>-366279</v>
      </c>
      <c r="W31" s="126">
        <f t="shared" si="5"/>
        <v>-2846</v>
      </c>
      <c r="X31" s="127">
        <f t="shared" si="5"/>
        <v>-661061</v>
      </c>
      <c r="Y31" s="124">
        <f t="shared" si="5"/>
        <v>9258</v>
      </c>
      <c r="Z31" s="125">
        <f t="shared" si="5"/>
        <v>700544</v>
      </c>
    </row>
    <row r="32" spans="1:28" ht="18.95" customHeight="1" x14ac:dyDescent="0.15">
      <c r="A32" s="22" t="s">
        <v>46</v>
      </c>
      <c r="B32" s="178"/>
      <c r="C32" s="7"/>
      <c r="D32" s="137" t="s">
        <v>22</v>
      </c>
      <c r="E32" s="128">
        <f t="shared" ref="E32:T33" si="6">E21-E28</f>
        <v>358</v>
      </c>
      <c r="F32" s="129">
        <f t="shared" si="6"/>
        <v>98563</v>
      </c>
      <c r="G32" s="130">
        <f t="shared" si="6"/>
        <v>51</v>
      </c>
      <c r="H32" s="131">
        <f t="shared" si="6"/>
        <v>-31579</v>
      </c>
      <c r="I32" s="128">
        <f t="shared" si="6"/>
        <v>404</v>
      </c>
      <c r="J32" s="129">
        <f t="shared" si="6"/>
        <v>222237</v>
      </c>
      <c r="K32" s="130">
        <f t="shared" si="6"/>
        <v>536</v>
      </c>
      <c r="L32" s="131">
        <f t="shared" si="6"/>
        <v>1481862</v>
      </c>
      <c r="M32" s="128">
        <f t="shared" si="6"/>
        <v>2374</v>
      </c>
      <c r="N32" s="129">
        <f t="shared" si="6"/>
        <v>258967</v>
      </c>
      <c r="O32" s="130">
        <f t="shared" si="6"/>
        <v>479</v>
      </c>
      <c r="P32" s="131">
        <f t="shared" si="6"/>
        <v>204782</v>
      </c>
      <c r="Q32" s="128">
        <f t="shared" si="6"/>
        <v>4994</v>
      </c>
      <c r="R32" s="129">
        <f t="shared" si="6"/>
        <v>-85067</v>
      </c>
      <c r="S32" s="130">
        <f t="shared" si="6"/>
        <v>3547</v>
      </c>
      <c r="T32" s="131">
        <f t="shared" si="6"/>
        <v>726544</v>
      </c>
      <c r="U32" s="128">
        <f t="shared" si="5"/>
        <v>-280</v>
      </c>
      <c r="V32" s="129">
        <f t="shared" si="5"/>
        <v>-373948</v>
      </c>
      <c r="W32" s="130">
        <f t="shared" si="5"/>
        <v>-9152</v>
      </c>
      <c r="X32" s="131">
        <f t="shared" si="5"/>
        <v>-733801</v>
      </c>
      <c r="Y32" s="128">
        <f t="shared" si="5"/>
        <v>3311</v>
      </c>
      <c r="Z32" s="129">
        <f t="shared" si="5"/>
        <v>1768560</v>
      </c>
    </row>
    <row r="33" spans="1:38" ht="18.95" customHeight="1" x14ac:dyDescent="0.15">
      <c r="A33" s="22"/>
      <c r="B33" s="178"/>
      <c r="C33" s="7"/>
      <c r="D33" s="137" t="s">
        <v>24</v>
      </c>
      <c r="E33" s="128">
        <f t="shared" si="6"/>
        <v>655</v>
      </c>
      <c r="F33" s="129">
        <f t="shared" si="5"/>
        <v>270620</v>
      </c>
      <c r="G33" s="130">
        <f t="shared" si="5"/>
        <v>-705</v>
      </c>
      <c r="H33" s="131">
        <f t="shared" si="5"/>
        <v>-141773</v>
      </c>
      <c r="I33" s="128">
        <f t="shared" si="5"/>
        <v>-261</v>
      </c>
      <c r="J33" s="129">
        <f t="shared" si="5"/>
        <v>-749515</v>
      </c>
      <c r="K33" s="130">
        <f t="shared" si="5"/>
        <v>570</v>
      </c>
      <c r="L33" s="131">
        <f t="shared" si="5"/>
        <v>1713006</v>
      </c>
      <c r="M33" s="128">
        <f t="shared" si="5"/>
        <v>-95032</v>
      </c>
      <c r="N33" s="129">
        <f t="shared" si="5"/>
        <v>352076</v>
      </c>
      <c r="O33" s="130">
        <f t="shared" si="5"/>
        <v>-320</v>
      </c>
      <c r="P33" s="131">
        <f t="shared" si="5"/>
        <v>-162564</v>
      </c>
      <c r="Q33" s="128">
        <f t="shared" si="5"/>
        <v>-5626</v>
      </c>
      <c r="R33" s="129">
        <f t="shared" si="5"/>
        <v>-2503448</v>
      </c>
      <c r="S33" s="130">
        <f t="shared" si="5"/>
        <v>3696</v>
      </c>
      <c r="T33" s="131">
        <f t="shared" si="5"/>
        <v>210395</v>
      </c>
      <c r="U33" s="128">
        <f t="shared" si="5"/>
        <v>-2439</v>
      </c>
      <c r="V33" s="129">
        <f t="shared" si="5"/>
        <v>-979998</v>
      </c>
      <c r="W33" s="130">
        <f t="shared" si="5"/>
        <v>-5320</v>
      </c>
      <c r="X33" s="131">
        <f t="shared" si="5"/>
        <v>313185</v>
      </c>
      <c r="Y33" s="128">
        <f t="shared" si="5"/>
        <v>-104782</v>
      </c>
      <c r="Z33" s="129">
        <f t="shared" si="5"/>
        <v>-1678016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f>+E23-E30</f>
        <v>-9.9713941862618043</v>
      </c>
      <c r="F34" s="168"/>
      <c r="G34" s="173">
        <f t="shared" ref="G34" si="7">+G23-G30</f>
        <v>28.077860839562966</v>
      </c>
      <c r="H34" s="174"/>
      <c r="I34" s="169">
        <f t="shared" ref="I34" si="8">+I23-I30</f>
        <v>24.535048383290075</v>
      </c>
      <c r="J34" s="168"/>
      <c r="K34" s="173">
        <f t="shared" ref="K34" si="9">+K23-K30</f>
        <v>27.084018264840189</v>
      </c>
      <c r="L34" s="174"/>
      <c r="M34" s="169">
        <f t="shared" ref="M34" si="10">+M23-M30</f>
        <v>9.9675137773117086</v>
      </c>
      <c r="N34" s="168"/>
      <c r="O34" s="173">
        <f t="shared" ref="O34" si="11">+O23-O30</f>
        <v>4.516580692704494</v>
      </c>
      <c r="P34" s="174"/>
      <c r="Q34" s="169">
        <f t="shared" ref="Q34" si="12">+Q23-Q30</f>
        <v>10.710350823360947</v>
      </c>
      <c r="R34" s="168"/>
      <c r="S34" s="173">
        <f t="shared" ref="S34" si="13">+S23-S30</f>
        <v>-3.628811578259814</v>
      </c>
      <c r="T34" s="174"/>
      <c r="U34" s="169">
        <f t="shared" ref="U34" si="14">+U23-U30</f>
        <v>10.761852497692075</v>
      </c>
      <c r="V34" s="168"/>
      <c r="W34" s="173">
        <f t="shared" ref="W34" si="15">+W23-W30</f>
        <v>4.3197718631178788</v>
      </c>
      <c r="X34" s="174"/>
      <c r="Y34" s="169">
        <f t="shared" ref="Y34" si="16">+Y23-Y30</f>
        <v>9.2099740862764463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17">E20/E27*100</f>
        <v>101.45077720207254</v>
      </c>
      <c r="F35" s="72">
        <f t="shared" si="17"/>
        <v>98.500178937436971</v>
      </c>
      <c r="G35" s="73">
        <f t="shared" si="17"/>
        <v>84.80113636363636</v>
      </c>
      <c r="H35" s="74">
        <f t="shared" si="17"/>
        <v>74.920032351376747</v>
      </c>
      <c r="I35" s="71">
        <f t="shared" si="17"/>
        <v>114.0440799589954</v>
      </c>
      <c r="J35" s="72">
        <f t="shared" si="17"/>
        <v>126.39173308610647</v>
      </c>
      <c r="K35" s="73">
        <f t="shared" si="17"/>
        <v>465.00000000000006</v>
      </c>
      <c r="L35" s="74">
        <f t="shared" si="17"/>
        <v>2663.2978156632921</v>
      </c>
      <c r="M35" s="71">
        <f t="shared" si="17"/>
        <v>170.66871900119719</v>
      </c>
      <c r="N35" s="72">
        <f t="shared" si="17"/>
        <v>115.75984077326164</v>
      </c>
      <c r="O35" s="73">
        <f t="shared" si="17"/>
        <v>96.809680968096814</v>
      </c>
      <c r="P35" s="74">
        <f t="shared" si="17"/>
        <v>100.55549759553398</v>
      </c>
      <c r="Q35" s="71">
        <f t="shared" si="17"/>
        <v>117.95650852901602</v>
      </c>
      <c r="R35" s="72">
        <f t="shared" si="17"/>
        <v>87.062351016610222</v>
      </c>
      <c r="S35" s="73">
        <f t="shared" si="17"/>
        <v>112.0172740547426</v>
      </c>
      <c r="T35" s="74">
        <f t="shared" si="17"/>
        <v>107.17616114828401</v>
      </c>
      <c r="U35" s="71">
        <f t="shared" si="17"/>
        <v>79.210442534224768</v>
      </c>
      <c r="V35" s="72">
        <f t="shared" si="17"/>
        <v>57.411349950409232</v>
      </c>
      <c r="W35" s="73">
        <f t="shared" si="17"/>
        <v>71.75186104218362</v>
      </c>
      <c r="X35" s="74">
        <f t="shared" si="17"/>
        <v>67.532102679459442</v>
      </c>
      <c r="Y35" s="71">
        <f t="shared" si="17"/>
        <v>111.20633306703465</v>
      </c>
      <c r="Z35" s="72">
        <f t="shared" si="17"/>
        <v>103.42532947595214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17"/>
        <v>131.90730837789661</v>
      </c>
      <c r="F36" s="76">
        <f t="shared" si="17"/>
        <v>210.7611224111387</v>
      </c>
      <c r="G36" s="77">
        <f t="shared" si="17"/>
        <v>108.57142857142857</v>
      </c>
      <c r="H36" s="78">
        <f t="shared" si="17"/>
        <v>87.477247762448798</v>
      </c>
      <c r="I36" s="75">
        <f t="shared" si="17"/>
        <v>120.07952286282307</v>
      </c>
      <c r="J36" s="76">
        <f t="shared" si="17"/>
        <v>125.50355980518617</v>
      </c>
      <c r="K36" s="77">
        <f t="shared" si="17"/>
        <v>404.54545454545456</v>
      </c>
      <c r="L36" s="78">
        <f t="shared" si="17"/>
        <v>2588.7257948037554</v>
      </c>
      <c r="M36" s="75">
        <f t="shared" si="17"/>
        <v>159.32033983008495</v>
      </c>
      <c r="N36" s="76">
        <f t="shared" si="17"/>
        <v>122.87732744630873</v>
      </c>
      <c r="O36" s="77">
        <f t="shared" si="17"/>
        <v>112.36129032258064</v>
      </c>
      <c r="P36" s="78">
        <f t="shared" si="17"/>
        <v>115.49660073978558</v>
      </c>
      <c r="Q36" s="75">
        <f t="shared" si="17"/>
        <v>125.05267382361794</v>
      </c>
      <c r="R36" s="76">
        <f t="shared" si="17"/>
        <v>98.133957899271849</v>
      </c>
      <c r="S36" s="77">
        <f t="shared" si="17"/>
        <v>111.12539991217616</v>
      </c>
      <c r="T36" s="78">
        <f t="shared" si="17"/>
        <v>109.27369832093044</v>
      </c>
      <c r="U36" s="75">
        <f t="shared" si="17"/>
        <v>90.556492411467119</v>
      </c>
      <c r="V36" s="76">
        <f t="shared" si="17"/>
        <v>56.624901696503763</v>
      </c>
      <c r="W36" s="77">
        <f t="shared" si="17"/>
        <v>42.978193146417446</v>
      </c>
      <c r="X36" s="78">
        <f t="shared" si="17"/>
        <v>65.055764029105873</v>
      </c>
      <c r="Y36" s="75">
        <f t="shared" si="17"/>
        <v>104.00784380182296</v>
      </c>
      <c r="Z36" s="76">
        <f t="shared" si="17"/>
        <v>109.26882582189972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17"/>
        <v>136.49025069637884</v>
      </c>
      <c r="F37" s="80">
        <f t="shared" si="17"/>
        <v>216.8470047754337</v>
      </c>
      <c r="G37" s="81">
        <f t="shared" si="17"/>
        <v>54.516129032258064</v>
      </c>
      <c r="H37" s="82">
        <f t="shared" si="17"/>
        <v>73.150629413803358</v>
      </c>
      <c r="I37" s="79">
        <f t="shared" si="17"/>
        <v>88.572679509632223</v>
      </c>
      <c r="J37" s="80">
        <f t="shared" si="17"/>
        <v>68.01326899982331</v>
      </c>
      <c r="K37" s="81">
        <f t="shared" si="17"/>
        <v>205.36044362292051</v>
      </c>
      <c r="L37" s="82">
        <f t="shared" si="17"/>
        <v>1015.5270274603702</v>
      </c>
      <c r="M37" s="79">
        <f t="shared" si="17"/>
        <v>13.974834796777404</v>
      </c>
      <c r="N37" s="80">
        <f t="shared" si="17"/>
        <v>114.17645147405283</v>
      </c>
      <c r="O37" s="81">
        <f t="shared" si="17"/>
        <v>92.750339827820568</v>
      </c>
      <c r="P37" s="82">
        <f t="shared" si="17"/>
        <v>87.863258966267168</v>
      </c>
      <c r="Q37" s="79">
        <f t="shared" si="17"/>
        <v>91.399131657799799</v>
      </c>
      <c r="R37" s="80">
        <f t="shared" si="17"/>
        <v>80.118573116845894</v>
      </c>
      <c r="S37" s="81">
        <f t="shared" si="17"/>
        <v>114.37796623356415</v>
      </c>
      <c r="T37" s="82">
        <f t="shared" si="17"/>
        <v>109.32051230367873</v>
      </c>
      <c r="U37" s="79">
        <f t="shared" si="17"/>
        <v>66.195426195426194</v>
      </c>
      <c r="V37" s="80">
        <f t="shared" si="17"/>
        <v>59.023691462819571</v>
      </c>
      <c r="W37" s="81">
        <f t="shared" si="17"/>
        <v>65.337503257753454</v>
      </c>
      <c r="X37" s="82">
        <f t="shared" si="17"/>
        <v>116.72082151643546</v>
      </c>
      <c r="Y37" s="79">
        <f t="shared" si="17"/>
        <v>55.361577949602747</v>
      </c>
      <c r="Z37" s="80">
        <f t="shared" si="17"/>
        <v>93.60189851746955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142" t="s">
        <v>21</v>
      </c>
      <c r="E39" s="13">
        <f>+'(令和3年4月) '!E20</f>
        <v>1204</v>
      </c>
      <c r="F39" s="14">
        <f>+'(令和3年4月) '!F20</f>
        <v>92074</v>
      </c>
      <c r="G39" s="13">
        <f>+'(令和3年4月) '!G20</f>
        <v>789</v>
      </c>
      <c r="H39" s="14">
        <f>+'(令和3年4月) '!H20</f>
        <v>247717</v>
      </c>
      <c r="I39" s="13">
        <f>+'(令和3年4月) '!I20</f>
        <v>2618</v>
      </c>
      <c r="J39" s="14">
        <f>+'(令和3年4月) '!J20</f>
        <v>1269080</v>
      </c>
      <c r="K39" s="13">
        <f>+'(令和3年4月) '!K20</f>
        <v>942</v>
      </c>
      <c r="L39" s="14">
        <f>+'(令和3年4月) '!L20</f>
        <v>2117450</v>
      </c>
      <c r="M39" s="13">
        <f>+'(令和3年4月) '!M20</f>
        <v>7415</v>
      </c>
      <c r="N39" s="14">
        <f>+'(令和3年4月) '!N20</f>
        <v>1559699</v>
      </c>
      <c r="O39" s="13">
        <f>+'(令和3年4月) '!O20</f>
        <v>5132</v>
      </c>
      <c r="P39" s="14">
        <f>+'(令和3年4月) '!P20</f>
        <v>1775138</v>
      </c>
      <c r="Q39" s="13">
        <f>+'(令和3年4月) '!Q20</f>
        <v>29729</v>
      </c>
      <c r="R39" s="14">
        <f>+'(令和3年4月) '!R20</f>
        <v>5894967</v>
      </c>
      <c r="S39" s="25">
        <f>+'(令和3年4月) '!S20</f>
        <v>48013</v>
      </c>
      <c r="T39" s="26">
        <f>+'(令和3年4月) '!T20</f>
        <v>11077067</v>
      </c>
      <c r="U39" s="13">
        <f>+'(令和3年4月) '!U20</f>
        <v>3761</v>
      </c>
      <c r="V39" s="14">
        <f>+'(令和3年4月) '!V20</f>
        <v>857535</v>
      </c>
      <c r="W39" s="13">
        <f>+'(令和3年4月) '!W20</f>
        <v>9826</v>
      </c>
      <c r="X39" s="14">
        <f>+'(令和3年4月) '!X20</f>
        <v>2027866</v>
      </c>
      <c r="Y39" s="55">
        <f>+'(令和3年4月) '!Y20</f>
        <v>109429</v>
      </c>
      <c r="Z39" s="56">
        <f>+'(令和3年4月) '!Z20</f>
        <v>26918593</v>
      </c>
    </row>
    <row r="40" spans="1:38" ht="18.95" customHeight="1" x14ac:dyDescent="0.15">
      <c r="A40" s="22"/>
      <c r="B40" s="171"/>
      <c r="C40" s="22"/>
      <c r="D40" s="138" t="s">
        <v>22</v>
      </c>
      <c r="E40" s="27">
        <f>+'(令和3年4月) '!E21</f>
        <v>1334</v>
      </c>
      <c r="F40" s="21">
        <f>+'(令和3年4月) '!F21</f>
        <v>143499</v>
      </c>
      <c r="G40" s="27">
        <f>+'(令和3年4月) '!G21</f>
        <v>1018</v>
      </c>
      <c r="H40" s="21">
        <f>+'(令和3年4月) '!H21</f>
        <v>231230</v>
      </c>
      <c r="I40" s="27">
        <f>+'(令和3年4月) '!I21</f>
        <v>2531</v>
      </c>
      <c r="J40" s="21">
        <f>+'(令和3年4月) '!J21</f>
        <v>1312824</v>
      </c>
      <c r="K40" s="27">
        <f>+'(令和3年4月) '!K21</f>
        <v>775</v>
      </c>
      <c r="L40" s="21">
        <f>+'(令和3年4月) '!L21</f>
        <v>1668752</v>
      </c>
      <c r="M40" s="27">
        <f>+'(令和3年4月) '!M21</f>
        <v>6891</v>
      </c>
      <c r="N40" s="21">
        <f>+'(令和3年4月) '!N21</f>
        <v>1479316</v>
      </c>
      <c r="O40" s="27">
        <f>+'(令和3年4月) '!O21</f>
        <v>4842</v>
      </c>
      <c r="P40" s="21">
        <f>+'(令和3年4月) '!P21</f>
        <v>1658452</v>
      </c>
      <c r="Q40" s="27">
        <f>+'(令和3年4月) '!Q21</f>
        <v>29836</v>
      </c>
      <c r="R40" s="21">
        <f>+'(令和3年4月) '!R21</f>
        <v>6170649</v>
      </c>
      <c r="S40" s="25">
        <f>+'(令和3年4月) '!S21</f>
        <v>46204</v>
      </c>
      <c r="T40" s="26">
        <f>+'(令和3年4月) '!T21</f>
        <v>10685446</v>
      </c>
      <c r="U40" s="27">
        <f>+'(令和3年4月) '!U21</f>
        <v>3867</v>
      </c>
      <c r="V40" s="21">
        <f>+'(令和3年4月) '!V21</f>
        <v>887394</v>
      </c>
      <c r="W40" s="27">
        <f>+'(令和3年4月) '!W21</f>
        <v>9342</v>
      </c>
      <c r="X40" s="21">
        <f>+'(令和3年4月) '!X21</f>
        <v>1913336</v>
      </c>
      <c r="Y40" s="58">
        <f>+'(令和3年4月) '!Y21</f>
        <v>106640</v>
      </c>
      <c r="Z40" s="59">
        <f>+'(令和3年4月) '!Z21</f>
        <v>26150898</v>
      </c>
    </row>
    <row r="41" spans="1:38" ht="18.95" customHeight="1" x14ac:dyDescent="0.15">
      <c r="A41" s="22" t="s">
        <v>52</v>
      </c>
      <c r="B41" s="171"/>
      <c r="C41" s="22"/>
      <c r="D41" s="138" t="s">
        <v>24</v>
      </c>
      <c r="E41" s="27">
        <f>+'(令和3年4月) '!E22</f>
        <v>2951</v>
      </c>
      <c r="F41" s="21">
        <f>+'(令和3年4月) '!F22</f>
        <v>629220</v>
      </c>
      <c r="G41" s="27">
        <f>+'(令和3年4月) '!G22</f>
        <v>894</v>
      </c>
      <c r="H41" s="21">
        <f>+'(令和3年4月) '!H22</f>
        <v>401207</v>
      </c>
      <c r="I41" s="27">
        <f>+'(令和3年4月) '!I22</f>
        <v>2214</v>
      </c>
      <c r="J41" s="21">
        <f>+'(令和3年4月) '!J22</f>
        <v>1577597</v>
      </c>
      <c r="K41" s="27">
        <f>+'(令和3年4月) '!K22</f>
        <v>1079</v>
      </c>
      <c r="L41" s="21">
        <f>+'(令和3年4月) '!L22</f>
        <v>1941814</v>
      </c>
      <c r="M41" s="27">
        <f>+'(令和3年4月) '!M22</f>
        <v>11835.1</v>
      </c>
      <c r="N41" s="21">
        <f>+'(令和3年4月) '!N22</f>
        <v>2538137</v>
      </c>
      <c r="O41" s="27">
        <f>+'(令和3年4月) '!O22</f>
        <v>4048</v>
      </c>
      <c r="P41" s="21">
        <f>+'(令和3年4月) '!P22</f>
        <v>1170614</v>
      </c>
      <c r="Q41" s="27">
        <f>+'(令和3年4月) '!Q22</f>
        <v>57538</v>
      </c>
      <c r="R41" s="21">
        <f>+'(令和3年4月) '!R22</f>
        <v>9928691</v>
      </c>
      <c r="S41" s="25">
        <f>+'(令和3年4月) '!S22</f>
        <v>28776</v>
      </c>
      <c r="T41" s="26">
        <f>+'(令和3年4月) '!T22</f>
        <v>2474977</v>
      </c>
      <c r="U41" s="27">
        <f>+'(令和3年4月) '!U22</f>
        <v>4973</v>
      </c>
      <c r="V41" s="21">
        <f>+'(令和3年4月) '!V22</f>
        <v>1406041</v>
      </c>
      <c r="W41" s="27">
        <f>+'(令和3年4月) '!W22</f>
        <v>9697</v>
      </c>
      <c r="X41" s="21">
        <f>+'(令和3年4月) '!X22</f>
        <v>2177344</v>
      </c>
      <c r="Y41" s="58">
        <f>+'(令和3年4月) '!Y22</f>
        <v>124005.1</v>
      </c>
      <c r="Z41" s="59">
        <f>+'(令和3年4月) '!Z22</f>
        <v>24245642</v>
      </c>
    </row>
    <row r="42" spans="1:38" ht="18.95" customHeight="1" thickBot="1" x14ac:dyDescent="0.2">
      <c r="A42" s="22"/>
      <c r="B42" s="171"/>
      <c r="C42" s="22"/>
      <c r="D42" s="136" t="s">
        <v>44</v>
      </c>
      <c r="E42" s="167">
        <f>+'(令和3年4月) '!E23:F23</f>
        <v>42.07559681697613</v>
      </c>
      <c r="F42" s="168">
        <f>+'(令和3年2月) '!F23</f>
        <v>0</v>
      </c>
      <c r="G42" s="167">
        <f>+'(令和3年4月) '!G23:H23</f>
        <v>89.588497768963805</v>
      </c>
      <c r="H42" s="168">
        <f>+'(令和3年2月) '!H23</f>
        <v>0</v>
      </c>
      <c r="I42" s="167">
        <f>+'(令和3年4月) '!I23:J23</f>
        <v>118.61322275973278</v>
      </c>
      <c r="J42" s="168">
        <f>+'(令和3年2月) '!J23</f>
        <v>0</v>
      </c>
      <c r="K42" s="167">
        <f>+'(令和3年4月) '!K23:L23</f>
        <v>86.238071320944258</v>
      </c>
      <c r="L42" s="168">
        <f>+'(令和3年2月) '!L23</f>
        <v>0</v>
      </c>
      <c r="M42" s="167">
        <f>+'(令和3年4月) '!M23:N23</f>
        <v>61.80712168736121</v>
      </c>
      <c r="N42" s="168">
        <f>+'(令和3年2月) '!N23</f>
        <v>0</v>
      </c>
      <c r="O42" s="167">
        <f>+'(令和3年4月) '!O23:P23</f>
        <v>127.77350755828849</v>
      </c>
      <c r="P42" s="168">
        <f>+'(令和3年2月) '!P23</f>
        <v>0</v>
      </c>
      <c r="Q42" s="167">
        <f>+'(令和3年4月) '!Q23:R23</f>
        <v>51.713360478542839</v>
      </c>
      <c r="R42" s="168">
        <f>+'(令和3年2月) '!R23</f>
        <v>0</v>
      </c>
      <c r="S42" s="167">
        <f>+'(令和3年4月) '!S23:T23</f>
        <v>169.02032542202608</v>
      </c>
      <c r="T42" s="168">
        <f>+'(令和3年2月) '!T23</f>
        <v>0</v>
      </c>
      <c r="U42" s="167">
        <f>+'(令和3年4月) '!U23:V23</f>
        <v>75.885395941106253</v>
      </c>
      <c r="V42" s="168">
        <f>+'(令和3年2月) '!V23</f>
        <v>0</v>
      </c>
      <c r="W42" s="167">
        <f>+'(令和3年4月) '!W23:X23</f>
        <v>101.36435748281332</v>
      </c>
      <c r="X42" s="168">
        <f>+'(令和3年2月) '!X23</f>
        <v>0</v>
      </c>
      <c r="Y42" s="167">
        <f>+'(令和3年4月) '!Y23:Z23</f>
        <v>88.111876134689808</v>
      </c>
      <c r="Z42" s="168">
        <f>+'(令和3年2月) '!Z23</f>
        <v>0</v>
      </c>
    </row>
    <row r="43" spans="1:38" ht="18.95" customHeight="1" x14ac:dyDescent="0.15">
      <c r="A43" s="22"/>
      <c r="B43" s="171"/>
      <c r="C43" s="12" t="s">
        <v>45</v>
      </c>
      <c r="D43" s="142" t="s">
        <v>21</v>
      </c>
      <c r="E43" s="124">
        <f t="shared" ref="E43:Z46" si="18">E20-E39</f>
        <v>-225</v>
      </c>
      <c r="F43" s="127">
        <f t="shared" si="18"/>
        <v>-31522</v>
      </c>
      <c r="G43" s="124">
        <f t="shared" si="18"/>
        <v>-192</v>
      </c>
      <c r="H43" s="125">
        <f t="shared" si="18"/>
        <v>-42072</v>
      </c>
      <c r="I43" s="126">
        <f t="shared" si="18"/>
        <v>-393</v>
      </c>
      <c r="J43" s="127">
        <f t="shared" si="18"/>
        <v>-159353</v>
      </c>
      <c r="K43" s="124">
        <f t="shared" si="18"/>
        <v>-198</v>
      </c>
      <c r="L43" s="125">
        <f t="shared" si="18"/>
        <v>-617747</v>
      </c>
      <c r="M43" s="126">
        <f t="shared" si="18"/>
        <v>2564</v>
      </c>
      <c r="N43" s="127">
        <f t="shared" si="18"/>
        <v>128715</v>
      </c>
      <c r="O43" s="124">
        <f t="shared" si="18"/>
        <v>-732</v>
      </c>
      <c r="P43" s="125">
        <f t="shared" si="18"/>
        <v>-242633</v>
      </c>
      <c r="Q43" s="126">
        <f t="shared" si="18"/>
        <v>-2553</v>
      </c>
      <c r="R43" s="127">
        <f t="shared" si="18"/>
        <v>-1261594</v>
      </c>
      <c r="S43" s="124">
        <f t="shared" si="18"/>
        <v>-11958</v>
      </c>
      <c r="T43" s="125">
        <f t="shared" si="18"/>
        <v>-2523314</v>
      </c>
      <c r="U43" s="126">
        <f t="shared" si="18"/>
        <v>-1273</v>
      </c>
      <c r="V43" s="127">
        <f t="shared" si="18"/>
        <v>-363775</v>
      </c>
      <c r="W43" s="124">
        <f t="shared" si="18"/>
        <v>-2597</v>
      </c>
      <c r="X43" s="125">
        <f t="shared" si="18"/>
        <v>-652882</v>
      </c>
      <c r="Y43" s="124">
        <f t="shared" si="18"/>
        <v>-17557</v>
      </c>
      <c r="Z43" s="125">
        <f t="shared" si="18"/>
        <v>-5766177</v>
      </c>
    </row>
    <row r="44" spans="1:38" ht="18.95" customHeight="1" x14ac:dyDescent="0.15">
      <c r="A44" s="22"/>
      <c r="B44" s="171"/>
      <c r="C44" s="22"/>
      <c r="D44" s="138" t="s">
        <v>22</v>
      </c>
      <c r="E44" s="128">
        <f t="shared" si="18"/>
        <v>146</v>
      </c>
      <c r="F44" s="131">
        <f t="shared" si="18"/>
        <v>44051</v>
      </c>
      <c r="G44" s="128">
        <f t="shared" si="18"/>
        <v>-372</v>
      </c>
      <c r="H44" s="129">
        <f t="shared" si="18"/>
        <v>-10636</v>
      </c>
      <c r="I44" s="130">
        <f t="shared" si="18"/>
        <v>-115</v>
      </c>
      <c r="J44" s="131">
        <f t="shared" si="18"/>
        <v>-219191</v>
      </c>
      <c r="K44" s="128">
        <f t="shared" si="18"/>
        <v>-63</v>
      </c>
      <c r="L44" s="129">
        <f t="shared" si="18"/>
        <v>-127347</v>
      </c>
      <c r="M44" s="130">
        <f t="shared" si="18"/>
        <v>-515</v>
      </c>
      <c r="N44" s="131">
        <f t="shared" si="18"/>
        <v>-88368</v>
      </c>
      <c r="O44" s="128">
        <f t="shared" si="18"/>
        <v>-488</v>
      </c>
      <c r="P44" s="129">
        <f t="shared" si="18"/>
        <v>-132206</v>
      </c>
      <c r="Q44" s="130">
        <f t="shared" si="18"/>
        <v>-4908</v>
      </c>
      <c r="R44" s="131">
        <f t="shared" si="18"/>
        <v>-1697030</v>
      </c>
      <c r="S44" s="128">
        <f t="shared" si="18"/>
        <v>-10775</v>
      </c>
      <c r="T44" s="129">
        <f t="shared" si="18"/>
        <v>-2124444</v>
      </c>
      <c r="U44" s="130">
        <f t="shared" si="18"/>
        <v>-1182</v>
      </c>
      <c r="V44" s="131">
        <f t="shared" si="18"/>
        <v>-399216</v>
      </c>
      <c r="W44" s="128">
        <f t="shared" si="18"/>
        <v>-2444</v>
      </c>
      <c r="X44" s="129">
        <f t="shared" si="18"/>
        <v>-547217</v>
      </c>
      <c r="Y44" s="128">
        <f t="shared" si="18"/>
        <v>-20716</v>
      </c>
      <c r="Z44" s="129">
        <f t="shared" si="18"/>
        <v>-5301604</v>
      </c>
    </row>
    <row r="45" spans="1:38" ht="18.95" customHeight="1" x14ac:dyDescent="0.15">
      <c r="A45" s="22"/>
      <c r="B45" s="171"/>
      <c r="C45" s="22"/>
      <c r="D45" s="138" t="s">
        <v>24</v>
      </c>
      <c r="E45" s="128">
        <f t="shared" si="18"/>
        <v>-501</v>
      </c>
      <c r="F45" s="131">
        <f t="shared" si="18"/>
        <v>-126998</v>
      </c>
      <c r="G45" s="128">
        <f t="shared" si="18"/>
        <v>-49</v>
      </c>
      <c r="H45" s="129">
        <f t="shared" si="18"/>
        <v>-14949</v>
      </c>
      <c r="I45" s="130">
        <f t="shared" si="18"/>
        <v>-191</v>
      </c>
      <c r="J45" s="131">
        <f t="shared" si="18"/>
        <v>16094</v>
      </c>
      <c r="K45" s="128">
        <f t="shared" si="18"/>
        <v>32</v>
      </c>
      <c r="L45" s="129">
        <f t="shared" si="18"/>
        <v>-41702</v>
      </c>
      <c r="M45" s="130">
        <f t="shared" si="18"/>
        <v>3602.8999999999996</v>
      </c>
      <c r="N45" s="131">
        <f t="shared" si="18"/>
        <v>297466</v>
      </c>
      <c r="O45" s="128">
        <f t="shared" si="18"/>
        <v>46</v>
      </c>
      <c r="P45" s="129">
        <f t="shared" si="18"/>
        <v>6259</v>
      </c>
      <c r="Q45" s="130">
        <f t="shared" si="18"/>
        <v>2248</v>
      </c>
      <c r="R45" s="131">
        <f t="shared" si="18"/>
        <v>159754</v>
      </c>
      <c r="S45" s="128">
        <f t="shared" si="18"/>
        <v>626</v>
      </c>
      <c r="T45" s="129">
        <f t="shared" si="18"/>
        <v>-7249</v>
      </c>
      <c r="U45" s="130">
        <f t="shared" si="18"/>
        <v>-197</v>
      </c>
      <c r="V45" s="131">
        <f t="shared" si="18"/>
        <v>5582</v>
      </c>
      <c r="W45" s="128">
        <f t="shared" si="18"/>
        <v>331</v>
      </c>
      <c r="X45" s="129">
        <f t="shared" si="18"/>
        <v>8865</v>
      </c>
      <c r="Y45" s="128">
        <f t="shared" si="18"/>
        <v>5947.8999999999942</v>
      </c>
      <c r="Z45" s="129">
        <f t="shared" si="18"/>
        <v>303122</v>
      </c>
    </row>
    <row r="46" spans="1:38" ht="18.95" customHeight="1" thickBot="1" x14ac:dyDescent="0.2">
      <c r="A46" s="22"/>
      <c r="B46" s="171"/>
      <c r="C46" s="46"/>
      <c r="D46" s="136" t="s">
        <v>44</v>
      </c>
      <c r="E46" s="167">
        <f>E23-E42</f>
        <v>3.4530089967620654</v>
      </c>
      <c r="F46" s="168"/>
      <c r="G46" s="167">
        <f>G23-G42</f>
        <v>-18.11063692940084</v>
      </c>
      <c r="H46" s="168"/>
      <c r="I46" s="167">
        <f>I23-I42</f>
        <v>-9.0781743764427034</v>
      </c>
      <c r="J46" s="168"/>
      <c r="K46" s="167">
        <f>K23-K42</f>
        <v>-19.75405305610407</v>
      </c>
      <c r="L46" s="168"/>
      <c r="M46" s="167">
        <f>M23-M42</f>
        <v>-1.8396079100495015</v>
      </c>
      <c r="N46" s="168"/>
      <c r="O46" s="167">
        <f t="shared" si="18"/>
        <v>-20.256926865583992</v>
      </c>
      <c r="P46" s="168"/>
      <c r="Q46" s="167">
        <f t="shared" si="18"/>
        <v>-7.3030096551818886</v>
      </c>
      <c r="R46" s="168"/>
      <c r="S46" s="167">
        <f t="shared" si="18"/>
        <v>-46.14913700028589</v>
      </c>
      <c r="T46" s="168"/>
      <c r="U46" s="167">
        <f t="shared" si="18"/>
        <v>-22.823543443414181</v>
      </c>
      <c r="V46" s="168"/>
      <c r="W46" s="167">
        <f t="shared" si="18"/>
        <v>-29.744585619695442</v>
      </c>
      <c r="X46" s="168"/>
      <c r="Y46" s="167">
        <f t="shared" si="18"/>
        <v>-18.101902048413365</v>
      </c>
      <c r="Z46" s="168"/>
      <c r="AA46" s="165"/>
      <c r="AB46" s="166"/>
      <c r="AC46" s="165"/>
      <c r="AD46" s="166"/>
      <c r="AE46" s="165"/>
      <c r="AF46" s="166"/>
      <c r="AG46" s="132"/>
      <c r="AH46" s="133"/>
      <c r="AI46" s="132"/>
      <c r="AJ46" s="133"/>
      <c r="AK46" s="132"/>
      <c r="AL46" s="133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>
        <f t="shared" ref="E47:Z49" si="19">E20/E39*100</f>
        <v>81.312292358803987</v>
      </c>
      <c r="F47" s="84">
        <f t="shared" si="19"/>
        <v>65.764493776744786</v>
      </c>
      <c r="G47" s="83">
        <f t="shared" si="19"/>
        <v>75.665399239543731</v>
      </c>
      <c r="H47" s="85">
        <f t="shared" si="19"/>
        <v>83.016103053080741</v>
      </c>
      <c r="I47" s="86">
        <f t="shared" si="19"/>
        <v>84.988540870893814</v>
      </c>
      <c r="J47" s="84">
        <f t="shared" si="19"/>
        <v>87.443423582437674</v>
      </c>
      <c r="K47" s="83">
        <f t="shared" si="19"/>
        <v>78.98089171974523</v>
      </c>
      <c r="L47" s="85">
        <f t="shared" si="19"/>
        <v>70.825899076719637</v>
      </c>
      <c r="M47" s="86">
        <f t="shared" si="19"/>
        <v>134.57855697909642</v>
      </c>
      <c r="N47" s="84">
        <f t="shared" si="19"/>
        <v>108.25255385814827</v>
      </c>
      <c r="O47" s="83">
        <f t="shared" si="19"/>
        <v>85.736554949337489</v>
      </c>
      <c r="P47" s="85">
        <f t="shared" si="19"/>
        <v>86.33159788140415</v>
      </c>
      <c r="Q47" s="86">
        <f t="shared" si="19"/>
        <v>91.412425577718722</v>
      </c>
      <c r="R47" s="84">
        <f t="shared" si="19"/>
        <v>78.598794530995676</v>
      </c>
      <c r="S47" s="83">
        <f t="shared" si="19"/>
        <v>75.094245308562265</v>
      </c>
      <c r="T47" s="85">
        <f t="shared" si="19"/>
        <v>77.220377921339647</v>
      </c>
      <c r="U47" s="86">
        <f t="shared" si="19"/>
        <v>66.152618984312682</v>
      </c>
      <c r="V47" s="84">
        <f t="shared" si="19"/>
        <v>57.578990944976006</v>
      </c>
      <c r="W47" s="83">
        <f t="shared" si="19"/>
        <v>73.570120089558316</v>
      </c>
      <c r="X47" s="85">
        <f t="shared" si="19"/>
        <v>67.804480177684326</v>
      </c>
      <c r="Y47" s="83">
        <f t="shared" si="19"/>
        <v>83.955806961591534</v>
      </c>
      <c r="Z47" s="85">
        <f t="shared" si="19"/>
        <v>78.579203601020311</v>
      </c>
    </row>
    <row r="48" spans="1:38" ht="18.95" customHeight="1" x14ac:dyDescent="0.15">
      <c r="A48" s="22"/>
      <c r="B48" s="171"/>
      <c r="C48" s="22"/>
      <c r="D48" s="57" t="s">
        <v>22</v>
      </c>
      <c r="E48" s="75">
        <f t="shared" si="19"/>
        <v>110.94452773613193</v>
      </c>
      <c r="F48" s="78">
        <f t="shared" si="19"/>
        <v>130.69777489738607</v>
      </c>
      <c r="G48" s="75">
        <f t="shared" si="19"/>
        <v>63.457760314341847</v>
      </c>
      <c r="H48" s="76">
        <f t="shared" si="19"/>
        <v>95.400250832504426</v>
      </c>
      <c r="I48" s="77">
        <f t="shared" si="19"/>
        <v>95.456341367048609</v>
      </c>
      <c r="J48" s="78">
        <f t="shared" si="19"/>
        <v>83.303854896010435</v>
      </c>
      <c r="K48" s="75">
        <f t="shared" si="19"/>
        <v>91.870967741935488</v>
      </c>
      <c r="L48" s="76">
        <f t="shared" si="19"/>
        <v>92.368728247217078</v>
      </c>
      <c r="M48" s="77">
        <f t="shared" si="19"/>
        <v>92.526483819474677</v>
      </c>
      <c r="N48" s="78">
        <f t="shared" si="19"/>
        <v>94.026428430436766</v>
      </c>
      <c r="O48" s="75">
        <f t="shared" si="19"/>
        <v>89.921520033044203</v>
      </c>
      <c r="P48" s="76">
        <f t="shared" si="19"/>
        <v>92.028349328168673</v>
      </c>
      <c r="Q48" s="77">
        <f t="shared" si="19"/>
        <v>83.550073736425787</v>
      </c>
      <c r="R48" s="78">
        <f t="shared" si="19"/>
        <v>72.498354711149503</v>
      </c>
      <c r="S48" s="75">
        <f t="shared" si="19"/>
        <v>76.679508267682451</v>
      </c>
      <c r="T48" s="76">
        <f t="shared" si="19"/>
        <v>80.118340404321913</v>
      </c>
      <c r="U48" s="77">
        <f t="shared" si="19"/>
        <v>69.433669511249036</v>
      </c>
      <c r="V48" s="78">
        <f t="shared" si="19"/>
        <v>55.012542343085478</v>
      </c>
      <c r="W48" s="75">
        <f t="shared" si="19"/>
        <v>73.838578462855921</v>
      </c>
      <c r="X48" s="76">
        <f t="shared" si="19"/>
        <v>71.399848223208053</v>
      </c>
      <c r="Y48" s="75">
        <f t="shared" si="19"/>
        <v>80.573893473368344</v>
      </c>
      <c r="Z48" s="76">
        <f t="shared" si="19"/>
        <v>79.726875918371903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>
        <f t="shared" si="19"/>
        <v>83.022704168078619</v>
      </c>
      <c r="F49" s="82">
        <f t="shared" si="19"/>
        <v>79.816598328088745</v>
      </c>
      <c r="G49" s="79">
        <f t="shared" si="19"/>
        <v>94.519015659955258</v>
      </c>
      <c r="H49" s="80">
        <f t="shared" si="19"/>
        <v>96.273993225442226</v>
      </c>
      <c r="I49" s="81">
        <f t="shared" si="19"/>
        <v>91.373080397470645</v>
      </c>
      <c r="J49" s="82">
        <f t="shared" si="19"/>
        <v>101.02015914076917</v>
      </c>
      <c r="K49" s="79">
        <f t="shared" si="19"/>
        <v>102.96570898980536</v>
      </c>
      <c r="L49" s="80">
        <f t="shared" si="19"/>
        <v>97.852420468695769</v>
      </c>
      <c r="M49" s="81">
        <f t="shared" si="19"/>
        <v>130.44249731730193</v>
      </c>
      <c r="N49" s="82">
        <f t="shared" si="19"/>
        <v>111.71985594158235</v>
      </c>
      <c r="O49" s="79">
        <f t="shared" si="19"/>
        <v>101.13636363636364</v>
      </c>
      <c r="P49" s="80">
        <f t="shared" si="19"/>
        <v>100.5346766739506</v>
      </c>
      <c r="Q49" s="81">
        <f t="shared" si="19"/>
        <v>103.90698321109528</v>
      </c>
      <c r="R49" s="82">
        <f t="shared" si="19"/>
        <v>101.60901371590676</v>
      </c>
      <c r="S49" s="79">
        <f t="shared" si="19"/>
        <v>102.17542396441479</v>
      </c>
      <c r="T49" s="80">
        <f t="shared" si="19"/>
        <v>99.707108389290084</v>
      </c>
      <c r="U49" s="81">
        <f t="shared" si="19"/>
        <v>96.038608485823445</v>
      </c>
      <c r="V49" s="82">
        <f t="shared" si="19"/>
        <v>100.39700122542656</v>
      </c>
      <c r="W49" s="79">
        <f t="shared" si="19"/>
        <v>103.41342683304116</v>
      </c>
      <c r="X49" s="80">
        <f t="shared" si="19"/>
        <v>100.40714742365009</v>
      </c>
      <c r="Y49" s="79">
        <f t="shared" si="19"/>
        <v>104.79649627313714</v>
      </c>
      <c r="Z49" s="80">
        <f t="shared" si="19"/>
        <v>101.25021230619507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K58" sqref="K58"/>
    </sheetView>
  </sheetViews>
  <sheetFormatPr defaultRowHeight="13.5" x14ac:dyDescent="0.15"/>
  <cols>
    <col min="1" max="1" width="2.625" style="122" customWidth="1"/>
    <col min="2" max="2" width="3.125" style="122" customWidth="1"/>
    <col min="3" max="3" width="12.625" style="122" customWidth="1"/>
    <col min="4" max="4" width="7.25" style="122" customWidth="1"/>
    <col min="5" max="5" width="7.625" style="122" customWidth="1"/>
    <col min="6" max="6" width="10.125" style="122" customWidth="1"/>
    <col min="7" max="7" width="7.625" style="122" customWidth="1"/>
    <col min="8" max="8" width="10.125" style="122" customWidth="1"/>
    <col min="9" max="9" width="7.625" style="122" customWidth="1"/>
    <col min="10" max="10" width="10.125" style="122" customWidth="1"/>
    <col min="11" max="11" width="7.625" style="122" customWidth="1"/>
    <col min="12" max="12" width="10.125" style="122" customWidth="1"/>
    <col min="13" max="13" width="7.625" style="122" customWidth="1"/>
    <col min="14" max="14" width="10.125" style="122" customWidth="1"/>
    <col min="15" max="15" width="7.625" style="122" customWidth="1"/>
    <col min="16" max="16" width="10.125" style="122" customWidth="1"/>
    <col min="17" max="17" width="8.125" style="122" customWidth="1"/>
    <col min="18" max="18" width="11.125" style="122" customWidth="1"/>
    <col min="19" max="19" width="8.125" style="122" customWidth="1"/>
    <col min="20" max="20" width="11.125" style="122" customWidth="1"/>
    <col min="21" max="21" width="8.125" style="122" customWidth="1"/>
    <col min="22" max="22" width="11.125" style="122" customWidth="1"/>
    <col min="23" max="23" width="7.625" style="122" customWidth="1"/>
    <col min="24" max="24" width="10.5" style="122" bestFit="1" customWidth="1"/>
    <col min="25" max="25" width="8.625" style="122" customWidth="1"/>
    <col min="26" max="26" width="11.625" style="122" customWidth="1"/>
    <col min="27" max="16384" width="9" style="122"/>
  </cols>
  <sheetData>
    <row r="1" spans="1:26" ht="29.25" thickBot="1" x14ac:dyDescent="0.35">
      <c r="A1" s="200" t="s">
        <v>65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121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9" t="s">
        <v>21</v>
      </c>
      <c r="E5" s="13">
        <v>960</v>
      </c>
      <c r="F5" s="14">
        <v>50076</v>
      </c>
      <c r="G5" s="15">
        <v>54</v>
      </c>
      <c r="H5" s="16">
        <v>10200</v>
      </c>
      <c r="I5" s="13">
        <v>1018</v>
      </c>
      <c r="J5" s="14">
        <v>931111</v>
      </c>
      <c r="K5" s="17">
        <v>842</v>
      </c>
      <c r="L5" s="18">
        <v>2049510</v>
      </c>
      <c r="M5" s="13">
        <v>486</v>
      </c>
      <c r="N5" s="87">
        <v>199613</v>
      </c>
      <c r="O5" s="19">
        <v>709</v>
      </c>
      <c r="P5" s="18">
        <v>45867</v>
      </c>
      <c r="Q5" s="13">
        <v>13910</v>
      </c>
      <c r="R5" s="14">
        <v>2187395</v>
      </c>
      <c r="S5" s="19">
        <v>17422</v>
      </c>
      <c r="T5" s="18">
        <v>7599592</v>
      </c>
      <c r="U5" s="13">
        <v>3315</v>
      </c>
      <c r="V5" s="14">
        <v>818330</v>
      </c>
      <c r="W5" s="13">
        <v>415</v>
      </c>
      <c r="X5" s="18">
        <v>61464</v>
      </c>
      <c r="Y5" s="20">
        <v>39131</v>
      </c>
      <c r="Z5" s="21">
        <v>13953158</v>
      </c>
    </row>
    <row r="6" spans="1:26" ht="18.95" customHeight="1" x14ac:dyDescent="0.15">
      <c r="A6" s="7"/>
      <c r="B6" s="22"/>
      <c r="C6" s="117"/>
      <c r="D6" s="115" t="s">
        <v>22</v>
      </c>
      <c r="E6" s="23">
        <v>977</v>
      </c>
      <c r="F6" s="24">
        <v>69008</v>
      </c>
      <c r="G6" s="25">
        <v>54</v>
      </c>
      <c r="H6" s="26">
        <v>10200</v>
      </c>
      <c r="I6" s="27">
        <v>1058</v>
      </c>
      <c r="J6" s="21">
        <v>1021913</v>
      </c>
      <c r="K6" s="25">
        <v>702</v>
      </c>
      <c r="L6" s="26">
        <v>1609857</v>
      </c>
      <c r="M6" s="27">
        <v>455</v>
      </c>
      <c r="N6" s="88">
        <v>186845</v>
      </c>
      <c r="O6" s="25">
        <v>698</v>
      </c>
      <c r="P6" s="26">
        <v>37672</v>
      </c>
      <c r="Q6" s="27">
        <v>13583</v>
      </c>
      <c r="R6" s="21">
        <v>2074125</v>
      </c>
      <c r="S6" s="25">
        <v>16925</v>
      </c>
      <c r="T6" s="26">
        <v>7413663</v>
      </c>
      <c r="U6" s="27">
        <v>3620</v>
      </c>
      <c r="V6" s="21">
        <v>865099</v>
      </c>
      <c r="W6" s="27">
        <v>728</v>
      </c>
      <c r="X6" s="26">
        <v>142872</v>
      </c>
      <c r="Y6" s="20">
        <v>38800</v>
      </c>
      <c r="Z6" s="21">
        <v>13431254</v>
      </c>
    </row>
    <row r="7" spans="1:26" ht="18.95" customHeight="1" thickBot="1" x14ac:dyDescent="0.2">
      <c r="A7" s="7" t="s">
        <v>23</v>
      </c>
      <c r="B7" s="22"/>
      <c r="C7" s="118"/>
      <c r="D7" s="28" t="s">
        <v>24</v>
      </c>
      <c r="E7" s="23">
        <v>2329</v>
      </c>
      <c r="F7" s="24">
        <v>500044</v>
      </c>
      <c r="G7" s="29">
        <v>108</v>
      </c>
      <c r="H7" s="30">
        <v>65638</v>
      </c>
      <c r="I7" s="31">
        <v>1686</v>
      </c>
      <c r="J7" s="32">
        <v>1323631</v>
      </c>
      <c r="K7" s="89">
        <v>905</v>
      </c>
      <c r="L7" s="30">
        <v>1821436</v>
      </c>
      <c r="M7" s="23">
        <v>1004</v>
      </c>
      <c r="N7" s="24">
        <v>246008</v>
      </c>
      <c r="O7" s="33">
        <v>2015</v>
      </c>
      <c r="P7" s="34">
        <v>386907</v>
      </c>
      <c r="Q7" s="23">
        <v>31379</v>
      </c>
      <c r="R7" s="24">
        <v>4450699</v>
      </c>
      <c r="S7" s="33">
        <v>23980</v>
      </c>
      <c r="T7" s="34">
        <v>1789980</v>
      </c>
      <c r="U7" s="23">
        <v>2683</v>
      </c>
      <c r="V7" s="24">
        <v>1225730</v>
      </c>
      <c r="W7" s="23">
        <v>1132</v>
      </c>
      <c r="X7" s="34">
        <v>252969</v>
      </c>
      <c r="Y7" s="31">
        <v>67221</v>
      </c>
      <c r="Z7" s="24">
        <v>12063042</v>
      </c>
    </row>
    <row r="8" spans="1:26" ht="18.95" customHeight="1" x14ac:dyDescent="0.15">
      <c r="A8" s="7"/>
      <c r="B8" s="22" t="s">
        <v>25</v>
      </c>
      <c r="C8" s="2" t="s">
        <v>26</v>
      </c>
      <c r="D8" s="119" t="s">
        <v>21</v>
      </c>
      <c r="E8" s="13">
        <v>184</v>
      </c>
      <c r="F8" s="14">
        <v>32306</v>
      </c>
      <c r="G8" s="15">
        <v>0</v>
      </c>
      <c r="H8" s="16">
        <v>0</v>
      </c>
      <c r="I8" s="13">
        <v>177</v>
      </c>
      <c r="J8" s="14">
        <v>101032</v>
      </c>
      <c r="K8" s="17">
        <v>0</v>
      </c>
      <c r="L8" s="18">
        <v>0</v>
      </c>
      <c r="M8" s="13">
        <v>4658</v>
      </c>
      <c r="N8" s="87">
        <v>924223</v>
      </c>
      <c r="O8" s="19">
        <v>0</v>
      </c>
      <c r="P8" s="18">
        <v>0</v>
      </c>
      <c r="Q8" s="13">
        <v>8059</v>
      </c>
      <c r="R8" s="14">
        <v>1913980</v>
      </c>
      <c r="S8" s="19">
        <v>30280</v>
      </c>
      <c r="T8" s="18">
        <v>3408009</v>
      </c>
      <c r="U8" s="13">
        <v>442</v>
      </c>
      <c r="V8" s="14">
        <v>38485</v>
      </c>
      <c r="W8" s="13">
        <v>234</v>
      </c>
      <c r="X8" s="18">
        <v>36956</v>
      </c>
      <c r="Y8" s="13">
        <v>44034</v>
      </c>
      <c r="Z8" s="14">
        <v>6454991</v>
      </c>
    </row>
    <row r="9" spans="1:26" ht="18.95" customHeight="1" x14ac:dyDescent="0.15">
      <c r="A9" s="7" t="s">
        <v>27</v>
      </c>
      <c r="B9" s="22"/>
      <c r="C9" s="117"/>
      <c r="D9" s="115" t="s">
        <v>22</v>
      </c>
      <c r="E9" s="23">
        <v>240</v>
      </c>
      <c r="F9" s="24">
        <v>46064</v>
      </c>
      <c r="G9" s="25">
        <v>0</v>
      </c>
      <c r="H9" s="26">
        <v>0</v>
      </c>
      <c r="I9" s="27">
        <v>135</v>
      </c>
      <c r="J9" s="21">
        <v>83310</v>
      </c>
      <c r="K9" s="25">
        <v>0</v>
      </c>
      <c r="L9" s="26">
        <v>0</v>
      </c>
      <c r="M9" s="27">
        <v>3885</v>
      </c>
      <c r="N9" s="88">
        <v>778933</v>
      </c>
      <c r="O9" s="25">
        <v>0</v>
      </c>
      <c r="P9" s="26">
        <v>0</v>
      </c>
      <c r="Q9" s="27">
        <v>8722</v>
      </c>
      <c r="R9" s="21">
        <v>1997698</v>
      </c>
      <c r="S9" s="25">
        <v>29257</v>
      </c>
      <c r="T9" s="26">
        <v>3264608</v>
      </c>
      <c r="U9" s="27">
        <v>240</v>
      </c>
      <c r="V9" s="21">
        <v>20915</v>
      </c>
      <c r="W9" s="27">
        <v>207</v>
      </c>
      <c r="X9" s="26">
        <v>32664</v>
      </c>
      <c r="Y9" s="20">
        <v>42686</v>
      </c>
      <c r="Z9" s="21">
        <v>6224192</v>
      </c>
    </row>
    <row r="10" spans="1:26" ht="18.95" customHeight="1" thickBot="1" x14ac:dyDescent="0.2">
      <c r="A10" s="7"/>
      <c r="B10" s="22"/>
      <c r="C10" s="118"/>
      <c r="D10" s="28" t="s">
        <v>24</v>
      </c>
      <c r="E10" s="35">
        <v>180</v>
      </c>
      <c r="F10" s="36">
        <v>23888</v>
      </c>
      <c r="G10" s="29">
        <v>0</v>
      </c>
      <c r="H10" s="30">
        <v>0</v>
      </c>
      <c r="I10" s="37">
        <v>139</v>
      </c>
      <c r="J10" s="38">
        <v>60096</v>
      </c>
      <c r="K10" s="89">
        <v>14</v>
      </c>
      <c r="L10" s="30">
        <v>218</v>
      </c>
      <c r="M10" s="35">
        <v>6211</v>
      </c>
      <c r="N10" s="36">
        <v>1455148</v>
      </c>
      <c r="O10" s="29">
        <v>0</v>
      </c>
      <c r="P10" s="30">
        <v>0</v>
      </c>
      <c r="Q10" s="35">
        <v>12080</v>
      </c>
      <c r="R10" s="36">
        <v>1466198</v>
      </c>
      <c r="S10" s="29">
        <v>4379</v>
      </c>
      <c r="T10" s="30">
        <v>578628</v>
      </c>
      <c r="U10" s="35">
        <v>2183</v>
      </c>
      <c r="V10" s="36">
        <v>161375</v>
      </c>
      <c r="W10" s="35">
        <v>138</v>
      </c>
      <c r="X10" s="30">
        <v>19413</v>
      </c>
      <c r="Y10" s="37">
        <v>25324</v>
      </c>
      <c r="Z10" s="36">
        <v>3764964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133</v>
      </c>
      <c r="J11" s="14">
        <v>69108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2291</v>
      </c>
      <c r="R11" s="14">
        <v>555329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2518</v>
      </c>
      <c r="Z11" s="14">
        <v>715157</v>
      </c>
    </row>
    <row r="12" spans="1:26" ht="18.95" customHeight="1" x14ac:dyDescent="0.15">
      <c r="A12" s="7"/>
      <c r="B12" s="7"/>
      <c r="C12" s="117"/>
      <c r="D12" s="116" t="s">
        <v>22</v>
      </c>
      <c r="E12" s="23">
        <v>1</v>
      </c>
      <c r="F12" s="24">
        <v>300</v>
      </c>
      <c r="G12" s="25">
        <v>75</v>
      </c>
      <c r="H12" s="26">
        <v>75000</v>
      </c>
      <c r="I12" s="27">
        <v>55</v>
      </c>
      <c r="J12" s="21">
        <v>30756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2139</v>
      </c>
      <c r="R12" s="21">
        <v>559225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2289</v>
      </c>
      <c r="Z12" s="21">
        <v>681001</v>
      </c>
    </row>
    <row r="13" spans="1:26" ht="18.95" customHeight="1" thickBot="1" x14ac:dyDescent="0.2">
      <c r="A13" s="7"/>
      <c r="B13" s="7"/>
      <c r="C13" s="118"/>
      <c r="D13" s="40" t="s">
        <v>24</v>
      </c>
      <c r="E13" s="35">
        <v>2</v>
      </c>
      <c r="F13" s="36">
        <v>600</v>
      </c>
      <c r="G13" s="29">
        <v>195</v>
      </c>
      <c r="H13" s="30">
        <v>195000</v>
      </c>
      <c r="I13" s="37">
        <v>100</v>
      </c>
      <c r="J13" s="38">
        <v>68083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5814</v>
      </c>
      <c r="R13" s="36">
        <v>1540522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6161.1</v>
      </c>
      <c r="Z13" s="36">
        <v>1826671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1541</v>
      </c>
      <c r="N14" s="87">
        <v>58941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1541</v>
      </c>
      <c r="Z14" s="14">
        <v>58941</v>
      </c>
    </row>
    <row r="15" spans="1:26" ht="18.95" customHeight="1" x14ac:dyDescent="0.15">
      <c r="A15" s="7"/>
      <c r="B15" s="22"/>
      <c r="C15" s="117"/>
      <c r="D15" s="11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1782</v>
      </c>
      <c r="N15" s="88">
        <v>133656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1782</v>
      </c>
      <c r="Z15" s="24">
        <v>133656</v>
      </c>
    </row>
    <row r="16" spans="1:26" ht="18.95" customHeight="1" thickBot="1" x14ac:dyDescent="0.2">
      <c r="A16" s="7" t="s">
        <v>34</v>
      </c>
      <c r="B16" s="22"/>
      <c r="C16" s="11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3229</v>
      </c>
      <c r="N16" s="36">
        <v>389593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3229</v>
      </c>
      <c r="Z16" s="36">
        <v>389593</v>
      </c>
    </row>
    <row r="17" spans="1:28" ht="18.95" customHeight="1" x14ac:dyDescent="0.15">
      <c r="A17" s="7"/>
      <c r="B17" s="22"/>
      <c r="C17" s="2" t="s">
        <v>35</v>
      </c>
      <c r="D17" s="119" t="s">
        <v>21</v>
      </c>
      <c r="E17" s="13">
        <v>60</v>
      </c>
      <c r="F17" s="14">
        <v>9692</v>
      </c>
      <c r="G17" s="19">
        <v>660</v>
      </c>
      <c r="H17" s="18">
        <v>162517</v>
      </c>
      <c r="I17" s="13">
        <v>1290</v>
      </c>
      <c r="J17" s="14">
        <v>167829</v>
      </c>
      <c r="K17" s="19">
        <v>100</v>
      </c>
      <c r="L17" s="18">
        <v>67940</v>
      </c>
      <c r="M17" s="13">
        <v>715</v>
      </c>
      <c r="N17" s="87">
        <v>361922</v>
      </c>
      <c r="O17" s="19">
        <v>4423</v>
      </c>
      <c r="P17" s="18">
        <v>1729271</v>
      </c>
      <c r="Q17" s="13">
        <v>5469</v>
      </c>
      <c r="R17" s="14">
        <v>1238263</v>
      </c>
      <c r="S17" s="19">
        <v>311</v>
      </c>
      <c r="T17" s="18">
        <v>69466</v>
      </c>
      <c r="U17" s="13">
        <v>0</v>
      </c>
      <c r="V17" s="14">
        <v>0</v>
      </c>
      <c r="W17" s="13">
        <v>9177</v>
      </c>
      <c r="X17" s="18">
        <v>1929446</v>
      </c>
      <c r="Y17" s="41">
        <v>22205</v>
      </c>
      <c r="Z17" s="42">
        <v>5736346</v>
      </c>
    </row>
    <row r="18" spans="1:28" ht="18.95" customHeight="1" x14ac:dyDescent="0.15">
      <c r="A18" s="7" t="s">
        <v>36</v>
      </c>
      <c r="B18" s="22"/>
      <c r="C18" s="117"/>
      <c r="D18" s="115" t="s">
        <v>22</v>
      </c>
      <c r="E18" s="27">
        <v>116</v>
      </c>
      <c r="F18" s="21">
        <v>28127</v>
      </c>
      <c r="G18" s="25">
        <v>889</v>
      </c>
      <c r="H18" s="26">
        <v>146030</v>
      </c>
      <c r="I18" s="27">
        <v>1283</v>
      </c>
      <c r="J18" s="21">
        <v>176845</v>
      </c>
      <c r="K18" s="25">
        <v>73</v>
      </c>
      <c r="L18" s="26">
        <v>58895</v>
      </c>
      <c r="M18" s="27">
        <v>754</v>
      </c>
      <c r="N18" s="21">
        <v>364882</v>
      </c>
      <c r="O18" s="25">
        <v>4144</v>
      </c>
      <c r="P18" s="26">
        <v>1620780</v>
      </c>
      <c r="Q18" s="27">
        <v>5392</v>
      </c>
      <c r="R18" s="21">
        <v>1539601</v>
      </c>
      <c r="S18" s="25">
        <v>22</v>
      </c>
      <c r="T18" s="26">
        <v>7175</v>
      </c>
      <c r="U18" s="27">
        <v>3</v>
      </c>
      <c r="V18" s="21">
        <v>660</v>
      </c>
      <c r="W18" s="27">
        <v>8407</v>
      </c>
      <c r="X18" s="26">
        <v>1737800</v>
      </c>
      <c r="Y18" s="23">
        <v>21083</v>
      </c>
      <c r="Z18" s="24">
        <v>5680795</v>
      </c>
    </row>
    <row r="19" spans="1:28" ht="18.95" customHeight="1" thickBot="1" x14ac:dyDescent="0.2">
      <c r="A19" s="7"/>
      <c r="B19" s="22"/>
      <c r="C19" s="118"/>
      <c r="D19" s="43" t="s">
        <v>24</v>
      </c>
      <c r="E19" s="23">
        <v>440</v>
      </c>
      <c r="F19" s="24">
        <v>104688</v>
      </c>
      <c r="G19" s="33">
        <v>591</v>
      </c>
      <c r="H19" s="34">
        <v>140569</v>
      </c>
      <c r="I19" s="23">
        <v>289</v>
      </c>
      <c r="J19" s="24">
        <v>125787</v>
      </c>
      <c r="K19" s="90">
        <v>160</v>
      </c>
      <c r="L19" s="34">
        <v>120160</v>
      </c>
      <c r="M19" s="23">
        <v>1372</v>
      </c>
      <c r="N19" s="24">
        <v>428388</v>
      </c>
      <c r="O19" s="33">
        <v>2033</v>
      </c>
      <c r="P19" s="34">
        <v>783707</v>
      </c>
      <c r="Q19" s="23">
        <v>8265</v>
      </c>
      <c r="R19" s="24">
        <v>2471272</v>
      </c>
      <c r="S19" s="33">
        <v>417</v>
      </c>
      <c r="T19" s="34">
        <v>106369</v>
      </c>
      <c r="U19" s="23">
        <v>76</v>
      </c>
      <c r="V19" s="24">
        <v>15470</v>
      </c>
      <c r="W19" s="23">
        <v>8427</v>
      </c>
      <c r="X19" s="34">
        <v>1904962</v>
      </c>
      <c r="Y19" s="35">
        <v>22070</v>
      </c>
      <c r="Z19" s="36">
        <v>6201372</v>
      </c>
    </row>
    <row r="20" spans="1:28" ht="18.95" customHeight="1" x14ac:dyDescent="0.15">
      <c r="A20" s="7"/>
      <c r="B20" s="22"/>
      <c r="C20" s="2" t="s">
        <v>17</v>
      </c>
      <c r="D20" s="119" t="s">
        <v>21</v>
      </c>
      <c r="E20" s="13">
        <v>1204</v>
      </c>
      <c r="F20" s="14">
        <v>92074</v>
      </c>
      <c r="G20" s="19">
        <v>789</v>
      </c>
      <c r="H20" s="18">
        <v>247717</v>
      </c>
      <c r="I20" s="13">
        <v>2618</v>
      </c>
      <c r="J20" s="14">
        <v>1269080</v>
      </c>
      <c r="K20" s="19">
        <v>942</v>
      </c>
      <c r="L20" s="18">
        <v>2117450</v>
      </c>
      <c r="M20" s="13">
        <v>7415</v>
      </c>
      <c r="N20" s="14">
        <v>1559699</v>
      </c>
      <c r="O20" s="19">
        <v>5132</v>
      </c>
      <c r="P20" s="18">
        <v>1775138</v>
      </c>
      <c r="Q20" s="13">
        <v>29729</v>
      </c>
      <c r="R20" s="14">
        <v>5894967</v>
      </c>
      <c r="S20" s="19">
        <v>48013</v>
      </c>
      <c r="T20" s="18">
        <v>11077067</v>
      </c>
      <c r="U20" s="13">
        <v>3761</v>
      </c>
      <c r="V20" s="14">
        <v>857535</v>
      </c>
      <c r="W20" s="13">
        <v>9826</v>
      </c>
      <c r="X20" s="18">
        <v>2027866</v>
      </c>
      <c r="Y20" s="31">
        <v>109429</v>
      </c>
      <c r="Z20" s="32">
        <v>26918593</v>
      </c>
      <c r="AA20" s="3"/>
      <c r="AB20" s="3"/>
    </row>
    <row r="21" spans="1:28" ht="18.95" customHeight="1" x14ac:dyDescent="0.15">
      <c r="A21" s="7" t="s">
        <v>37</v>
      </c>
      <c r="B21" s="22"/>
      <c r="C21" s="117"/>
      <c r="D21" s="115" t="s">
        <v>22</v>
      </c>
      <c r="E21" s="27">
        <v>1334</v>
      </c>
      <c r="F21" s="21">
        <v>143499</v>
      </c>
      <c r="G21" s="25">
        <v>1018</v>
      </c>
      <c r="H21" s="26">
        <v>231230</v>
      </c>
      <c r="I21" s="27">
        <v>2531</v>
      </c>
      <c r="J21" s="21">
        <v>1312824</v>
      </c>
      <c r="K21" s="25">
        <v>775</v>
      </c>
      <c r="L21" s="26">
        <v>1668752</v>
      </c>
      <c r="M21" s="27">
        <v>6891</v>
      </c>
      <c r="N21" s="21">
        <v>1479316</v>
      </c>
      <c r="O21" s="25">
        <v>4842</v>
      </c>
      <c r="P21" s="26">
        <v>1658452</v>
      </c>
      <c r="Q21" s="27">
        <v>29836</v>
      </c>
      <c r="R21" s="21">
        <v>6170649</v>
      </c>
      <c r="S21" s="25">
        <v>46204</v>
      </c>
      <c r="T21" s="26">
        <v>10685446</v>
      </c>
      <c r="U21" s="27">
        <v>3867</v>
      </c>
      <c r="V21" s="21">
        <v>887394</v>
      </c>
      <c r="W21" s="27">
        <v>9342</v>
      </c>
      <c r="X21" s="26">
        <v>1913336</v>
      </c>
      <c r="Y21" s="23">
        <v>106640</v>
      </c>
      <c r="Z21" s="24">
        <v>26150898</v>
      </c>
      <c r="AA21" s="3"/>
      <c r="AB21" s="3"/>
    </row>
    <row r="22" spans="1:28" ht="18.95" customHeight="1" thickBot="1" x14ac:dyDescent="0.2">
      <c r="A22" s="7"/>
      <c r="B22" s="22"/>
      <c r="C22" s="118"/>
      <c r="D22" s="43" t="s">
        <v>24</v>
      </c>
      <c r="E22" s="23">
        <v>2951</v>
      </c>
      <c r="F22" s="24">
        <v>629220</v>
      </c>
      <c r="G22" s="33">
        <v>894</v>
      </c>
      <c r="H22" s="34">
        <v>401207</v>
      </c>
      <c r="I22" s="23">
        <v>2214</v>
      </c>
      <c r="J22" s="24">
        <v>1577597</v>
      </c>
      <c r="K22" s="33">
        <v>1079</v>
      </c>
      <c r="L22" s="34">
        <v>1941814</v>
      </c>
      <c r="M22" s="23">
        <v>11835.1</v>
      </c>
      <c r="N22" s="24">
        <v>2538137</v>
      </c>
      <c r="O22" s="33">
        <v>4048</v>
      </c>
      <c r="P22" s="34">
        <v>1170614</v>
      </c>
      <c r="Q22" s="23">
        <v>57538</v>
      </c>
      <c r="R22" s="24">
        <v>9928691</v>
      </c>
      <c r="S22" s="33">
        <v>28776</v>
      </c>
      <c r="T22" s="34">
        <v>2474977</v>
      </c>
      <c r="U22" s="23">
        <v>4973</v>
      </c>
      <c r="V22" s="24">
        <v>1406041</v>
      </c>
      <c r="W22" s="23">
        <v>9697</v>
      </c>
      <c r="X22" s="34">
        <v>2177344</v>
      </c>
      <c r="Y22" s="23">
        <v>124005.1</v>
      </c>
      <c r="Z22" s="24">
        <v>24245642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>
        <f>(E20+E21)/(E22+E41)*100</f>
        <v>42.07559681697613</v>
      </c>
      <c r="F23" s="185"/>
      <c r="G23" s="184">
        <f>(G20+G21)/(G22+G41)*100</f>
        <v>89.588497768963805</v>
      </c>
      <c r="H23" s="185"/>
      <c r="I23" s="184">
        <f>(I20+I21)/(I22+I41)*100</f>
        <v>118.61322275973278</v>
      </c>
      <c r="J23" s="185"/>
      <c r="K23" s="184">
        <f>(K20+K21)/(K22+K41)*100</f>
        <v>86.238071320944258</v>
      </c>
      <c r="L23" s="185"/>
      <c r="M23" s="184">
        <f>(M20+M21)/(M22+M41)*100</f>
        <v>61.80712168736121</v>
      </c>
      <c r="N23" s="185"/>
      <c r="O23" s="184">
        <f>(O20+O21)/(O22+O41)*100</f>
        <v>127.77350755828849</v>
      </c>
      <c r="P23" s="185"/>
      <c r="Q23" s="184">
        <f>(Q20+Q21)/(Q22+Q41)*100</f>
        <v>51.713360478542839</v>
      </c>
      <c r="R23" s="185"/>
      <c r="S23" s="184">
        <f>(S20+S21)/(S22+S41)*100</f>
        <v>169.02032542202608</v>
      </c>
      <c r="T23" s="185"/>
      <c r="U23" s="184">
        <f>(U20+U21)/(U22+U41)*100</f>
        <v>75.885395941106253</v>
      </c>
      <c r="V23" s="185"/>
      <c r="W23" s="184">
        <f>(W20+W21)/(W22+W41)*100</f>
        <v>101.36435748281332</v>
      </c>
      <c r="X23" s="185"/>
      <c r="Y23" s="184">
        <f>(Y20+Y21)/(Y22+Y41)*100</f>
        <v>88.111876134689808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v>213223</v>
      </c>
      <c r="F24" s="187"/>
      <c r="G24" s="180">
        <v>448777</v>
      </c>
      <c r="H24" s="181"/>
      <c r="I24" s="182">
        <v>712555</v>
      </c>
      <c r="J24" s="183"/>
      <c r="K24" s="180">
        <v>1799642</v>
      </c>
      <c r="L24" s="181"/>
      <c r="M24" s="182">
        <v>214458</v>
      </c>
      <c r="N24" s="183"/>
      <c r="O24" s="180">
        <v>289183</v>
      </c>
      <c r="P24" s="181"/>
      <c r="Q24" s="182">
        <v>172559</v>
      </c>
      <c r="R24" s="183"/>
      <c r="S24" s="180">
        <v>86008</v>
      </c>
      <c r="T24" s="181"/>
      <c r="U24" s="182">
        <v>282735</v>
      </c>
      <c r="V24" s="183"/>
      <c r="W24" s="180">
        <v>224538</v>
      </c>
      <c r="X24" s="181"/>
      <c r="Y24" s="182">
        <v>195521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2.3797408332399232</v>
      </c>
      <c r="F25" s="49"/>
      <c r="G25" s="50">
        <f>G22/Y22*100</f>
        <v>0.72093809044950563</v>
      </c>
      <c r="H25" s="51"/>
      <c r="I25" s="48">
        <f>I22/Y22*100</f>
        <v>1.7854104387642118</v>
      </c>
      <c r="J25" s="49"/>
      <c r="K25" s="50">
        <f>K22/Y22*100</f>
        <v>0.87012550290270319</v>
      </c>
      <c r="L25" s="51"/>
      <c r="M25" s="48">
        <f>M22/Y22*100</f>
        <v>9.5440429466207437</v>
      </c>
      <c r="N25" s="49"/>
      <c r="O25" s="50">
        <f>O22/Y22*100</f>
        <v>3.2643818681650996</v>
      </c>
      <c r="P25" s="51"/>
      <c r="Q25" s="48">
        <f>Q22/Y22*100</f>
        <v>46.399704528281497</v>
      </c>
      <c r="R25" s="49"/>
      <c r="S25" s="50">
        <f>S22/Y22*100</f>
        <v>23.205497193260598</v>
      </c>
      <c r="T25" s="51"/>
      <c r="U25" s="48">
        <f>U22/Y22*100</f>
        <v>4.0103189304310876</v>
      </c>
      <c r="V25" s="49"/>
      <c r="W25" s="50">
        <f>W22/Y22*100</f>
        <v>7.8198396678846276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64.7</v>
      </c>
      <c r="F30" s="176"/>
      <c r="G30" s="175">
        <v>55.6</v>
      </c>
      <c r="H30" s="176"/>
      <c r="I30" s="175">
        <v>86.4</v>
      </c>
      <c r="J30" s="176"/>
      <c r="K30" s="175">
        <v>68.400000000000006</v>
      </c>
      <c r="L30" s="176"/>
      <c r="M30" s="175">
        <v>60.3</v>
      </c>
      <c r="N30" s="176"/>
      <c r="O30" s="175">
        <v>134</v>
      </c>
      <c r="P30" s="176"/>
      <c r="Q30" s="175">
        <v>44.3</v>
      </c>
      <c r="R30" s="176"/>
      <c r="S30" s="175">
        <v>142.30000000000001</v>
      </c>
      <c r="T30" s="176"/>
      <c r="U30" s="175">
        <v>48.7</v>
      </c>
      <c r="V30" s="176"/>
      <c r="W30" s="175">
        <v>51.3</v>
      </c>
      <c r="X30" s="176"/>
      <c r="Y30" s="175">
        <v>68.599999999999994</v>
      </c>
      <c r="Z30" s="176"/>
    </row>
    <row r="31" spans="1:28" ht="18.95" customHeight="1" x14ac:dyDescent="0.15">
      <c r="A31" s="22"/>
      <c r="B31" s="178"/>
      <c r="C31" s="4" t="s">
        <v>45</v>
      </c>
      <c r="D31" s="119" t="s">
        <v>21</v>
      </c>
      <c r="E31" s="124">
        <f>E20-E27</f>
        <v>-57</v>
      </c>
      <c r="F31" s="125">
        <f t="shared" ref="F31:Z33" si="0">F20-F27</f>
        <v>-5630</v>
      </c>
      <c r="G31" s="126">
        <f t="shared" si="0"/>
        <v>-12</v>
      </c>
      <c r="H31" s="127">
        <f t="shared" si="0"/>
        <v>-50759</v>
      </c>
      <c r="I31" s="124">
        <f t="shared" si="0"/>
        <v>594</v>
      </c>
      <c r="J31" s="125">
        <f t="shared" si="0"/>
        <v>314870</v>
      </c>
      <c r="K31" s="126">
        <f t="shared" si="0"/>
        <v>522</v>
      </c>
      <c r="L31" s="127">
        <f t="shared" si="0"/>
        <v>2011982</v>
      </c>
      <c r="M31" s="124">
        <f t="shared" si="0"/>
        <v>1764</v>
      </c>
      <c r="N31" s="125">
        <f t="shared" si="0"/>
        <v>325155</v>
      </c>
      <c r="O31" s="126">
        <f t="shared" si="0"/>
        <v>111</v>
      </c>
      <c r="P31" s="127">
        <f t="shared" si="0"/>
        <v>58444</v>
      </c>
      <c r="Q31" s="124">
        <f t="shared" si="0"/>
        <v>2073</v>
      </c>
      <c r="R31" s="125">
        <f t="shared" si="0"/>
        <v>5322156</v>
      </c>
      <c r="S31" s="126">
        <f t="shared" si="0"/>
        <v>11977</v>
      </c>
      <c r="T31" s="127">
        <f t="shared" si="0"/>
        <v>1653147</v>
      </c>
      <c r="U31" s="124">
        <f t="shared" si="0"/>
        <v>381</v>
      </c>
      <c r="V31" s="125">
        <f t="shared" si="0"/>
        <v>-249911</v>
      </c>
      <c r="W31" s="126">
        <f t="shared" si="0"/>
        <v>-590</v>
      </c>
      <c r="X31" s="127">
        <f t="shared" si="0"/>
        <v>466595</v>
      </c>
      <c r="Y31" s="124">
        <f t="shared" si="0"/>
        <v>16763</v>
      </c>
      <c r="Z31" s="125">
        <f t="shared" si="0"/>
        <v>4546049</v>
      </c>
    </row>
    <row r="32" spans="1:28" ht="18.95" customHeight="1" x14ac:dyDescent="0.15">
      <c r="A32" s="22" t="s">
        <v>46</v>
      </c>
      <c r="B32" s="178"/>
      <c r="C32" s="7"/>
      <c r="D32" s="115" t="s">
        <v>22</v>
      </c>
      <c r="E32" s="128">
        <f t="shared" ref="E32:T33" si="1">E21-E28</f>
        <v>57</v>
      </c>
      <c r="F32" s="129">
        <f t="shared" si="1"/>
        <v>20850</v>
      </c>
      <c r="G32" s="130">
        <f t="shared" si="1"/>
        <v>215</v>
      </c>
      <c r="H32" s="131">
        <f t="shared" si="1"/>
        <v>-81715</v>
      </c>
      <c r="I32" s="128">
        <f t="shared" si="1"/>
        <v>474</v>
      </c>
      <c r="J32" s="129">
        <f t="shared" si="1"/>
        <v>343318</v>
      </c>
      <c r="K32" s="130">
        <f t="shared" si="1"/>
        <v>601</v>
      </c>
      <c r="L32" s="131">
        <f t="shared" si="1"/>
        <v>1598782</v>
      </c>
      <c r="M32" s="128">
        <f t="shared" si="1"/>
        <v>1796</v>
      </c>
      <c r="N32" s="129">
        <f t="shared" si="1"/>
        <v>324932</v>
      </c>
      <c r="O32" s="130">
        <f t="shared" si="1"/>
        <v>-192</v>
      </c>
      <c r="P32" s="131">
        <f t="shared" si="1"/>
        <v>-13704</v>
      </c>
      <c r="Q32" s="128">
        <f t="shared" si="1"/>
        <v>2313</v>
      </c>
      <c r="R32" s="129">
        <f t="shared" si="1"/>
        <v>-122533</v>
      </c>
      <c r="S32" s="130">
        <f t="shared" si="1"/>
        <v>10628</v>
      </c>
      <c r="T32" s="131">
        <f t="shared" si="1"/>
        <v>1520484</v>
      </c>
      <c r="U32" s="128">
        <f t="shared" si="0"/>
        <v>309</v>
      </c>
      <c r="V32" s="129">
        <f t="shared" si="0"/>
        <v>-159917</v>
      </c>
      <c r="W32" s="130">
        <f t="shared" si="0"/>
        <v>-3203</v>
      </c>
      <c r="X32" s="131">
        <f t="shared" si="0"/>
        <v>338732</v>
      </c>
      <c r="Y32" s="128">
        <f t="shared" si="0"/>
        <v>12998</v>
      </c>
      <c r="Z32" s="129">
        <f t="shared" si="0"/>
        <v>3769229</v>
      </c>
    </row>
    <row r="33" spans="1:38" ht="18.95" customHeight="1" x14ac:dyDescent="0.15">
      <c r="A33" s="22"/>
      <c r="B33" s="178"/>
      <c r="C33" s="7"/>
      <c r="D33" s="115" t="s">
        <v>24</v>
      </c>
      <c r="E33" s="128">
        <f t="shared" si="1"/>
        <v>999</v>
      </c>
      <c r="F33" s="129">
        <f t="shared" si="0"/>
        <v>370105</v>
      </c>
      <c r="G33" s="130">
        <f t="shared" si="0"/>
        <v>-547</v>
      </c>
      <c r="H33" s="131">
        <f t="shared" si="0"/>
        <v>-104511</v>
      </c>
      <c r="I33" s="128">
        <f t="shared" si="0"/>
        <v>-131</v>
      </c>
      <c r="J33" s="129">
        <f t="shared" si="0"/>
        <v>-758999</v>
      </c>
      <c r="K33" s="130">
        <f t="shared" si="0"/>
        <v>522</v>
      </c>
      <c r="L33" s="131">
        <f t="shared" si="0"/>
        <v>1751475</v>
      </c>
      <c r="M33" s="128">
        <f t="shared" si="0"/>
        <v>2640.1000000000004</v>
      </c>
      <c r="N33" s="129">
        <f t="shared" si="0"/>
        <v>381178</v>
      </c>
      <c r="O33" s="130">
        <f t="shared" si="0"/>
        <v>304</v>
      </c>
      <c r="P33" s="131">
        <f t="shared" si="0"/>
        <v>33752</v>
      </c>
      <c r="Q33" s="128">
        <f t="shared" si="0"/>
        <v>-4769</v>
      </c>
      <c r="R33" s="129">
        <f t="shared" si="0"/>
        <v>-1899986</v>
      </c>
      <c r="S33" s="130">
        <f t="shared" si="0"/>
        <v>3375</v>
      </c>
      <c r="T33" s="131">
        <f t="shared" si="0"/>
        <v>364208</v>
      </c>
      <c r="U33" s="128">
        <f t="shared" si="0"/>
        <v>-2066</v>
      </c>
      <c r="V33" s="129">
        <f t="shared" si="0"/>
        <v>-987667</v>
      </c>
      <c r="W33" s="130">
        <f t="shared" si="0"/>
        <v>-11626</v>
      </c>
      <c r="X33" s="131">
        <f t="shared" si="0"/>
        <v>240805</v>
      </c>
      <c r="Y33" s="128">
        <f t="shared" si="0"/>
        <v>-11298.899999999994</v>
      </c>
      <c r="Z33" s="129">
        <f t="shared" si="0"/>
        <v>-609640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v>87.05268389662028</v>
      </c>
      <c r="F34" s="168"/>
      <c r="G34" s="173">
        <v>56.006240249609988</v>
      </c>
      <c r="H34" s="174"/>
      <c r="I34" s="169">
        <v>114.56217666219581</v>
      </c>
      <c r="J34" s="168"/>
      <c r="K34" s="173">
        <v>31.067961165048541</v>
      </c>
      <c r="L34" s="174"/>
      <c r="M34" s="169">
        <v>60.09323577016454</v>
      </c>
      <c r="N34" s="168"/>
      <c r="O34" s="173">
        <v>110.78748651564186</v>
      </c>
      <c r="P34" s="174"/>
      <c r="Q34" s="169">
        <v>44.466676927812834</v>
      </c>
      <c r="R34" s="168"/>
      <c r="S34" s="173">
        <v>133.80239238956392</v>
      </c>
      <c r="T34" s="174"/>
      <c r="U34" s="169">
        <v>67.037804246504408</v>
      </c>
      <c r="V34" s="168"/>
      <c r="W34" s="173">
        <v>48.559225820403306</v>
      </c>
      <c r="X34" s="174"/>
      <c r="Y34" s="169">
        <v>70.541282564502538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2">E20/E27*100</f>
        <v>95.47977795400476</v>
      </c>
      <c r="F35" s="72">
        <f t="shared" si="2"/>
        <v>94.237697535413091</v>
      </c>
      <c r="G35" s="73">
        <f t="shared" si="2"/>
        <v>98.50187265917603</v>
      </c>
      <c r="H35" s="74">
        <f t="shared" si="2"/>
        <v>82.993942561545992</v>
      </c>
      <c r="I35" s="71">
        <f t="shared" si="2"/>
        <v>129.34782608695653</v>
      </c>
      <c r="J35" s="72">
        <f t="shared" si="2"/>
        <v>132.9979773844332</v>
      </c>
      <c r="K35" s="73">
        <f t="shared" si="2"/>
        <v>224.28571428571428</v>
      </c>
      <c r="L35" s="74">
        <f t="shared" si="2"/>
        <v>2007.6705730648157</v>
      </c>
      <c r="M35" s="71">
        <f t="shared" si="2"/>
        <v>131.21571403291452</v>
      </c>
      <c r="N35" s="72">
        <f t="shared" si="2"/>
        <v>126.33806490493656</v>
      </c>
      <c r="O35" s="73">
        <f t="shared" si="2"/>
        <v>102.21071499701256</v>
      </c>
      <c r="P35" s="74">
        <f t="shared" si="2"/>
        <v>103.40445064758192</v>
      </c>
      <c r="Q35" s="71">
        <f t="shared" si="2"/>
        <v>107.49566097772636</v>
      </c>
      <c r="R35" s="72">
        <f t="shared" si="2"/>
        <v>1029.1295034487814</v>
      </c>
      <c r="S35" s="73">
        <f t="shared" si="2"/>
        <v>133.23620823620823</v>
      </c>
      <c r="T35" s="74">
        <f t="shared" si="2"/>
        <v>117.54203134152242</v>
      </c>
      <c r="U35" s="71">
        <f t="shared" si="2"/>
        <v>111.27218934911242</v>
      </c>
      <c r="V35" s="72">
        <f t="shared" si="2"/>
        <v>77.433572381858795</v>
      </c>
      <c r="W35" s="73">
        <f t="shared" si="2"/>
        <v>94.335637480798766</v>
      </c>
      <c r="X35" s="74">
        <f t="shared" si="2"/>
        <v>129.88558680715906</v>
      </c>
      <c r="Y35" s="71">
        <f t="shared" si="2"/>
        <v>118.08969848703947</v>
      </c>
      <c r="Z35" s="72">
        <f t="shared" si="2"/>
        <v>120.31976783686289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2"/>
        <v>104.46358653093186</v>
      </c>
      <c r="F36" s="76">
        <f t="shared" si="2"/>
        <v>116.9997309395103</v>
      </c>
      <c r="G36" s="77">
        <f t="shared" si="2"/>
        <v>126.77459526774595</v>
      </c>
      <c r="H36" s="78">
        <f t="shared" si="2"/>
        <v>73.888382942689617</v>
      </c>
      <c r="I36" s="75">
        <f t="shared" si="2"/>
        <v>123.04326689353427</v>
      </c>
      <c r="J36" s="76">
        <f t="shared" si="2"/>
        <v>135.41164263037052</v>
      </c>
      <c r="K36" s="77">
        <f t="shared" si="2"/>
        <v>445.40229885057465</v>
      </c>
      <c r="L36" s="78">
        <f t="shared" si="2"/>
        <v>2384.9535515220809</v>
      </c>
      <c r="M36" s="75">
        <f t="shared" si="2"/>
        <v>135.25024533856723</v>
      </c>
      <c r="N36" s="76">
        <f t="shared" si="2"/>
        <v>128.14765277412022</v>
      </c>
      <c r="O36" s="77">
        <f t="shared" si="2"/>
        <v>96.185935637663889</v>
      </c>
      <c r="P36" s="78">
        <f t="shared" si="2"/>
        <v>99.18045923944895</v>
      </c>
      <c r="Q36" s="75">
        <f t="shared" si="2"/>
        <v>108.40388039094574</v>
      </c>
      <c r="R36" s="76">
        <f t="shared" si="2"/>
        <v>98.052924577741436</v>
      </c>
      <c r="S36" s="77">
        <f t="shared" si="2"/>
        <v>129.87407240836518</v>
      </c>
      <c r="T36" s="78">
        <f t="shared" si="2"/>
        <v>116.59018335264237</v>
      </c>
      <c r="U36" s="75">
        <f t="shared" si="2"/>
        <v>108.68465430016863</v>
      </c>
      <c r="V36" s="76">
        <f t="shared" si="2"/>
        <v>84.730705587929464</v>
      </c>
      <c r="W36" s="77">
        <f t="shared" si="2"/>
        <v>74.46791550418493</v>
      </c>
      <c r="X36" s="78">
        <f t="shared" si="2"/>
        <v>121.51220243311968</v>
      </c>
      <c r="Y36" s="75">
        <f t="shared" si="2"/>
        <v>113.88052369663187</v>
      </c>
      <c r="Z36" s="76">
        <f t="shared" si="2"/>
        <v>116.84069673266994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2"/>
        <v>151.17827868852459</v>
      </c>
      <c r="F37" s="80">
        <f t="shared" si="2"/>
        <v>242.83426277907495</v>
      </c>
      <c r="G37" s="81">
        <f t="shared" si="2"/>
        <v>62.040249826509367</v>
      </c>
      <c r="H37" s="82">
        <f t="shared" si="2"/>
        <v>79.33413483403794</v>
      </c>
      <c r="I37" s="79">
        <f t="shared" si="2"/>
        <v>94.413646055437098</v>
      </c>
      <c r="J37" s="80">
        <f t="shared" si="2"/>
        <v>67.516892094311558</v>
      </c>
      <c r="K37" s="81">
        <f t="shared" si="2"/>
        <v>193.71633752244165</v>
      </c>
      <c r="L37" s="82">
        <f t="shared" si="2"/>
        <v>1020.1871397874319</v>
      </c>
      <c r="M37" s="79">
        <f t="shared" si="2"/>
        <v>128.71234366503535</v>
      </c>
      <c r="N37" s="80">
        <f t="shared" si="2"/>
        <v>117.67200952822931</v>
      </c>
      <c r="O37" s="81">
        <f t="shared" si="2"/>
        <v>108.11965811965811</v>
      </c>
      <c r="P37" s="82">
        <f t="shared" si="2"/>
        <v>102.96887397063144</v>
      </c>
      <c r="Q37" s="79">
        <f t="shared" si="2"/>
        <v>92.345964337875358</v>
      </c>
      <c r="R37" s="80">
        <f t="shared" si="2"/>
        <v>83.937459785232107</v>
      </c>
      <c r="S37" s="81">
        <f t="shared" si="2"/>
        <v>113.28687846935159</v>
      </c>
      <c r="T37" s="82">
        <f t="shared" si="2"/>
        <v>117.25475407304162</v>
      </c>
      <c r="U37" s="79">
        <f t="shared" si="2"/>
        <v>70.649239948856362</v>
      </c>
      <c r="V37" s="80">
        <f t="shared" si="2"/>
        <v>58.739035838957797</v>
      </c>
      <c r="W37" s="81">
        <f t="shared" si="2"/>
        <v>45.476715283965667</v>
      </c>
      <c r="X37" s="82">
        <f t="shared" si="2"/>
        <v>112.43481282845325</v>
      </c>
      <c r="Y37" s="79">
        <f t="shared" si="2"/>
        <v>91.649249098326734</v>
      </c>
      <c r="Z37" s="80">
        <f t="shared" si="2"/>
        <v>97.547241668792978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120" t="s">
        <v>21</v>
      </c>
      <c r="E39" s="13">
        <f>+'(令和3年3月) '!E20</f>
        <v>1276</v>
      </c>
      <c r="F39" s="14">
        <f>+'(令和3年3月) '!F20</f>
        <v>105101</v>
      </c>
      <c r="G39" s="13">
        <f>+'(令和3年3月) '!G20</f>
        <v>812</v>
      </c>
      <c r="H39" s="14">
        <f>+'(令和3年3月) '!H20</f>
        <v>243997</v>
      </c>
      <c r="I39" s="13">
        <f>+'(令和3年3月) '!I20</f>
        <v>4397</v>
      </c>
      <c r="J39" s="14">
        <f>+'(令和3年3月) '!J20</f>
        <v>10511928</v>
      </c>
      <c r="K39" s="13">
        <f>+'(令和3年3月) '!K20</f>
        <v>931</v>
      </c>
      <c r="L39" s="14">
        <f>+'(令和3年3月) '!L20</f>
        <v>1585435</v>
      </c>
      <c r="M39" s="13">
        <f>+'(令和3年3月) '!M20</f>
        <v>5732</v>
      </c>
      <c r="N39" s="14">
        <f>+'(令和3年3月) '!N20</f>
        <v>1515763</v>
      </c>
      <c r="O39" s="13">
        <f>+'(令和3年3月) '!O20</f>
        <v>5285</v>
      </c>
      <c r="P39" s="14">
        <f>+'(令和3年3月) '!P20</f>
        <v>1796862</v>
      </c>
      <c r="Q39" s="13">
        <f>+'(令和3年3月) '!Q20</f>
        <v>30156</v>
      </c>
      <c r="R39" s="14">
        <f>+'(令和3年3月) '!R20</f>
        <v>5892999</v>
      </c>
      <c r="S39" s="25">
        <f>+'(令和3年3月) '!S20</f>
        <v>45057</v>
      </c>
      <c r="T39" s="26">
        <f>+'(令和3年3月) '!T20</f>
        <v>9901876</v>
      </c>
      <c r="U39" s="13">
        <f>+'(令和3年3月) '!U20</f>
        <v>4770</v>
      </c>
      <c r="V39" s="14">
        <f>+'(令和3年3月) '!V20</f>
        <v>1291241</v>
      </c>
      <c r="W39" s="13">
        <f>+'(令和3年3月) '!W20</f>
        <v>9374</v>
      </c>
      <c r="X39" s="14">
        <f>+'(令和3年3月) '!X20</f>
        <v>1824977</v>
      </c>
      <c r="Y39" s="55">
        <f>+'(令和3年3月) '!Y20</f>
        <v>107790</v>
      </c>
      <c r="Z39" s="56">
        <f>+'(令和3年3月) '!Z20</f>
        <v>34670179</v>
      </c>
    </row>
    <row r="40" spans="1:38" ht="18.95" customHeight="1" x14ac:dyDescent="0.15">
      <c r="A40" s="22"/>
      <c r="B40" s="171"/>
      <c r="C40" s="22"/>
      <c r="D40" s="116" t="s">
        <v>22</v>
      </c>
      <c r="E40" s="27">
        <f>+'(令和3年3月) '!E21</f>
        <v>1422</v>
      </c>
      <c r="F40" s="21">
        <f>+'(令和3年3月) '!F21</f>
        <v>154865</v>
      </c>
      <c r="G40" s="27">
        <f>+'(令和3年3月) '!G21</f>
        <v>699</v>
      </c>
      <c r="H40" s="21">
        <f>+'(令和3年3月) '!H21</f>
        <v>246256</v>
      </c>
      <c r="I40" s="27">
        <f>+'(令和3年3月) '!I21</f>
        <v>4514</v>
      </c>
      <c r="J40" s="21">
        <f>+'(令和3年3月) '!J21</f>
        <v>11507752</v>
      </c>
      <c r="K40" s="27">
        <f>+'(令和3年3月) '!K21</f>
        <v>995</v>
      </c>
      <c r="L40" s="21">
        <f>+'(令和3年3月) '!L21</f>
        <v>1743082</v>
      </c>
      <c r="M40" s="27">
        <f>+'(令和3年3月) '!M21</f>
        <v>7180</v>
      </c>
      <c r="N40" s="21">
        <f>+'(令和3年3月) '!N21</f>
        <v>1949378</v>
      </c>
      <c r="O40" s="27">
        <f>+'(令和3年3月) '!O21</f>
        <v>5201</v>
      </c>
      <c r="P40" s="21">
        <f>+'(令和3年3月) '!P21</f>
        <v>1790562</v>
      </c>
      <c r="Q40" s="27">
        <f>+'(令和3年3月) '!Q21</f>
        <v>29211</v>
      </c>
      <c r="R40" s="21">
        <f>+'(令和3年3月) '!R21</f>
        <v>6159994</v>
      </c>
      <c r="S40" s="25">
        <f>+'(令和3年3月) '!S21</f>
        <v>44283</v>
      </c>
      <c r="T40" s="26">
        <f>+'(令和3年3月) '!T21</f>
        <v>9876671</v>
      </c>
      <c r="U40" s="27">
        <f>+'(令和3年3月) '!U21</f>
        <v>5957</v>
      </c>
      <c r="V40" s="21">
        <f>+'(令和3年3月) '!V21</f>
        <v>1859788</v>
      </c>
      <c r="W40" s="27">
        <f>+'(令和3年3月) '!W21</f>
        <v>9124</v>
      </c>
      <c r="X40" s="21">
        <f>+'(令和3年3月) '!X21</f>
        <v>1792079</v>
      </c>
      <c r="Y40" s="58">
        <f>+'(令和3年3月) '!Y21</f>
        <v>108586</v>
      </c>
      <c r="Z40" s="59">
        <f>+'(令和3年3月) '!Z21</f>
        <v>37080427</v>
      </c>
    </row>
    <row r="41" spans="1:38" ht="18.95" customHeight="1" x14ac:dyDescent="0.15">
      <c r="A41" s="22" t="s">
        <v>52</v>
      </c>
      <c r="B41" s="171"/>
      <c r="C41" s="22"/>
      <c r="D41" s="116" t="s">
        <v>24</v>
      </c>
      <c r="E41" s="27">
        <f>+'(令和3年3月) '!E22</f>
        <v>3081</v>
      </c>
      <c r="F41" s="21">
        <f>+'(令和3年3月) '!F22</f>
        <v>680645</v>
      </c>
      <c r="G41" s="27">
        <f>+'(令和3年3月) '!G22</f>
        <v>1123</v>
      </c>
      <c r="H41" s="21">
        <f>+'(令和3年3月) '!H22</f>
        <v>384720</v>
      </c>
      <c r="I41" s="27">
        <f>+'(令和3年3月) '!I22</f>
        <v>2127</v>
      </c>
      <c r="J41" s="21">
        <f>+'(令和3年3月) '!J22</f>
        <v>1621341</v>
      </c>
      <c r="K41" s="27">
        <f>+'(令和3年3月) '!K22</f>
        <v>912</v>
      </c>
      <c r="L41" s="21">
        <f>+'(令和3年3月) '!L22</f>
        <v>1493116</v>
      </c>
      <c r="M41" s="27">
        <f>+'(令和3年3月) '!M22</f>
        <v>11311.1</v>
      </c>
      <c r="N41" s="21">
        <f>+'(令和3年3月) '!N22</f>
        <v>2457754</v>
      </c>
      <c r="O41" s="27">
        <f>+'(令和3年3月) '!O22</f>
        <v>3758</v>
      </c>
      <c r="P41" s="21">
        <f>+'(令和3年3月) '!P22</f>
        <v>1053928</v>
      </c>
      <c r="Q41" s="27">
        <f>+'(令和3年3月) '!Q22</f>
        <v>57645</v>
      </c>
      <c r="R41" s="21">
        <f>+'(令和3年3月) '!R22</f>
        <v>10204373</v>
      </c>
      <c r="S41" s="25">
        <f>+'(令和3年3月) '!S22</f>
        <v>26967</v>
      </c>
      <c r="T41" s="26">
        <f>+'(令和3年3月) '!T22</f>
        <v>2083356</v>
      </c>
      <c r="U41" s="27">
        <f>+'(令和3年3月) '!U22</f>
        <v>5079</v>
      </c>
      <c r="V41" s="21">
        <f>+'(令和3年3月) '!V22</f>
        <v>1435900</v>
      </c>
      <c r="W41" s="27">
        <f>+'(令和3年3月) '!W22</f>
        <v>9213</v>
      </c>
      <c r="X41" s="21">
        <f>+'(令和3年3月) '!X22</f>
        <v>2062814</v>
      </c>
      <c r="Y41" s="58">
        <f>+'(令和3年3月) '!Y22</f>
        <v>121216.1</v>
      </c>
      <c r="Z41" s="59">
        <f>+'(令和3年3月) '!Z22</f>
        <v>23477947</v>
      </c>
    </row>
    <row r="42" spans="1:38" ht="18.95" customHeight="1" thickBot="1" x14ac:dyDescent="0.2">
      <c r="A42" s="22"/>
      <c r="B42" s="171"/>
      <c r="C42" s="22"/>
      <c r="D42" s="123" t="s">
        <v>44</v>
      </c>
      <c r="E42" s="167">
        <f>+'(令和3年3月) '!E23:F23</f>
        <v>41.552441090405054</v>
      </c>
      <c r="F42" s="168">
        <f>+'(令和3年2月) '!F23</f>
        <v>0</v>
      </c>
      <c r="G42" s="167">
        <f>+'(令和3年3月) '!G23:H23</f>
        <v>70.377270610153715</v>
      </c>
      <c r="H42" s="168">
        <f>+'(令和3年2月) '!H23</f>
        <v>0</v>
      </c>
      <c r="I42" s="167">
        <f>+'(令和3年3月) '!I23:J23</f>
        <v>202.89162112932604</v>
      </c>
      <c r="J42" s="168">
        <f>+'(令和3年2月) '!J23</f>
        <v>0</v>
      </c>
      <c r="K42" s="167">
        <f>+'(令和3年3月) '!K23:L23</f>
        <v>122.28571428571429</v>
      </c>
      <c r="L42" s="168">
        <f>+'(令和3年2月) '!L23</f>
        <v>0</v>
      </c>
      <c r="M42" s="167">
        <f>+'(令和3年3月) '!M23:N23</f>
        <v>49.879858766446986</v>
      </c>
      <c r="N42" s="168">
        <f>+'(令和3年2月) '!N23</f>
        <v>0</v>
      </c>
      <c r="O42" s="167">
        <f>+'(令和3年3月) '!O23:P23</f>
        <v>136.48314460497201</v>
      </c>
      <c r="P42" s="168">
        <f>+'(令和3年2月) '!P23</f>
        <v>0</v>
      </c>
      <c r="Q42" s="167">
        <f>+'(令和3年3月) '!Q23:R23</f>
        <v>52.161421266276555</v>
      </c>
      <c r="R42" s="168">
        <f>+'(令和3年2月) '!R23</f>
        <v>0</v>
      </c>
      <c r="S42" s="167">
        <f>+'(令和3年3月) '!S23:T23</f>
        <v>167.27831036548832</v>
      </c>
      <c r="T42" s="168">
        <f>+'(令和3年2月) '!T23</f>
        <v>0</v>
      </c>
      <c r="U42" s="167">
        <f>+'(令和3年3月) '!U23:V23</f>
        <v>82.451960030745582</v>
      </c>
      <c r="V42" s="168">
        <f>+'(令和3年2月) '!V23</f>
        <v>0</v>
      </c>
      <c r="W42" s="167">
        <f>+'(令和3年3月) '!W23:X23</f>
        <v>88.954075498918002</v>
      </c>
      <c r="X42" s="168">
        <f>+'(令和3年2月) '!X23</f>
        <v>0</v>
      </c>
      <c r="Y42" s="167">
        <f>+'(令和3年3月) '!Y23:Z23</f>
        <v>86.827135446093777</v>
      </c>
      <c r="Z42" s="168">
        <f>+'(令和3年2月) '!Z23</f>
        <v>0</v>
      </c>
    </row>
    <row r="43" spans="1:38" ht="18.95" customHeight="1" x14ac:dyDescent="0.15">
      <c r="A43" s="22"/>
      <c r="B43" s="171"/>
      <c r="C43" s="12" t="s">
        <v>45</v>
      </c>
      <c r="D43" s="120" t="s">
        <v>21</v>
      </c>
      <c r="E43" s="124">
        <f t="shared" ref="E43:Z46" si="3">E20-E39</f>
        <v>-72</v>
      </c>
      <c r="F43" s="127">
        <f t="shared" si="3"/>
        <v>-13027</v>
      </c>
      <c r="G43" s="124">
        <f t="shared" si="3"/>
        <v>-23</v>
      </c>
      <c r="H43" s="125">
        <f t="shared" si="3"/>
        <v>3720</v>
      </c>
      <c r="I43" s="126">
        <f t="shared" si="3"/>
        <v>-1779</v>
      </c>
      <c r="J43" s="127">
        <f t="shared" si="3"/>
        <v>-9242848</v>
      </c>
      <c r="K43" s="124">
        <f t="shared" si="3"/>
        <v>11</v>
      </c>
      <c r="L43" s="125">
        <f t="shared" si="3"/>
        <v>532015</v>
      </c>
      <c r="M43" s="126">
        <f t="shared" si="3"/>
        <v>1683</v>
      </c>
      <c r="N43" s="127">
        <f t="shared" si="3"/>
        <v>43936</v>
      </c>
      <c r="O43" s="124">
        <f t="shared" si="3"/>
        <v>-153</v>
      </c>
      <c r="P43" s="125">
        <f t="shared" si="3"/>
        <v>-21724</v>
      </c>
      <c r="Q43" s="126">
        <f t="shared" si="3"/>
        <v>-427</v>
      </c>
      <c r="R43" s="127">
        <f t="shared" si="3"/>
        <v>1968</v>
      </c>
      <c r="S43" s="124">
        <f t="shared" si="3"/>
        <v>2956</v>
      </c>
      <c r="T43" s="125">
        <f t="shared" si="3"/>
        <v>1175191</v>
      </c>
      <c r="U43" s="126">
        <f t="shared" si="3"/>
        <v>-1009</v>
      </c>
      <c r="V43" s="127">
        <f t="shared" si="3"/>
        <v>-433706</v>
      </c>
      <c r="W43" s="124">
        <f t="shared" si="3"/>
        <v>452</v>
      </c>
      <c r="X43" s="125">
        <f t="shared" si="3"/>
        <v>202889</v>
      </c>
      <c r="Y43" s="124">
        <f t="shared" si="3"/>
        <v>1639</v>
      </c>
      <c r="Z43" s="125">
        <f t="shared" si="3"/>
        <v>-7751586</v>
      </c>
    </row>
    <row r="44" spans="1:38" ht="18.95" customHeight="1" x14ac:dyDescent="0.15">
      <c r="A44" s="22"/>
      <c r="B44" s="171"/>
      <c r="C44" s="22"/>
      <c r="D44" s="116" t="s">
        <v>22</v>
      </c>
      <c r="E44" s="128">
        <f t="shared" si="3"/>
        <v>-88</v>
      </c>
      <c r="F44" s="131">
        <f t="shared" si="3"/>
        <v>-11366</v>
      </c>
      <c r="G44" s="128">
        <f t="shared" si="3"/>
        <v>319</v>
      </c>
      <c r="H44" s="129">
        <f t="shared" si="3"/>
        <v>-15026</v>
      </c>
      <c r="I44" s="130">
        <f t="shared" si="3"/>
        <v>-1983</v>
      </c>
      <c r="J44" s="131">
        <f t="shared" si="3"/>
        <v>-10194928</v>
      </c>
      <c r="K44" s="128">
        <f t="shared" si="3"/>
        <v>-220</v>
      </c>
      <c r="L44" s="129">
        <f t="shared" si="3"/>
        <v>-74330</v>
      </c>
      <c r="M44" s="130">
        <f t="shared" si="3"/>
        <v>-289</v>
      </c>
      <c r="N44" s="131">
        <f t="shared" si="3"/>
        <v>-470062</v>
      </c>
      <c r="O44" s="128">
        <f t="shared" si="3"/>
        <v>-359</v>
      </c>
      <c r="P44" s="129">
        <f t="shared" si="3"/>
        <v>-132110</v>
      </c>
      <c r="Q44" s="130">
        <f t="shared" si="3"/>
        <v>625</v>
      </c>
      <c r="R44" s="131">
        <f t="shared" si="3"/>
        <v>10655</v>
      </c>
      <c r="S44" s="128">
        <f t="shared" si="3"/>
        <v>1921</v>
      </c>
      <c r="T44" s="129">
        <f t="shared" si="3"/>
        <v>808775</v>
      </c>
      <c r="U44" s="130">
        <f t="shared" si="3"/>
        <v>-2090</v>
      </c>
      <c r="V44" s="131">
        <f t="shared" si="3"/>
        <v>-972394</v>
      </c>
      <c r="W44" s="128">
        <f t="shared" si="3"/>
        <v>218</v>
      </c>
      <c r="X44" s="129">
        <f t="shared" si="3"/>
        <v>121257</v>
      </c>
      <c r="Y44" s="128">
        <f t="shared" si="3"/>
        <v>-1946</v>
      </c>
      <c r="Z44" s="129">
        <f t="shared" si="3"/>
        <v>-10929529</v>
      </c>
    </row>
    <row r="45" spans="1:38" ht="18.95" customHeight="1" x14ac:dyDescent="0.15">
      <c r="A45" s="22"/>
      <c r="B45" s="171"/>
      <c r="C45" s="22"/>
      <c r="D45" s="116" t="s">
        <v>24</v>
      </c>
      <c r="E45" s="128">
        <f t="shared" si="3"/>
        <v>-130</v>
      </c>
      <c r="F45" s="131">
        <f t="shared" si="3"/>
        <v>-51425</v>
      </c>
      <c r="G45" s="128">
        <f t="shared" si="3"/>
        <v>-229</v>
      </c>
      <c r="H45" s="129">
        <f t="shared" si="3"/>
        <v>16487</v>
      </c>
      <c r="I45" s="130">
        <f t="shared" si="3"/>
        <v>87</v>
      </c>
      <c r="J45" s="131">
        <f t="shared" si="3"/>
        <v>-43744</v>
      </c>
      <c r="K45" s="128">
        <f t="shared" si="3"/>
        <v>167</v>
      </c>
      <c r="L45" s="129">
        <f t="shared" si="3"/>
        <v>448698</v>
      </c>
      <c r="M45" s="130">
        <f t="shared" si="3"/>
        <v>524</v>
      </c>
      <c r="N45" s="131">
        <f t="shared" si="3"/>
        <v>80383</v>
      </c>
      <c r="O45" s="128">
        <f t="shared" si="3"/>
        <v>290</v>
      </c>
      <c r="P45" s="129">
        <f t="shared" si="3"/>
        <v>116686</v>
      </c>
      <c r="Q45" s="130">
        <f t="shared" si="3"/>
        <v>-107</v>
      </c>
      <c r="R45" s="131">
        <f t="shared" si="3"/>
        <v>-275682</v>
      </c>
      <c r="S45" s="128">
        <f t="shared" si="3"/>
        <v>1809</v>
      </c>
      <c r="T45" s="129">
        <f t="shared" si="3"/>
        <v>391621</v>
      </c>
      <c r="U45" s="130">
        <f t="shared" si="3"/>
        <v>-106</v>
      </c>
      <c r="V45" s="131">
        <f t="shared" si="3"/>
        <v>-29859</v>
      </c>
      <c r="W45" s="128">
        <f t="shared" si="3"/>
        <v>484</v>
      </c>
      <c r="X45" s="129">
        <f t="shared" si="3"/>
        <v>114530</v>
      </c>
      <c r="Y45" s="128">
        <f t="shared" si="3"/>
        <v>2789</v>
      </c>
      <c r="Z45" s="129">
        <f t="shared" si="3"/>
        <v>767695</v>
      </c>
    </row>
    <row r="46" spans="1:38" ht="18.95" customHeight="1" thickBot="1" x14ac:dyDescent="0.2">
      <c r="A46" s="22"/>
      <c r="B46" s="171"/>
      <c r="C46" s="46"/>
      <c r="D46" s="123" t="s">
        <v>44</v>
      </c>
      <c r="E46" s="167">
        <f>E23-E42</f>
        <v>0.52315572657107623</v>
      </c>
      <c r="F46" s="168"/>
      <c r="G46" s="167">
        <f>G23-G42</f>
        <v>19.21122715881009</v>
      </c>
      <c r="H46" s="168"/>
      <c r="I46" s="167">
        <f>I23-I42</f>
        <v>-84.278398369593262</v>
      </c>
      <c r="J46" s="168"/>
      <c r="K46" s="167">
        <f>K23-K42</f>
        <v>-36.047642964770034</v>
      </c>
      <c r="L46" s="168"/>
      <c r="M46" s="167">
        <f>M23-M42</f>
        <v>11.927262920914224</v>
      </c>
      <c r="N46" s="168"/>
      <c r="O46" s="167">
        <f t="shared" si="3"/>
        <v>-8.7096370466835253</v>
      </c>
      <c r="P46" s="168"/>
      <c r="Q46" s="167">
        <f t="shared" si="3"/>
        <v>-0.44806078773371638</v>
      </c>
      <c r="R46" s="168"/>
      <c r="S46" s="167">
        <f t="shared" si="3"/>
        <v>1.7420150565377526</v>
      </c>
      <c r="T46" s="168"/>
      <c r="U46" s="167">
        <f t="shared" si="3"/>
        <v>-6.5665640896393285</v>
      </c>
      <c r="V46" s="168"/>
      <c r="W46" s="167">
        <f t="shared" si="3"/>
        <v>12.410281983895317</v>
      </c>
      <c r="X46" s="168"/>
      <c r="Y46" s="167">
        <f t="shared" si="3"/>
        <v>1.2847406885960311</v>
      </c>
      <c r="Z46" s="168"/>
      <c r="AA46" s="165"/>
      <c r="AB46" s="166"/>
      <c r="AC46" s="165"/>
      <c r="AD46" s="166"/>
      <c r="AE46" s="165"/>
      <c r="AF46" s="166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>
        <f t="shared" ref="E47:Z49" si="4">E20/E39*100</f>
        <v>94.357366771159874</v>
      </c>
      <c r="F47" s="84">
        <f t="shared" si="4"/>
        <v>87.605255896708883</v>
      </c>
      <c r="G47" s="83">
        <f t="shared" si="4"/>
        <v>97.167487684729053</v>
      </c>
      <c r="H47" s="85">
        <f t="shared" si="4"/>
        <v>101.52460890912593</v>
      </c>
      <c r="I47" s="86">
        <f t="shared" si="4"/>
        <v>59.540595860814193</v>
      </c>
      <c r="J47" s="84">
        <f t="shared" si="4"/>
        <v>12.072761533374278</v>
      </c>
      <c r="K47" s="83">
        <f t="shared" si="4"/>
        <v>101.1815252416756</v>
      </c>
      <c r="L47" s="85">
        <f t="shared" si="4"/>
        <v>133.55640565523026</v>
      </c>
      <c r="M47" s="86">
        <f t="shared" si="4"/>
        <v>129.36147941381716</v>
      </c>
      <c r="N47" s="84">
        <f t="shared" si="4"/>
        <v>102.89860618051767</v>
      </c>
      <c r="O47" s="83">
        <f t="shared" si="4"/>
        <v>97.105014191106903</v>
      </c>
      <c r="P47" s="85">
        <f t="shared" si="4"/>
        <v>98.79100342708567</v>
      </c>
      <c r="Q47" s="86">
        <f t="shared" si="4"/>
        <v>98.584029712163414</v>
      </c>
      <c r="R47" s="84">
        <f t="shared" si="4"/>
        <v>100.03339555971415</v>
      </c>
      <c r="S47" s="83">
        <f t="shared" si="4"/>
        <v>106.56057882238055</v>
      </c>
      <c r="T47" s="85">
        <f t="shared" si="4"/>
        <v>111.86836716597945</v>
      </c>
      <c r="U47" s="86">
        <f t="shared" si="4"/>
        <v>78.846960167714883</v>
      </c>
      <c r="V47" s="84">
        <f t="shared" si="4"/>
        <v>66.41169231770057</v>
      </c>
      <c r="W47" s="83">
        <f t="shared" si="4"/>
        <v>104.8218476637508</v>
      </c>
      <c r="X47" s="85">
        <f t="shared" si="4"/>
        <v>111.11734558846496</v>
      </c>
      <c r="Y47" s="83">
        <f t="shared" si="4"/>
        <v>101.52054921606828</v>
      </c>
      <c r="Z47" s="85">
        <f t="shared" si="4"/>
        <v>77.641921029597228</v>
      </c>
    </row>
    <row r="48" spans="1:38" ht="18.95" customHeight="1" x14ac:dyDescent="0.15">
      <c r="A48" s="22"/>
      <c r="B48" s="171"/>
      <c r="C48" s="22"/>
      <c r="D48" s="57" t="s">
        <v>22</v>
      </c>
      <c r="E48" s="75">
        <f t="shared" si="4"/>
        <v>93.81153305203938</v>
      </c>
      <c r="F48" s="78">
        <f t="shared" si="4"/>
        <v>92.660704484551061</v>
      </c>
      <c r="G48" s="75">
        <f t="shared" si="4"/>
        <v>145.63662374821175</v>
      </c>
      <c r="H48" s="76">
        <f t="shared" si="4"/>
        <v>93.898219738808393</v>
      </c>
      <c r="I48" s="77">
        <f t="shared" si="4"/>
        <v>56.07000443066017</v>
      </c>
      <c r="J48" s="78">
        <f t="shared" si="4"/>
        <v>11.408170770451084</v>
      </c>
      <c r="K48" s="75">
        <f t="shared" si="4"/>
        <v>77.889447236180914</v>
      </c>
      <c r="L48" s="76">
        <f t="shared" si="4"/>
        <v>95.735714097214014</v>
      </c>
      <c r="M48" s="77">
        <f t="shared" si="4"/>
        <v>95.974930362116993</v>
      </c>
      <c r="N48" s="78">
        <f t="shared" si="4"/>
        <v>75.886564842734444</v>
      </c>
      <c r="O48" s="75">
        <f t="shared" si="4"/>
        <v>93.097481253605068</v>
      </c>
      <c r="P48" s="76">
        <f t="shared" si="4"/>
        <v>92.621869558272763</v>
      </c>
      <c r="Q48" s="77">
        <f t="shared" si="4"/>
        <v>102.13960494334327</v>
      </c>
      <c r="R48" s="78">
        <f t="shared" si="4"/>
        <v>100.17297094769897</v>
      </c>
      <c r="S48" s="75">
        <f t="shared" si="4"/>
        <v>104.33800781338212</v>
      </c>
      <c r="T48" s="76">
        <f t="shared" si="4"/>
        <v>108.18874092292839</v>
      </c>
      <c r="U48" s="77">
        <f t="shared" si="4"/>
        <v>64.915225784790991</v>
      </c>
      <c r="V48" s="78">
        <f t="shared" si="4"/>
        <v>47.714793299021181</v>
      </c>
      <c r="W48" s="75">
        <f t="shared" si="4"/>
        <v>102.38930293730819</v>
      </c>
      <c r="X48" s="76">
        <f t="shared" si="4"/>
        <v>106.76627537067283</v>
      </c>
      <c r="Y48" s="75">
        <f t="shared" si="4"/>
        <v>98.20787210137587</v>
      </c>
      <c r="Z48" s="76">
        <f t="shared" si="4"/>
        <v>70.524802748361012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>
        <f t="shared" si="4"/>
        <v>95.780590717299575</v>
      </c>
      <c r="F49" s="82">
        <f t="shared" si="4"/>
        <v>92.444666456082103</v>
      </c>
      <c r="G49" s="79">
        <f t="shared" si="4"/>
        <v>79.608192341941233</v>
      </c>
      <c r="H49" s="80">
        <f t="shared" si="4"/>
        <v>104.28545435641506</v>
      </c>
      <c r="I49" s="81">
        <f t="shared" si="4"/>
        <v>104.09026798307475</v>
      </c>
      <c r="J49" s="82">
        <f t="shared" si="4"/>
        <v>97.301986442087141</v>
      </c>
      <c r="K49" s="79">
        <f t="shared" si="4"/>
        <v>118.31140350877195</v>
      </c>
      <c r="L49" s="80">
        <f t="shared" si="4"/>
        <v>130.05111458185434</v>
      </c>
      <c r="M49" s="81">
        <f t="shared" si="4"/>
        <v>104.63261751730602</v>
      </c>
      <c r="N49" s="82">
        <f t="shared" si="4"/>
        <v>103.27058769917573</v>
      </c>
      <c r="O49" s="79">
        <f t="shared" si="4"/>
        <v>107.71687067589144</v>
      </c>
      <c r="P49" s="80">
        <f t="shared" si="4"/>
        <v>111.07153429835815</v>
      </c>
      <c r="Q49" s="81">
        <f t="shared" si="4"/>
        <v>99.814381125856528</v>
      </c>
      <c r="R49" s="82">
        <f t="shared" si="4"/>
        <v>97.298393541670819</v>
      </c>
      <c r="S49" s="79">
        <f t="shared" si="4"/>
        <v>106.70819890977863</v>
      </c>
      <c r="T49" s="80">
        <f t="shared" si="4"/>
        <v>118.79760348207411</v>
      </c>
      <c r="U49" s="81">
        <f t="shared" si="4"/>
        <v>97.912974995077775</v>
      </c>
      <c r="V49" s="82">
        <f t="shared" si="4"/>
        <v>97.92053764189707</v>
      </c>
      <c r="W49" s="79">
        <f t="shared" si="4"/>
        <v>105.25344621730164</v>
      </c>
      <c r="X49" s="80">
        <f t="shared" si="4"/>
        <v>105.55212442808708</v>
      </c>
      <c r="Y49" s="79">
        <f t="shared" si="4"/>
        <v>102.300849474616</v>
      </c>
      <c r="Z49" s="80">
        <f t="shared" si="4"/>
        <v>103.26985575016418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3214-51B6-43D6-9257-5BE0C445F952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00" t="s">
        <v>64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951</v>
      </c>
      <c r="F5" s="14">
        <v>42689</v>
      </c>
      <c r="G5" s="15">
        <v>55</v>
      </c>
      <c r="H5" s="16">
        <v>10400</v>
      </c>
      <c r="I5" s="13">
        <v>2820</v>
      </c>
      <c r="J5" s="14">
        <v>10204561</v>
      </c>
      <c r="K5" s="17">
        <v>825</v>
      </c>
      <c r="L5" s="18">
        <v>1497220</v>
      </c>
      <c r="M5" s="13">
        <v>562</v>
      </c>
      <c r="N5" s="87">
        <v>374035</v>
      </c>
      <c r="O5" s="19">
        <v>694</v>
      </c>
      <c r="P5" s="18">
        <v>34261</v>
      </c>
      <c r="Q5" s="13">
        <v>14984</v>
      </c>
      <c r="R5" s="14">
        <v>2308824</v>
      </c>
      <c r="S5" s="19">
        <v>16612</v>
      </c>
      <c r="T5" s="18">
        <v>6790541</v>
      </c>
      <c r="U5" s="13">
        <v>4532</v>
      </c>
      <c r="V5" s="14">
        <v>1269216</v>
      </c>
      <c r="W5" s="13">
        <v>933</v>
      </c>
      <c r="X5" s="18">
        <v>79841</v>
      </c>
      <c r="Y5" s="20">
        <v>42968</v>
      </c>
      <c r="Z5" s="21">
        <v>22611588</v>
      </c>
    </row>
    <row r="6" spans="1:26" ht="18.95" customHeight="1" x14ac:dyDescent="0.15">
      <c r="A6" s="7"/>
      <c r="B6" s="22"/>
      <c r="C6" s="91"/>
      <c r="D6" s="95" t="s">
        <v>22</v>
      </c>
      <c r="E6" s="23">
        <v>989</v>
      </c>
      <c r="F6" s="24">
        <v>87369</v>
      </c>
      <c r="G6" s="25">
        <v>55</v>
      </c>
      <c r="H6" s="26">
        <v>10400</v>
      </c>
      <c r="I6" s="27">
        <v>3014</v>
      </c>
      <c r="J6" s="21">
        <v>11227861</v>
      </c>
      <c r="K6" s="25">
        <v>912</v>
      </c>
      <c r="L6" s="26">
        <v>1674858</v>
      </c>
      <c r="M6" s="27">
        <v>511</v>
      </c>
      <c r="N6" s="88">
        <v>684555</v>
      </c>
      <c r="O6" s="25">
        <v>663</v>
      </c>
      <c r="P6" s="26">
        <v>35281</v>
      </c>
      <c r="Q6" s="27">
        <v>13921</v>
      </c>
      <c r="R6" s="21">
        <v>2172775</v>
      </c>
      <c r="S6" s="25">
        <v>16583</v>
      </c>
      <c r="T6" s="26">
        <v>6843559</v>
      </c>
      <c r="U6" s="27">
        <v>5508</v>
      </c>
      <c r="V6" s="21">
        <v>1819923</v>
      </c>
      <c r="W6" s="27">
        <v>994</v>
      </c>
      <c r="X6" s="26">
        <v>101295</v>
      </c>
      <c r="Y6" s="20">
        <v>43150</v>
      </c>
      <c r="Z6" s="21">
        <v>24657876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2346</v>
      </c>
      <c r="F7" s="24">
        <v>518976</v>
      </c>
      <c r="G7" s="29">
        <v>108</v>
      </c>
      <c r="H7" s="30">
        <v>65638</v>
      </c>
      <c r="I7" s="31">
        <v>1726</v>
      </c>
      <c r="J7" s="32">
        <v>1414433</v>
      </c>
      <c r="K7" s="89">
        <v>765</v>
      </c>
      <c r="L7" s="30">
        <v>1381783</v>
      </c>
      <c r="M7" s="23">
        <v>973</v>
      </c>
      <c r="N7" s="24">
        <v>233240</v>
      </c>
      <c r="O7" s="33">
        <v>2004</v>
      </c>
      <c r="P7" s="34">
        <v>378712</v>
      </c>
      <c r="Q7" s="23">
        <v>31052</v>
      </c>
      <c r="R7" s="24">
        <v>4337429</v>
      </c>
      <c r="S7" s="33">
        <v>23483</v>
      </c>
      <c r="T7" s="34">
        <v>1604051</v>
      </c>
      <c r="U7" s="23">
        <v>2988</v>
      </c>
      <c r="V7" s="24">
        <v>1272499</v>
      </c>
      <c r="W7" s="23">
        <v>1445</v>
      </c>
      <c r="X7" s="34">
        <v>334377</v>
      </c>
      <c r="Y7" s="31">
        <v>66890</v>
      </c>
      <c r="Z7" s="24">
        <v>11541138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184</v>
      </c>
      <c r="F8" s="14">
        <v>23796</v>
      </c>
      <c r="G8" s="15">
        <v>0</v>
      </c>
      <c r="H8" s="16">
        <v>0</v>
      </c>
      <c r="I8" s="13">
        <v>165</v>
      </c>
      <c r="J8" s="14">
        <v>87270</v>
      </c>
      <c r="K8" s="17">
        <v>0</v>
      </c>
      <c r="L8" s="18">
        <v>0</v>
      </c>
      <c r="M8" s="13">
        <v>4219</v>
      </c>
      <c r="N8" s="87">
        <v>883333</v>
      </c>
      <c r="O8" s="19">
        <v>0</v>
      </c>
      <c r="P8" s="18">
        <v>0</v>
      </c>
      <c r="Q8" s="13">
        <v>8431</v>
      </c>
      <c r="R8" s="14">
        <v>1855180</v>
      </c>
      <c r="S8" s="19">
        <v>28179</v>
      </c>
      <c r="T8" s="18">
        <v>3050844</v>
      </c>
      <c r="U8" s="13">
        <v>226</v>
      </c>
      <c r="V8" s="14">
        <v>19725</v>
      </c>
      <c r="W8" s="13">
        <v>162</v>
      </c>
      <c r="X8" s="18">
        <v>24228</v>
      </c>
      <c r="Y8" s="13">
        <v>41566</v>
      </c>
      <c r="Z8" s="14">
        <v>5944376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185</v>
      </c>
      <c r="F9" s="24">
        <v>32162</v>
      </c>
      <c r="G9" s="25">
        <v>0</v>
      </c>
      <c r="H9" s="26">
        <v>0</v>
      </c>
      <c r="I9" s="27">
        <v>167</v>
      </c>
      <c r="J9" s="21">
        <v>85120</v>
      </c>
      <c r="K9" s="25">
        <v>1</v>
      </c>
      <c r="L9" s="26">
        <v>4</v>
      </c>
      <c r="M9" s="27">
        <v>4174</v>
      </c>
      <c r="N9" s="88">
        <v>829167</v>
      </c>
      <c r="O9" s="25">
        <v>0</v>
      </c>
      <c r="P9" s="26">
        <v>0</v>
      </c>
      <c r="Q9" s="27">
        <v>7586</v>
      </c>
      <c r="R9" s="21">
        <v>1746632</v>
      </c>
      <c r="S9" s="25">
        <v>27434</v>
      </c>
      <c r="T9" s="26">
        <v>2971546</v>
      </c>
      <c r="U9" s="27">
        <v>442</v>
      </c>
      <c r="V9" s="21">
        <v>38485</v>
      </c>
      <c r="W9" s="27">
        <v>193</v>
      </c>
      <c r="X9" s="26">
        <v>30185</v>
      </c>
      <c r="Y9" s="20">
        <v>40182</v>
      </c>
      <c r="Z9" s="21">
        <v>5733301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236</v>
      </c>
      <c r="F10" s="36">
        <v>37646</v>
      </c>
      <c r="G10" s="29">
        <v>0</v>
      </c>
      <c r="H10" s="30">
        <v>0</v>
      </c>
      <c r="I10" s="37">
        <v>97</v>
      </c>
      <c r="J10" s="38">
        <v>42374</v>
      </c>
      <c r="K10" s="89">
        <v>14</v>
      </c>
      <c r="L10" s="30">
        <v>218</v>
      </c>
      <c r="M10" s="35">
        <v>5438</v>
      </c>
      <c r="N10" s="36">
        <v>1309858</v>
      </c>
      <c r="O10" s="29">
        <v>0</v>
      </c>
      <c r="P10" s="30">
        <v>0</v>
      </c>
      <c r="Q10" s="35">
        <v>12743</v>
      </c>
      <c r="R10" s="36">
        <v>1549916</v>
      </c>
      <c r="S10" s="29">
        <v>3356</v>
      </c>
      <c r="T10" s="30">
        <v>435227</v>
      </c>
      <c r="U10" s="35">
        <v>1981</v>
      </c>
      <c r="V10" s="36">
        <v>143805</v>
      </c>
      <c r="W10" s="35">
        <v>111</v>
      </c>
      <c r="X10" s="30">
        <v>15121</v>
      </c>
      <c r="Y10" s="37">
        <v>23976</v>
      </c>
      <c r="Z10" s="36">
        <v>3534165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24</v>
      </c>
      <c r="J11" s="14">
        <v>17459</v>
      </c>
      <c r="K11" s="17">
        <v>0</v>
      </c>
      <c r="L11" s="18">
        <v>0</v>
      </c>
      <c r="M11" s="13">
        <v>15</v>
      </c>
      <c r="N11" s="87">
        <v>15000</v>
      </c>
      <c r="O11" s="19">
        <v>0</v>
      </c>
      <c r="P11" s="18">
        <v>0</v>
      </c>
      <c r="Q11" s="13">
        <v>2009</v>
      </c>
      <c r="R11" s="14">
        <v>587108</v>
      </c>
      <c r="S11" s="19">
        <v>0</v>
      </c>
      <c r="T11" s="18">
        <v>0</v>
      </c>
      <c r="U11" s="13">
        <v>5</v>
      </c>
      <c r="V11" s="14">
        <v>760</v>
      </c>
      <c r="W11" s="13">
        <v>0</v>
      </c>
      <c r="X11" s="18">
        <v>0</v>
      </c>
      <c r="Y11" s="13">
        <v>2128</v>
      </c>
      <c r="Z11" s="14">
        <v>695327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24</v>
      </c>
      <c r="J12" s="21">
        <v>17459</v>
      </c>
      <c r="K12" s="25">
        <v>0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2671</v>
      </c>
      <c r="R12" s="21">
        <v>699780</v>
      </c>
      <c r="S12" s="25">
        <v>0</v>
      </c>
      <c r="T12" s="26">
        <v>0</v>
      </c>
      <c r="U12" s="27">
        <v>4</v>
      </c>
      <c r="V12" s="21">
        <v>720</v>
      </c>
      <c r="W12" s="27">
        <v>0</v>
      </c>
      <c r="X12" s="26">
        <v>0</v>
      </c>
      <c r="Y12" s="20">
        <v>2789</v>
      </c>
      <c r="Z12" s="21">
        <v>807959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5662</v>
      </c>
      <c r="R13" s="36">
        <v>1544418</v>
      </c>
      <c r="S13" s="29">
        <v>0</v>
      </c>
      <c r="T13" s="30">
        <v>0</v>
      </c>
      <c r="U13" s="35">
        <v>31</v>
      </c>
      <c r="V13" s="36">
        <v>3466</v>
      </c>
      <c r="W13" s="35">
        <v>0</v>
      </c>
      <c r="X13" s="30">
        <v>0</v>
      </c>
      <c r="Y13" s="37">
        <v>5932.1</v>
      </c>
      <c r="Z13" s="36">
        <v>1792515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175</v>
      </c>
      <c r="N14" s="87">
        <v>77010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175</v>
      </c>
      <c r="Z14" s="14">
        <v>77010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1702</v>
      </c>
      <c r="N15" s="88">
        <v>204317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1702</v>
      </c>
      <c r="Z15" s="24">
        <v>204317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3470</v>
      </c>
      <c r="N16" s="36">
        <v>464308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3470</v>
      </c>
      <c r="Z16" s="36">
        <v>464308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141</v>
      </c>
      <c r="F17" s="14">
        <v>38616</v>
      </c>
      <c r="G17" s="19">
        <v>682</v>
      </c>
      <c r="H17" s="18">
        <v>158597</v>
      </c>
      <c r="I17" s="13">
        <v>1388</v>
      </c>
      <c r="J17" s="14">
        <v>202638</v>
      </c>
      <c r="K17" s="19">
        <v>106</v>
      </c>
      <c r="L17" s="18">
        <v>88215</v>
      </c>
      <c r="M17" s="13">
        <v>761</v>
      </c>
      <c r="N17" s="87">
        <v>166385</v>
      </c>
      <c r="O17" s="19">
        <v>4591</v>
      </c>
      <c r="P17" s="18">
        <v>1762601</v>
      </c>
      <c r="Q17" s="13">
        <v>4732</v>
      </c>
      <c r="R17" s="14">
        <v>1141887</v>
      </c>
      <c r="S17" s="19">
        <v>266</v>
      </c>
      <c r="T17" s="18">
        <v>60491</v>
      </c>
      <c r="U17" s="13">
        <v>7</v>
      </c>
      <c r="V17" s="14">
        <v>1540</v>
      </c>
      <c r="W17" s="13">
        <v>8279</v>
      </c>
      <c r="X17" s="18">
        <v>1720908</v>
      </c>
      <c r="Y17" s="41">
        <v>20953</v>
      </c>
      <c r="Z17" s="42">
        <v>5341878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248</v>
      </c>
      <c r="F18" s="21">
        <v>35334</v>
      </c>
      <c r="G18" s="25">
        <v>569</v>
      </c>
      <c r="H18" s="26">
        <v>160856</v>
      </c>
      <c r="I18" s="27">
        <v>1309</v>
      </c>
      <c r="J18" s="21">
        <v>177312</v>
      </c>
      <c r="K18" s="25">
        <v>82</v>
      </c>
      <c r="L18" s="26">
        <v>68220</v>
      </c>
      <c r="M18" s="27">
        <v>778</v>
      </c>
      <c r="N18" s="21">
        <v>216339</v>
      </c>
      <c r="O18" s="25">
        <v>4538</v>
      </c>
      <c r="P18" s="26">
        <v>1755281</v>
      </c>
      <c r="Q18" s="27">
        <v>5033</v>
      </c>
      <c r="R18" s="21">
        <v>1540807</v>
      </c>
      <c r="S18" s="25">
        <v>266</v>
      </c>
      <c r="T18" s="26">
        <v>61566</v>
      </c>
      <c r="U18" s="27">
        <v>3</v>
      </c>
      <c r="V18" s="21">
        <v>660</v>
      </c>
      <c r="W18" s="27">
        <v>7937</v>
      </c>
      <c r="X18" s="26">
        <v>1660599</v>
      </c>
      <c r="Y18" s="23">
        <v>20763</v>
      </c>
      <c r="Z18" s="24">
        <v>5676974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496</v>
      </c>
      <c r="F19" s="24">
        <v>123123</v>
      </c>
      <c r="G19" s="33">
        <v>820</v>
      </c>
      <c r="H19" s="34">
        <v>124082</v>
      </c>
      <c r="I19" s="23">
        <v>282</v>
      </c>
      <c r="J19" s="24">
        <v>134803</v>
      </c>
      <c r="K19" s="90">
        <v>133</v>
      </c>
      <c r="L19" s="34">
        <v>111115</v>
      </c>
      <c r="M19" s="23">
        <v>1411</v>
      </c>
      <c r="N19" s="24">
        <v>431348</v>
      </c>
      <c r="O19" s="33">
        <v>1754</v>
      </c>
      <c r="P19" s="34">
        <v>675216</v>
      </c>
      <c r="Q19" s="23">
        <v>8188</v>
      </c>
      <c r="R19" s="24">
        <v>2772610</v>
      </c>
      <c r="S19" s="33">
        <v>128</v>
      </c>
      <c r="T19" s="34">
        <v>44078</v>
      </c>
      <c r="U19" s="23">
        <v>79</v>
      </c>
      <c r="V19" s="24">
        <v>16130</v>
      </c>
      <c r="W19" s="23">
        <v>7657</v>
      </c>
      <c r="X19" s="34">
        <v>1713316</v>
      </c>
      <c r="Y19" s="35">
        <v>20948</v>
      </c>
      <c r="Z19" s="36">
        <v>6145821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1276</v>
      </c>
      <c r="F20" s="14">
        <v>105101</v>
      </c>
      <c r="G20" s="19">
        <v>812</v>
      </c>
      <c r="H20" s="18">
        <v>243997</v>
      </c>
      <c r="I20" s="13">
        <v>4397</v>
      </c>
      <c r="J20" s="14">
        <v>10511928</v>
      </c>
      <c r="K20" s="19">
        <v>931</v>
      </c>
      <c r="L20" s="18">
        <v>1585435</v>
      </c>
      <c r="M20" s="13">
        <v>5732</v>
      </c>
      <c r="N20" s="14">
        <v>1515763</v>
      </c>
      <c r="O20" s="19">
        <v>5285</v>
      </c>
      <c r="P20" s="18">
        <v>1796862</v>
      </c>
      <c r="Q20" s="13">
        <v>30156</v>
      </c>
      <c r="R20" s="14">
        <v>5892999</v>
      </c>
      <c r="S20" s="19">
        <v>45057</v>
      </c>
      <c r="T20" s="18">
        <v>9901876</v>
      </c>
      <c r="U20" s="13">
        <v>4770</v>
      </c>
      <c r="V20" s="14">
        <v>1291241</v>
      </c>
      <c r="W20" s="13">
        <v>9374</v>
      </c>
      <c r="X20" s="18">
        <v>1824977</v>
      </c>
      <c r="Y20" s="31">
        <v>107790</v>
      </c>
      <c r="Z20" s="32">
        <v>34670179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1422</v>
      </c>
      <c r="F21" s="21">
        <v>154865</v>
      </c>
      <c r="G21" s="25">
        <v>699</v>
      </c>
      <c r="H21" s="26">
        <v>246256</v>
      </c>
      <c r="I21" s="27">
        <v>4514</v>
      </c>
      <c r="J21" s="21">
        <v>11507752</v>
      </c>
      <c r="K21" s="25">
        <v>995</v>
      </c>
      <c r="L21" s="26">
        <v>1743082</v>
      </c>
      <c r="M21" s="27">
        <v>7180</v>
      </c>
      <c r="N21" s="21">
        <v>1949378</v>
      </c>
      <c r="O21" s="25">
        <v>5201</v>
      </c>
      <c r="P21" s="26">
        <v>1790562</v>
      </c>
      <c r="Q21" s="27">
        <v>29211</v>
      </c>
      <c r="R21" s="21">
        <v>6159994</v>
      </c>
      <c r="S21" s="25">
        <v>44283</v>
      </c>
      <c r="T21" s="26">
        <v>9876671</v>
      </c>
      <c r="U21" s="27">
        <v>5957</v>
      </c>
      <c r="V21" s="21">
        <v>1859788</v>
      </c>
      <c r="W21" s="27">
        <v>9124</v>
      </c>
      <c r="X21" s="26">
        <v>1792079</v>
      </c>
      <c r="Y21" s="23">
        <v>108586</v>
      </c>
      <c r="Z21" s="24">
        <v>37080427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3081</v>
      </c>
      <c r="F22" s="24">
        <v>680645</v>
      </c>
      <c r="G22" s="33">
        <v>1123</v>
      </c>
      <c r="H22" s="34">
        <v>384720</v>
      </c>
      <c r="I22" s="23">
        <v>2127</v>
      </c>
      <c r="J22" s="24">
        <v>1621341</v>
      </c>
      <c r="K22" s="33">
        <v>912</v>
      </c>
      <c r="L22" s="34">
        <v>1493116</v>
      </c>
      <c r="M22" s="23">
        <v>11311.1</v>
      </c>
      <c r="N22" s="24">
        <v>2457754</v>
      </c>
      <c r="O22" s="33">
        <v>3758</v>
      </c>
      <c r="P22" s="34">
        <v>1053928</v>
      </c>
      <c r="Q22" s="23">
        <v>57645</v>
      </c>
      <c r="R22" s="24">
        <v>10204373</v>
      </c>
      <c r="S22" s="33">
        <v>26967</v>
      </c>
      <c r="T22" s="34">
        <v>2083356</v>
      </c>
      <c r="U22" s="23">
        <v>5079</v>
      </c>
      <c r="V22" s="24">
        <v>1435900</v>
      </c>
      <c r="W22" s="23">
        <v>9213</v>
      </c>
      <c r="X22" s="34">
        <v>2062814</v>
      </c>
      <c r="Y22" s="23">
        <v>121216.1</v>
      </c>
      <c r="Z22" s="24">
        <v>23477947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>
        <v>41.552441090405054</v>
      </c>
      <c r="F23" s="185"/>
      <c r="G23" s="184">
        <v>70.377270610153715</v>
      </c>
      <c r="H23" s="185"/>
      <c r="I23" s="184">
        <v>202.89162112932604</v>
      </c>
      <c r="J23" s="185"/>
      <c r="K23" s="184">
        <v>122.28571428571429</v>
      </c>
      <c r="L23" s="185"/>
      <c r="M23" s="184">
        <v>49.879858766446986</v>
      </c>
      <c r="N23" s="185"/>
      <c r="O23" s="184">
        <v>136.48314460497201</v>
      </c>
      <c r="P23" s="185"/>
      <c r="Q23" s="184">
        <v>52.161421266276555</v>
      </c>
      <c r="R23" s="185"/>
      <c r="S23" s="184">
        <v>167.27831036548832</v>
      </c>
      <c r="T23" s="185"/>
      <c r="U23" s="184">
        <v>82.451960030745582</v>
      </c>
      <c r="V23" s="185"/>
      <c r="W23" s="184">
        <v>88.954075498918002</v>
      </c>
      <c r="X23" s="185"/>
      <c r="Y23" s="184">
        <v>86.827135446093777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v>220916.91009412528</v>
      </c>
      <c r="F24" s="187"/>
      <c r="G24" s="180">
        <v>342582.36865538737</v>
      </c>
      <c r="H24" s="181"/>
      <c r="I24" s="182">
        <v>762266.57263751759</v>
      </c>
      <c r="J24" s="183"/>
      <c r="K24" s="180">
        <v>1637188.5964912281</v>
      </c>
      <c r="L24" s="181"/>
      <c r="M24" s="182">
        <v>217286.9128555136</v>
      </c>
      <c r="N24" s="183"/>
      <c r="O24" s="180">
        <v>280449.17509313469</v>
      </c>
      <c r="P24" s="181"/>
      <c r="Q24" s="182">
        <v>177020.95585046406</v>
      </c>
      <c r="R24" s="183"/>
      <c r="S24" s="180">
        <v>77255.757036377807</v>
      </c>
      <c r="T24" s="181"/>
      <c r="U24" s="182">
        <v>282713.13250639889</v>
      </c>
      <c r="V24" s="183"/>
      <c r="W24" s="180">
        <v>223902.52903505915</v>
      </c>
      <c r="X24" s="181"/>
      <c r="Y24" s="182">
        <v>193686.70498390889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2.5417415673330521</v>
      </c>
      <c r="F25" s="49"/>
      <c r="G25" s="50">
        <v>0.926444589456351</v>
      </c>
      <c r="H25" s="51"/>
      <c r="I25" s="48">
        <v>1.7547174014012992</v>
      </c>
      <c r="J25" s="49"/>
      <c r="K25" s="50">
        <v>0.75237530328066982</v>
      </c>
      <c r="L25" s="51"/>
      <c r="M25" s="48">
        <v>9.3313511983969128</v>
      </c>
      <c r="N25" s="49"/>
      <c r="O25" s="50">
        <v>3.1002482343517075</v>
      </c>
      <c r="P25" s="51"/>
      <c r="Q25" s="48">
        <v>47.555563988612072</v>
      </c>
      <c r="R25" s="49"/>
      <c r="S25" s="50">
        <v>22.247044740756383</v>
      </c>
      <c r="T25" s="51"/>
      <c r="U25" s="48">
        <v>4.1900374620203085</v>
      </c>
      <c r="V25" s="49"/>
      <c r="W25" s="50">
        <v>7.6004755143912401</v>
      </c>
      <c r="X25" s="51"/>
      <c r="Y25" s="48"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1326</v>
      </c>
      <c r="F27" s="14">
        <v>134155</v>
      </c>
      <c r="G27" s="19">
        <v>821</v>
      </c>
      <c r="H27" s="18">
        <v>295711</v>
      </c>
      <c r="I27" s="13">
        <v>2073</v>
      </c>
      <c r="J27" s="14">
        <v>945678</v>
      </c>
      <c r="K27" s="19">
        <v>189</v>
      </c>
      <c r="L27" s="18">
        <v>71259</v>
      </c>
      <c r="M27" s="13">
        <v>3990</v>
      </c>
      <c r="N27" s="14">
        <v>1195916</v>
      </c>
      <c r="O27" s="19">
        <v>5561</v>
      </c>
      <c r="P27" s="18">
        <v>1889115</v>
      </c>
      <c r="Q27" s="13">
        <v>26567</v>
      </c>
      <c r="R27" s="14">
        <v>5587062</v>
      </c>
      <c r="S27" s="19">
        <v>34608</v>
      </c>
      <c r="T27" s="18">
        <v>4900065</v>
      </c>
      <c r="U27" s="13">
        <v>3939</v>
      </c>
      <c r="V27" s="14">
        <v>1177220</v>
      </c>
      <c r="W27" s="19">
        <v>12676</v>
      </c>
      <c r="X27" s="18">
        <v>1699625</v>
      </c>
      <c r="Y27" s="55">
        <v>91750</v>
      </c>
      <c r="Z27" s="56">
        <v>17895806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1237</v>
      </c>
      <c r="F28" s="21">
        <v>97947</v>
      </c>
      <c r="G28" s="25">
        <v>755</v>
      </c>
      <c r="H28" s="26">
        <v>293389</v>
      </c>
      <c r="I28" s="27">
        <v>2152</v>
      </c>
      <c r="J28" s="21">
        <v>1106930</v>
      </c>
      <c r="K28" s="25">
        <v>99</v>
      </c>
      <c r="L28" s="26">
        <v>47245</v>
      </c>
      <c r="M28" s="27">
        <v>5476</v>
      </c>
      <c r="N28" s="21">
        <v>1305694</v>
      </c>
      <c r="O28" s="25">
        <v>5916</v>
      </c>
      <c r="P28" s="26">
        <v>2030208</v>
      </c>
      <c r="Q28" s="27">
        <v>27123</v>
      </c>
      <c r="R28" s="21">
        <v>5045427</v>
      </c>
      <c r="S28" s="25">
        <v>34279</v>
      </c>
      <c r="T28" s="26">
        <v>4846400</v>
      </c>
      <c r="U28" s="27">
        <v>5756</v>
      </c>
      <c r="V28" s="21">
        <v>175400</v>
      </c>
      <c r="W28" s="25">
        <v>25071</v>
      </c>
      <c r="X28" s="26">
        <v>1773720</v>
      </c>
      <c r="Y28" s="58">
        <v>107864</v>
      </c>
      <c r="Z28" s="59">
        <v>18297360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1968</v>
      </c>
      <c r="F29" s="21">
        <v>284060</v>
      </c>
      <c r="G29" s="25">
        <v>1413</v>
      </c>
      <c r="H29" s="26">
        <v>520187</v>
      </c>
      <c r="I29" s="27">
        <v>2378</v>
      </c>
      <c r="J29" s="21">
        <v>2351892</v>
      </c>
      <c r="K29" s="25">
        <v>311</v>
      </c>
      <c r="L29" s="26">
        <v>154841</v>
      </c>
      <c r="M29" s="27">
        <v>8639</v>
      </c>
      <c r="N29" s="21">
        <v>2076799</v>
      </c>
      <c r="O29" s="25">
        <v>3757</v>
      </c>
      <c r="P29" s="26">
        <v>1092324</v>
      </c>
      <c r="Q29" s="27">
        <v>62174</v>
      </c>
      <c r="R29" s="21">
        <v>12249048</v>
      </c>
      <c r="S29" s="25">
        <v>24941</v>
      </c>
      <c r="T29" s="26">
        <v>1851811</v>
      </c>
      <c r="U29" s="27">
        <v>7217</v>
      </c>
      <c r="V29" s="21">
        <v>2333573</v>
      </c>
      <c r="W29" s="25">
        <v>23452</v>
      </c>
      <c r="X29" s="26">
        <v>1949872</v>
      </c>
      <c r="Y29" s="58">
        <v>136280</v>
      </c>
      <c r="Z29" s="59">
        <v>24864407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66.599999999999994</v>
      </c>
      <c r="F30" s="176"/>
      <c r="G30" s="175">
        <v>55.9</v>
      </c>
      <c r="H30" s="176"/>
      <c r="I30" s="175">
        <v>87.4</v>
      </c>
      <c r="J30" s="176"/>
      <c r="K30" s="175">
        <v>54.1</v>
      </c>
      <c r="L30" s="176"/>
      <c r="M30" s="175">
        <v>50.4</v>
      </c>
      <c r="N30" s="176"/>
      <c r="O30" s="175">
        <v>145.9</v>
      </c>
      <c r="P30" s="176"/>
      <c r="Q30" s="175">
        <v>43</v>
      </c>
      <c r="R30" s="176"/>
      <c r="S30" s="175">
        <v>139</v>
      </c>
      <c r="T30" s="176"/>
      <c r="U30" s="175">
        <v>59.7</v>
      </c>
      <c r="V30" s="176"/>
      <c r="W30" s="175">
        <v>63.7</v>
      </c>
      <c r="X30" s="176"/>
      <c r="Y30" s="175">
        <v>69.099999999999994</v>
      </c>
      <c r="Z30" s="176"/>
    </row>
    <row r="31" spans="1:28" ht="18.95" customHeight="1" x14ac:dyDescent="0.15">
      <c r="A31" s="22"/>
      <c r="B31" s="178"/>
      <c r="C31" s="4" t="s">
        <v>45</v>
      </c>
      <c r="D31" s="97" t="s">
        <v>21</v>
      </c>
      <c r="E31" s="61">
        <f>E20-E27</f>
        <v>-50</v>
      </c>
      <c r="F31" s="62">
        <f t="shared" ref="F31:Z33" si="0">F20-F27</f>
        <v>-29054</v>
      </c>
      <c r="G31" s="63">
        <f t="shared" si="0"/>
        <v>-9</v>
      </c>
      <c r="H31" s="64">
        <f t="shared" si="0"/>
        <v>-51714</v>
      </c>
      <c r="I31" s="61">
        <f t="shared" si="0"/>
        <v>2324</v>
      </c>
      <c r="J31" s="62">
        <f t="shared" si="0"/>
        <v>9566250</v>
      </c>
      <c r="K31" s="63">
        <f t="shared" si="0"/>
        <v>742</v>
      </c>
      <c r="L31" s="64">
        <f t="shared" si="0"/>
        <v>1514176</v>
      </c>
      <c r="M31" s="61">
        <f t="shared" si="0"/>
        <v>1742</v>
      </c>
      <c r="N31" s="62">
        <f t="shared" si="0"/>
        <v>319847</v>
      </c>
      <c r="O31" s="63">
        <f t="shared" si="0"/>
        <v>-276</v>
      </c>
      <c r="P31" s="64">
        <f t="shared" si="0"/>
        <v>-92253</v>
      </c>
      <c r="Q31" s="61">
        <f t="shared" si="0"/>
        <v>3589</v>
      </c>
      <c r="R31" s="62">
        <f t="shared" si="0"/>
        <v>305937</v>
      </c>
      <c r="S31" s="63">
        <f t="shared" si="0"/>
        <v>10449</v>
      </c>
      <c r="T31" s="64">
        <f t="shared" si="0"/>
        <v>5001811</v>
      </c>
      <c r="U31" s="61">
        <f t="shared" si="0"/>
        <v>831</v>
      </c>
      <c r="V31" s="62">
        <f t="shared" si="0"/>
        <v>114021</v>
      </c>
      <c r="W31" s="63">
        <f t="shared" si="0"/>
        <v>-3302</v>
      </c>
      <c r="X31" s="64">
        <f t="shared" si="0"/>
        <v>125352</v>
      </c>
      <c r="Y31" s="61">
        <f t="shared" si="0"/>
        <v>16040</v>
      </c>
      <c r="Z31" s="62">
        <f t="shared" si="0"/>
        <v>16774373</v>
      </c>
    </row>
    <row r="32" spans="1:28" ht="18.95" customHeight="1" x14ac:dyDescent="0.15">
      <c r="A32" s="22" t="s">
        <v>46</v>
      </c>
      <c r="B32" s="178"/>
      <c r="C32" s="7"/>
      <c r="D32" s="95" t="s">
        <v>22</v>
      </c>
      <c r="E32" s="65">
        <f t="shared" ref="E32:T33" si="1">E21-E28</f>
        <v>185</v>
      </c>
      <c r="F32" s="66">
        <f t="shared" si="1"/>
        <v>56918</v>
      </c>
      <c r="G32" s="67">
        <f t="shared" si="1"/>
        <v>-56</v>
      </c>
      <c r="H32" s="68">
        <f t="shared" si="1"/>
        <v>-47133</v>
      </c>
      <c r="I32" s="65">
        <f t="shared" si="1"/>
        <v>2362</v>
      </c>
      <c r="J32" s="66">
        <f t="shared" si="1"/>
        <v>10400822</v>
      </c>
      <c r="K32" s="67">
        <f t="shared" si="1"/>
        <v>896</v>
      </c>
      <c r="L32" s="68">
        <f t="shared" si="1"/>
        <v>1695837</v>
      </c>
      <c r="M32" s="65">
        <f t="shared" si="1"/>
        <v>1704</v>
      </c>
      <c r="N32" s="66">
        <f t="shared" si="1"/>
        <v>643684</v>
      </c>
      <c r="O32" s="67">
        <f t="shared" si="1"/>
        <v>-715</v>
      </c>
      <c r="P32" s="68">
        <f t="shared" si="1"/>
        <v>-239646</v>
      </c>
      <c r="Q32" s="65">
        <f t="shared" si="1"/>
        <v>2088</v>
      </c>
      <c r="R32" s="66">
        <f t="shared" si="1"/>
        <v>1114567</v>
      </c>
      <c r="S32" s="67">
        <f t="shared" si="1"/>
        <v>10004</v>
      </c>
      <c r="T32" s="68">
        <f t="shared" si="1"/>
        <v>5030271</v>
      </c>
      <c r="U32" s="65">
        <f t="shared" si="0"/>
        <v>201</v>
      </c>
      <c r="V32" s="66">
        <f t="shared" si="0"/>
        <v>1684388</v>
      </c>
      <c r="W32" s="67">
        <f t="shared" si="0"/>
        <v>-15947</v>
      </c>
      <c r="X32" s="68">
        <f t="shared" si="0"/>
        <v>18359</v>
      </c>
      <c r="Y32" s="65">
        <f t="shared" si="0"/>
        <v>722</v>
      </c>
      <c r="Z32" s="66">
        <f t="shared" si="0"/>
        <v>18783067</v>
      </c>
    </row>
    <row r="33" spans="1:38" ht="18.95" customHeight="1" x14ac:dyDescent="0.15">
      <c r="A33" s="22"/>
      <c r="B33" s="178"/>
      <c r="C33" s="7"/>
      <c r="D33" s="95" t="s">
        <v>24</v>
      </c>
      <c r="E33" s="65">
        <f t="shared" si="1"/>
        <v>1113</v>
      </c>
      <c r="F33" s="66">
        <f t="shared" si="0"/>
        <v>396585</v>
      </c>
      <c r="G33" s="67">
        <f t="shared" si="0"/>
        <v>-290</v>
      </c>
      <c r="H33" s="68">
        <f t="shared" si="0"/>
        <v>-135467</v>
      </c>
      <c r="I33" s="65">
        <f t="shared" si="0"/>
        <v>-251</v>
      </c>
      <c r="J33" s="66">
        <f t="shared" si="0"/>
        <v>-730551</v>
      </c>
      <c r="K33" s="67">
        <f t="shared" si="0"/>
        <v>601</v>
      </c>
      <c r="L33" s="68">
        <f t="shared" si="0"/>
        <v>1338275</v>
      </c>
      <c r="M33" s="65">
        <f t="shared" si="0"/>
        <v>2672.1000000000004</v>
      </c>
      <c r="N33" s="66">
        <f t="shared" si="0"/>
        <v>380955</v>
      </c>
      <c r="O33" s="67">
        <f t="shared" si="0"/>
        <v>1</v>
      </c>
      <c r="P33" s="68">
        <f t="shared" si="0"/>
        <v>-38396</v>
      </c>
      <c r="Q33" s="65">
        <f t="shared" si="0"/>
        <v>-4529</v>
      </c>
      <c r="R33" s="66">
        <f t="shared" si="0"/>
        <v>-2044675</v>
      </c>
      <c r="S33" s="67">
        <f t="shared" si="0"/>
        <v>2026</v>
      </c>
      <c r="T33" s="68">
        <f t="shared" si="0"/>
        <v>231545</v>
      </c>
      <c r="U33" s="65">
        <f t="shared" si="0"/>
        <v>-2138</v>
      </c>
      <c r="V33" s="66">
        <f t="shared" si="0"/>
        <v>-897673</v>
      </c>
      <c r="W33" s="67">
        <f t="shared" si="0"/>
        <v>-14239</v>
      </c>
      <c r="X33" s="68">
        <f t="shared" si="0"/>
        <v>112942</v>
      </c>
      <c r="Y33" s="65">
        <f t="shared" si="0"/>
        <v>-15063.899999999994</v>
      </c>
      <c r="Z33" s="66">
        <f t="shared" si="0"/>
        <v>-1386460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v>87.05268389662028</v>
      </c>
      <c r="F34" s="168"/>
      <c r="G34" s="173">
        <v>56.006240249609988</v>
      </c>
      <c r="H34" s="174"/>
      <c r="I34" s="169">
        <v>114.56217666219581</v>
      </c>
      <c r="J34" s="168"/>
      <c r="K34" s="173">
        <v>31.067961165048541</v>
      </c>
      <c r="L34" s="174"/>
      <c r="M34" s="169">
        <v>60.09323577016454</v>
      </c>
      <c r="N34" s="168"/>
      <c r="O34" s="173">
        <v>110.78748651564186</v>
      </c>
      <c r="P34" s="174"/>
      <c r="Q34" s="169">
        <v>44.466676927812834</v>
      </c>
      <c r="R34" s="168"/>
      <c r="S34" s="173">
        <v>133.80239238956392</v>
      </c>
      <c r="T34" s="174"/>
      <c r="U34" s="169">
        <v>67.037804246504408</v>
      </c>
      <c r="V34" s="168"/>
      <c r="W34" s="173">
        <v>48.559225820403306</v>
      </c>
      <c r="X34" s="174"/>
      <c r="Y34" s="169">
        <v>70.541282564502538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2">E20/E27*100</f>
        <v>96.229260935143287</v>
      </c>
      <c r="F35" s="72">
        <f t="shared" si="2"/>
        <v>78.342961499757749</v>
      </c>
      <c r="G35" s="73">
        <f t="shared" si="2"/>
        <v>98.903775883069429</v>
      </c>
      <c r="H35" s="74">
        <f t="shared" si="2"/>
        <v>82.511979601705718</v>
      </c>
      <c r="I35" s="71">
        <f t="shared" si="2"/>
        <v>212.10805595754945</v>
      </c>
      <c r="J35" s="72">
        <f t="shared" si="2"/>
        <v>1111.5758217913497</v>
      </c>
      <c r="K35" s="73">
        <f t="shared" si="2"/>
        <v>492.59259259259255</v>
      </c>
      <c r="L35" s="74">
        <f t="shared" si="2"/>
        <v>2224.8908909751754</v>
      </c>
      <c r="M35" s="71">
        <f t="shared" si="2"/>
        <v>143.65914786967417</v>
      </c>
      <c r="N35" s="72">
        <f t="shared" si="2"/>
        <v>126.7449386077283</v>
      </c>
      <c r="O35" s="73">
        <f t="shared" si="2"/>
        <v>95.036863873404059</v>
      </c>
      <c r="P35" s="74">
        <f t="shared" si="2"/>
        <v>95.116602218499139</v>
      </c>
      <c r="Q35" s="71">
        <f t="shared" si="2"/>
        <v>113.50924078744306</v>
      </c>
      <c r="R35" s="72">
        <f t="shared" si="2"/>
        <v>105.47581179517964</v>
      </c>
      <c r="S35" s="73">
        <f t="shared" si="2"/>
        <v>130.19244105409155</v>
      </c>
      <c r="T35" s="74">
        <f t="shared" si="2"/>
        <v>202.07642143522583</v>
      </c>
      <c r="U35" s="71">
        <f t="shared" si="2"/>
        <v>121.09672505712111</v>
      </c>
      <c r="V35" s="72">
        <f t="shared" si="2"/>
        <v>109.68561526307742</v>
      </c>
      <c r="W35" s="73">
        <f t="shared" si="2"/>
        <v>73.950773114547175</v>
      </c>
      <c r="X35" s="74">
        <f t="shared" si="2"/>
        <v>107.37527395749062</v>
      </c>
      <c r="Y35" s="71">
        <f t="shared" si="2"/>
        <v>117.48228882833787</v>
      </c>
      <c r="Z35" s="72">
        <f t="shared" si="2"/>
        <v>193.73354293179085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2"/>
        <v>114.95553759094584</v>
      </c>
      <c r="F36" s="76">
        <f t="shared" si="2"/>
        <v>158.11101922468274</v>
      </c>
      <c r="G36" s="77">
        <f t="shared" si="2"/>
        <v>92.58278145695364</v>
      </c>
      <c r="H36" s="78">
        <f t="shared" si="2"/>
        <v>83.934980520742087</v>
      </c>
      <c r="I36" s="75">
        <f t="shared" si="2"/>
        <v>209.75836431226767</v>
      </c>
      <c r="J36" s="76">
        <f t="shared" si="2"/>
        <v>1039.609731419331</v>
      </c>
      <c r="K36" s="77">
        <f t="shared" si="2"/>
        <v>1005.050505050505</v>
      </c>
      <c r="L36" s="78">
        <f t="shared" si="2"/>
        <v>3689.4528521536672</v>
      </c>
      <c r="M36" s="75">
        <f t="shared" si="2"/>
        <v>131.11760409057706</v>
      </c>
      <c r="N36" s="76">
        <f t="shared" si="2"/>
        <v>149.29822760922545</v>
      </c>
      <c r="O36" s="77">
        <f t="shared" si="2"/>
        <v>87.914131169709265</v>
      </c>
      <c r="P36" s="78">
        <f t="shared" si="2"/>
        <v>88.195987800264803</v>
      </c>
      <c r="Q36" s="75">
        <f t="shared" si="2"/>
        <v>107.6982634664307</v>
      </c>
      <c r="R36" s="76">
        <f t="shared" si="2"/>
        <v>122.0906377200582</v>
      </c>
      <c r="S36" s="77">
        <f t="shared" si="2"/>
        <v>129.18404854283963</v>
      </c>
      <c r="T36" s="78">
        <f t="shared" si="2"/>
        <v>203.79397078243647</v>
      </c>
      <c r="U36" s="75">
        <f t="shared" si="2"/>
        <v>103.4920083391244</v>
      </c>
      <c r="V36" s="76">
        <f t="shared" si="2"/>
        <v>1060.3124287343214</v>
      </c>
      <c r="W36" s="77">
        <f t="shared" si="2"/>
        <v>36.392644888516614</v>
      </c>
      <c r="X36" s="78">
        <f t="shared" si="2"/>
        <v>101.03505626592697</v>
      </c>
      <c r="Y36" s="75">
        <f t="shared" si="2"/>
        <v>100.66936141808202</v>
      </c>
      <c r="Z36" s="76">
        <f t="shared" si="2"/>
        <v>202.65451955910581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2"/>
        <v>156.55487804878047</v>
      </c>
      <c r="F37" s="80">
        <f t="shared" si="2"/>
        <v>239.61310990635783</v>
      </c>
      <c r="G37" s="81">
        <f t="shared" si="2"/>
        <v>79.476291578202407</v>
      </c>
      <c r="H37" s="82">
        <f t="shared" si="2"/>
        <v>73.958018943187739</v>
      </c>
      <c r="I37" s="79">
        <f t="shared" si="2"/>
        <v>89.444911690496227</v>
      </c>
      <c r="J37" s="80">
        <f t="shared" si="2"/>
        <v>68.937731834625055</v>
      </c>
      <c r="K37" s="81">
        <f t="shared" si="2"/>
        <v>293.24758842443731</v>
      </c>
      <c r="L37" s="82">
        <f t="shared" si="2"/>
        <v>964.28981987974771</v>
      </c>
      <c r="M37" s="79">
        <f t="shared" si="2"/>
        <v>130.93066327121196</v>
      </c>
      <c r="N37" s="80">
        <f t="shared" si="2"/>
        <v>118.3433736245058</v>
      </c>
      <c r="O37" s="81">
        <f t="shared" si="2"/>
        <v>100.02661698163429</v>
      </c>
      <c r="P37" s="82">
        <f t="shared" si="2"/>
        <v>96.484925718010402</v>
      </c>
      <c r="Q37" s="79">
        <f t="shared" si="2"/>
        <v>92.715604593560002</v>
      </c>
      <c r="R37" s="80">
        <f t="shared" si="2"/>
        <v>83.307478262800501</v>
      </c>
      <c r="S37" s="81">
        <f t="shared" si="2"/>
        <v>108.12317068281143</v>
      </c>
      <c r="T37" s="82">
        <f t="shared" si="2"/>
        <v>112.50370583175065</v>
      </c>
      <c r="U37" s="79">
        <f t="shared" si="2"/>
        <v>70.375502286268528</v>
      </c>
      <c r="V37" s="80">
        <f t="shared" si="2"/>
        <v>61.532251187342325</v>
      </c>
      <c r="W37" s="81">
        <f t="shared" si="2"/>
        <v>39.284495991813067</v>
      </c>
      <c r="X37" s="82">
        <f t="shared" si="2"/>
        <v>105.79227764694299</v>
      </c>
      <c r="Y37" s="79">
        <f t="shared" si="2"/>
        <v>88.946360434399779</v>
      </c>
      <c r="Z37" s="80">
        <f t="shared" si="2"/>
        <v>94.423916886495633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98" t="s">
        <v>21</v>
      </c>
      <c r="E39" s="13">
        <f>+'(令和3年2月) '!E20</f>
        <v>1151</v>
      </c>
      <c r="F39" s="14">
        <f>+'(令和3年2月) '!F20</f>
        <v>100158</v>
      </c>
      <c r="G39" s="13">
        <f>+'(令和3年2月) '!G20</f>
        <v>682</v>
      </c>
      <c r="H39" s="14">
        <f>+'(令和3年2月) '!H20</f>
        <v>197240</v>
      </c>
      <c r="I39" s="13">
        <f>+'(令和3年2月) '!I20</f>
        <v>2297</v>
      </c>
      <c r="J39" s="14">
        <f>+'(令和3年2月) '!J20</f>
        <v>1250218</v>
      </c>
      <c r="K39" s="13">
        <f>+'(令和3年2月) '!K20</f>
        <v>663</v>
      </c>
      <c r="L39" s="14">
        <f>+'(令和3年2月) '!L20</f>
        <v>1070049</v>
      </c>
      <c r="M39" s="13">
        <f>+'(令和3年2月) '!M20</f>
        <v>7168</v>
      </c>
      <c r="N39" s="14">
        <f>+'(令和3年2月) '!N20</f>
        <v>1929756</v>
      </c>
      <c r="O39" s="13">
        <f>+'(令和3年2月) '!O20</f>
        <v>4230</v>
      </c>
      <c r="P39" s="14">
        <f>+'(令和3年2月) '!P20</f>
        <v>1442781</v>
      </c>
      <c r="Q39" s="13">
        <f>+'(令和3年2月) '!Q20</f>
        <v>23490</v>
      </c>
      <c r="R39" s="14">
        <f>+'(令和3年2月) '!R20</f>
        <v>4166540</v>
      </c>
      <c r="S39" s="25">
        <f>+'(令和3年2月) '!S20</f>
        <v>37319</v>
      </c>
      <c r="T39" s="26">
        <f>+'(令和3年2月) '!T20</f>
        <v>8448024</v>
      </c>
      <c r="U39" s="13">
        <f>+'(令和3年2月) '!U20</f>
        <v>4309</v>
      </c>
      <c r="V39" s="14">
        <f>+'(令和3年2月) '!V20</f>
        <v>915270</v>
      </c>
      <c r="W39" s="13">
        <f>+'(令和3年2月) '!W20</f>
        <v>7489</v>
      </c>
      <c r="X39" s="14">
        <f>+'(令和3年2月) '!X20</f>
        <v>1344877</v>
      </c>
      <c r="Y39" s="55">
        <f>+'(令和3年2月) '!Y20</f>
        <v>88798</v>
      </c>
      <c r="Z39" s="56">
        <f>+'(令和3年2月) '!Z20</f>
        <v>20864913</v>
      </c>
    </row>
    <row r="40" spans="1:38" ht="18.95" customHeight="1" x14ac:dyDescent="0.15">
      <c r="A40" s="22"/>
      <c r="B40" s="171"/>
      <c r="C40" s="22"/>
      <c r="D40" s="96" t="s">
        <v>22</v>
      </c>
      <c r="E40" s="27">
        <f>+'(令和3年2月) '!E21</f>
        <v>1221</v>
      </c>
      <c r="F40" s="21">
        <f>+'(令和3年2月) '!F21</f>
        <v>98178</v>
      </c>
      <c r="G40" s="27">
        <f>+'(令和3年2月) '!G21</f>
        <v>594</v>
      </c>
      <c r="H40" s="21">
        <f>+'(令和3年2月) '!H21</f>
        <v>216372</v>
      </c>
      <c r="I40" s="27">
        <f>+'(令和3年2月) '!I21</f>
        <v>2225</v>
      </c>
      <c r="J40" s="21">
        <f>+'(令和3年2月) '!J21</f>
        <v>1132681</v>
      </c>
      <c r="K40" s="27">
        <f>+'(令和3年2月) '!K21</f>
        <v>673</v>
      </c>
      <c r="L40" s="21">
        <f>+'(令和3年2月) '!L21</f>
        <v>1027804</v>
      </c>
      <c r="M40" s="27">
        <f>+'(令和3年2月) '!M21</f>
        <v>6726</v>
      </c>
      <c r="N40" s="21">
        <f>+'(令和3年2月) '!N21</f>
        <v>1428468</v>
      </c>
      <c r="O40" s="27">
        <f>+'(令和3年2月) '!O21</f>
        <v>4297</v>
      </c>
      <c r="P40" s="21">
        <f>+'(令和3年2月) '!P21</f>
        <v>1448906</v>
      </c>
      <c r="Q40" s="27">
        <f>+'(令和3年2月) '!Q21</f>
        <v>24504</v>
      </c>
      <c r="R40" s="21">
        <f>+'(令和3年2月) '!R21</f>
        <v>4497623</v>
      </c>
      <c r="S40" s="25">
        <f>+'(令和3年2月) '!S21</f>
        <v>36147</v>
      </c>
      <c r="T40" s="26">
        <f>+'(令和3年2月) '!T21</f>
        <v>8417776</v>
      </c>
      <c r="U40" s="27">
        <f>+'(令和3年2月) '!U21</f>
        <v>4649</v>
      </c>
      <c r="V40" s="21">
        <f>+'(令和3年2月) '!V21</f>
        <v>1124696</v>
      </c>
      <c r="W40" s="27">
        <f>+'(令和3年2月) '!W21</f>
        <v>8354</v>
      </c>
      <c r="X40" s="21">
        <f>+'(令和3年2月) '!X21</f>
        <v>1310188</v>
      </c>
      <c r="Y40" s="58">
        <f>+'(令和3年2月) '!Y21</f>
        <v>89390</v>
      </c>
      <c r="Z40" s="59">
        <f>+'(令和3年2月) '!Z21</f>
        <v>20702692</v>
      </c>
    </row>
    <row r="41" spans="1:38" ht="18.95" customHeight="1" x14ac:dyDescent="0.15">
      <c r="A41" s="22" t="s">
        <v>52</v>
      </c>
      <c r="B41" s="171"/>
      <c r="C41" s="22"/>
      <c r="D41" s="96" t="s">
        <v>24</v>
      </c>
      <c r="E41" s="27">
        <f>+'(令和3年2月) '!E22</f>
        <v>3227</v>
      </c>
      <c r="F41" s="21">
        <f>+'(令和3年2月) '!F22</f>
        <v>730409</v>
      </c>
      <c r="G41" s="27">
        <f>+'(令和3年2月) '!G22</f>
        <v>1010</v>
      </c>
      <c r="H41" s="21">
        <f>+'(令和3年2月) '!H22</f>
        <v>386979</v>
      </c>
      <c r="I41" s="27">
        <f>+'(令和3年2月) '!I22</f>
        <v>2244</v>
      </c>
      <c r="J41" s="21">
        <f>+'(令和3年2月) '!J22</f>
        <v>2617165</v>
      </c>
      <c r="K41" s="27">
        <f>+'(令和3年2月) '!K22</f>
        <v>976</v>
      </c>
      <c r="L41" s="21">
        <f>+'(令和3年2月) '!L22</f>
        <v>1650763</v>
      </c>
      <c r="M41" s="27">
        <f>+'(令和3年2月) '!M22</f>
        <v>12759.1</v>
      </c>
      <c r="N41" s="21">
        <f>+'(令和3年2月) '!N22</f>
        <v>2891369</v>
      </c>
      <c r="O41" s="27">
        <f>+'(令和3年2月) '!O22</f>
        <v>3674</v>
      </c>
      <c r="P41" s="21">
        <f>+'(令和3年2月) '!P22</f>
        <v>1047628</v>
      </c>
      <c r="Q41" s="27">
        <f>+'(令和3年2月) '!Q22</f>
        <v>56700</v>
      </c>
      <c r="R41" s="21">
        <f>+'(令和3年2月) '!R22</f>
        <v>10471367</v>
      </c>
      <c r="S41" s="25">
        <f>+'(令和3年2月) '!S22</f>
        <v>26193</v>
      </c>
      <c r="T41" s="26">
        <f>+'(令和3年2月) '!T22</f>
        <v>2058151</v>
      </c>
      <c r="U41" s="27">
        <f>+'(令和3年2月) '!U22</f>
        <v>6266</v>
      </c>
      <c r="V41" s="21">
        <f>+'(令和3年2月) '!V22</f>
        <v>2004448</v>
      </c>
      <c r="W41" s="27">
        <f>+'(令和3年2月) '!W22</f>
        <v>8963</v>
      </c>
      <c r="X41" s="21">
        <f>+'(令和3年2月) '!X22</f>
        <v>2029916</v>
      </c>
      <c r="Y41" s="58">
        <f>+'(令和3年2月) '!Y22</f>
        <v>122012.1</v>
      </c>
      <c r="Z41" s="59">
        <f>+'(令和3年2月) '!Z22</f>
        <v>25888195</v>
      </c>
    </row>
    <row r="42" spans="1:38" ht="18.95" customHeight="1" thickBot="1" x14ac:dyDescent="0.2">
      <c r="A42" s="22"/>
      <c r="B42" s="171"/>
      <c r="C42" s="22"/>
      <c r="D42" s="101" t="s">
        <v>44</v>
      </c>
      <c r="E42" s="167" t="e">
        <f>+'(令和3年2月) '!E23</f>
        <v>#REF!</v>
      </c>
      <c r="F42" s="168">
        <f>+'(令和3年2月) '!F23</f>
        <v>0</v>
      </c>
      <c r="G42" s="167" t="e">
        <f>+'(令和3年2月) '!G23</f>
        <v>#REF!</v>
      </c>
      <c r="H42" s="168">
        <f>+'(令和3年2月) '!H23</f>
        <v>0</v>
      </c>
      <c r="I42" s="167" t="e">
        <f>+'(令和3年2月) '!I23</f>
        <v>#REF!</v>
      </c>
      <c r="J42" s="168">
        <f>+'(令和3年2月) '!J23</f>
        <v>0</v>
      </c>
      <c r="K42" s="167" t="e">
        <f>+'(令和3年2月) '!K23</f>
        <v>#REF!</v>
      </c>
      <c r="L42" s="168">
        <f>+'(令和3年2月) '!L23</f>
        <v>0</v>
      </c>
      <c r="M42" s="167" t="e">
        <f>+'(令和3年2月) '!M23</f>
        <v>#REF!</v>
      </c>
      <c r="N42" s="168">
        <f>+'(令和3年2月) '!N23</f>
        <v>0</v>
      </c>
      <c r="O42" s="167" t="e">
        <f>+'(令和3年2月) '!O23</f>
        <v>#REF!</v>
      </c>
      <c r="P42" s="168">
        <f>+'(令和3年2月) '!P23</f>
        <v>0</v>
      </c>
      <c r="Q42" s="167" t="e">
        <f>+'(令和3年2月) '!Q23</f>
        <v>#REF!</v>
      </c>
      <c r="R42" s="168">
        <f>+'(令和3年2月) '!R23</f>
        <v>0</v>
      </c>
      <c r="S42" s="167" t="e">
        <f>+'(令和3年2月) '!S23</f>
        <v>#REF!</v>
      </c>
      <c r="T42" s="168">
        <f>+'(令和3年2月) '!T23</f>
        <v>0</v>
      </c>
      <c r="U42" s="167" t="e">
        <f>+'(令和3年2月) '!U23</f>
        <v>#REF!</v>
      </c>
      <c r="V42" s="168">
        <f>+'(令和3年2月) '!V23</f>
        <v>0</v>
      </c>
      <c r="W42" s="167" t="e">
        <f>+'(令和3年2月) '!W23</f>
        <v>#REF!</v>
      </c>
      <c r="X42" s="168">
        <f>+'(令和3年2月) '!X23</f>
        <v>0</v>
      </c>
      <c r="Y42" s="167" t="e">
        <f>+'(令和3年2月) '!Y23</f>
        <v>#REF!</v>
      </c>
      <c r="Z42" s="168">
        <f>+'(令和3年2月) '!Z23</f>
        <v>0</v>
      </c>
    </row>
    <row r="43" spans="1:38" ht="18.95" customHeight="1" x14ac:dyDescent="0.15">
      <c r="A43" s="22"/>
      <c r="B43" s="171"/>
      <c r="C43" s="12" t="s">
        <v>45</v>
      </c>
      <c r="D43" s="98" t="s">
        <v>21</v>
      </c>
      <c r="E43" s="61">
        <f t="shared" ref="E43:Z46" si="3">E20-E39</f>
        <v>125</v>
      </c>
      <c r="F43" s="64">
        <f t="shared" si="3"/>
        <v>4943</v>
      </c>
      <c r="G43" s="61">
        <f t="shared" si="3"/>
        <v>130</v>
      </c>
      <c r="H43" s="62">
        <f t="shared" si="3"/>
        <v>46757</v>
      </c>
      <c r="I43" s="63">
        <f t="shared" si="3"/>
        <v>2100</v>
      </c>
      <c r="J43" s="64">
        <f t="shared" si="3"/>
        <v>9261710</v>
      </c>
      <c r="K43" s="61">
        <f t="shared" si="3"/>
        <v>268</v>
      </c>
      <c r="L43" s="62">
        <f t="shared" si="3"/>
        <v>515386</v>
      </c>
      <c r="M43" s="63">
        <f t="shared" si="3"/>
        <v>-1436</v>
      </c>
      <c r="N43" s="64">
        <f t="shared" si="3"/>
        <v>-413993</v>
      </c>
      <c r="O43" s="61">
        <f t="shared" si="3"/>
        <v>1055</v>
      </c>
      <c r="P43" s="62">
        <f t="shared" si="3"/>
        <v>354081</v>
      </c>
      <c r="Q43" s="63">
        <f t="shared" si="3"/>
        <v>6666</v>
      </c>
      <c r="R43" s="64">
        <f t="shared" si="3"/>
        <v>1726459</v>
      </c>
      <c r="S43" s="61">
        <f t="shared" si="3"/>
        <v>7738</v>
      </c>
      <c r="T43" s="62">
        <f t="shared" si="3"/>
        <v>1453852</v>
      </c>
      <c r="U43" s="63">
        <f t="shared" si="3"/>
        <v>461</v>
      </c>
      <c r="V43" s="64">
        <f t="shared" si="3"/>
        <v>375971</v>
      </c>
      <c r="W43" s="61">
        <f t="shared" si="3"/>
        <v>1885</v>
      </c>
      <c r="X43" s="62">
        <f t="shared" si="3"/>
        <v>480100</v>
      </c>
      <c r="Y43" s="61">
        <f t="shared" si="3"/>
        <v>18992</v>
      </c>
      <c r="Z43" s="62">
        <f t="shared" si="3"/>
        <v>13805266</v>
      </c>
    </row>
    <row r="44" spans="1:38" ht="18.95" customHeight="1" x14ac:dyDescent="0.15">
      <c r="A44" s="22"/>
      <c r="B44" s="171"/>
      <c r="C44" s="22"/>
      <c r="D44" s="96" t="s">
        <v>22</v>
      </c>
      <c r="E44" s="65">
        <f t="shared" si="3"/>
        <v>201</v>
      </c>
      <c r="F44" s="68">
        <f t="shared" si="3"/>
        <v>56687</v>
      </c>
      <c r="G44" s="65">
        <f t="shared" si="3"/>
        <v>105</v>
      </c>
      <c r="H44" s="66">
        <f t="shared" si="3"/>
        <v>29884</v>
      </c>
      <c r="I44" s="67">
        <f t="shared" si="3"/>
        <v>2289</v>
      </c>
      <c r="J44" s="68">
        <f t="shared" si="3"/>
        <v>10375071</v>
      </c>
      <c r="K44" s="65">
        <f t="shared" si="3"/>
        <v>322</v>
      </c>
      <c r="L44" s="66">
        <f t="shared" si="3"/>
        <v>715278</v>
      </c>
      <c r="M44" s="67">
        <f t="shared" si="3"/>
        <v>454</v>
      </c>
      <c r="N44" s="68">
        <f t="shared" si="3"/>
        <v>520910</v>
      </c>
      <c r="O44" s="65">
        <f t="shared" si="3"/>
        <v>904</v>
      </c>
      <c r="P44" s="66">
        <f t="shared" si="3"/>
        <v>341656</v>
      </c>
      <c r="Q44" s="67">
        <f t="shared" si="3"/>
        <v>4707</v>
      </c>
      <c r="R44" s="68">
        <f t="shared" si="3"/>
        <v>1662371</v>
      </c>
      <c r="S44" s="65">
        <f t="shared" si="3"/>
        <v>8136</v>
      </c>
      <c r="T44" s="66">
        <f t="shared" si="3"/>
        <v>1458895</v>
      </c>
      <c r="U44" s="67">
        <f t="shared" si="3"/>
        <v>1308</v>
      </c>
      <c r="V44" s="68">
        <f t="shared" si="3"/>
        <v>735092</v>
      </c>
      <c r="W44" s="65">
        <f t="shared" si="3"/>
        <v>770</v>
      </c>
      <c r="X44" s="66">
        <f t="shared" si="3"/>
        <v>481891</v>
      </c>
      <c r="Y44" s="65">
        <f t="shared" si="3"/>
        <v>19196</v>
      </c>
      <c r="Z44" s="66">
        <f t="shared" si="3"/>
        <v>16377735</v>
      </c>
    </row>
    <row r="45" spans="1:38" ht="18.95" customHeight="1" x14ac:dyDescent="0.15">
      <c r="A45" s="22"/>
      <c r="B45" s="171"/>
      <c r="C45" s="22"/>
      <c r="D45" s="96" t="s">
        <v>24</v>
      </c>
      <c r="E45" s="65">
        <f t="shared" si="3"/>
        <v>-146</v>
      </c>
      <c r="F45" s="68">
        <f t="shared" si="3"/>
        <v>-49764</v>
      </c>
      <c r="G45" s="65">
        <f t="shared" si="3"/>
        <v>113</v>
      </c>
      <c r="H45" s="66">
        <f t="shared" si="3"/>
        <v>-2259</v>
      </c>
      <c r="I45" s="67">
        <f t="shared" si="3"/>
        <v>-117</v>
      </c>
      <c r="J45" s="68">
        <f t="shared" si="3"/>
        <v>-995824</v>
      </c>
      <c r="K45" s="65">
        <f t="shared" si="3"/>
        <v>-64</v>
      </c>
      <c r="L45" s="66">
        <f t="shared" si="3"/>
        <v>-157647</v>
      </c>
      <c r="M45" s="67">
        <f t="shared" si="3"/>
        <v>-1448</v>
      </c>
      <c r="N45" s="68">
        <f t="shared" si="3"/>
        <v>-433615</v>
      </c>
      <c r="O45" s="65">
        <f t="shared" si="3"/>
        <v>84</v>
      </c>
      <c r="P45" s="66">
        <f t="shared" si="3"/>
        <v>6300</v>
      </c>
      <c r="Q45" s="67">
        <f t="shared" si="3"/>
        <v>945</v>
      </c>
      <c r="R45" s="68">
        <f t="shared" si="3"/>
        <v>-266994</v>
      </c>
      <c r="S45" s="65">
        <f t="shared" si="3"/>
        <v>774</v>
      </c>
      <c r="T45" s="66">
        <f t="shared" si="3"/>
        <v>25205</v>
      </c>
      <c r="U45" s="67">
        <f t="shared" si="3"/>
        <v>-1187</v>
      </c>
      <c r="V45" s="68">
        <f t="shared" si="3"/>
        <v>-568548</v>
      </c>
      <c r="W45" s="65">
        <f t="shared" si="3"/>
        <v>250</v>
      </c>
      <c r="X45" s="66">
        <f t="shared" si="3"/>
        <v>32898</v>
      </c>
      <c r="Y45" s="65">
        <f t="shared" si="3"/>
        <v>-796</v>
      </c>
      <c r="Z45" s="66">
        <f t="shared" si="3"/>
        <v>-2410248</v>
      </c>
    </row>
    <row r="46" spans="1:38" ht="18.95" customHeight="1" thickBot="1" x14ac:dyDescent="0.2">
      <c r="A46" s="22"/>
      <c r="B46" s="171"/>
      <c r="C46" s="46"/>
      <c r="D46" s="101" t="s">
        <v>44</v>
      </c>
      <c r="E46" s="167" t="e">
        <f>E23-E42</f>
        <v>#REF!</v>
      </c>
      <c r="F46" s="168"/>
      <c r="G46" s="167" t="e">
        <f>G23-G42</f>
        <v>#REF!</v>
      </c>
      <c r="H46" s="168"/>
      <c r="I46" s="167" t="e">
        <f>I23-I42</f>
        <v>#REF!</v>
      </c>
      <c r="J46" s="168"/>
      <c r="K46" s="167" t="e">
        <f>K23-K42</f>
        <v>#REF!</v>
      </c>
      <c r="L46" s="168"/>
      <c r="M46" s="167" t="e">
        <f>M23-M42</f>
        <v>#REF!</v>
      </c>
      <c r="N46" s="168"/>
      <c r="O46" s="167" t="e">
        <f t="shared" si="3"/>
        <v>#REF!</v>
      </c>
      <c r="P46" s="168"/>
      <c r="Q46" s="167" t="e">
        <f t="shared" si="3"/>
        <v>#REF!</v>
      </c>
      <c r="R46" s="168"/>
      <c r="S46" s="167" t="e">
        <f t="shared" si="3"/>
        <v>#REF!</v>
      </c>
      <c r="T46" s="168"/>
      <c r="U46" s="167" t="e">
        <f t="shared" si="3"/>
        <v>#REF!</v>
      </c>
      <c r="V46" s="168"/>
      <c r="W46" s="167" t="e">
        <f t="shared" si="3"/>
        <v>#REF!</v>
      </c>
      <c r="X46" s="168"/>
      <c r="Y46" s="167" t="e">
        <f t="shared" si="3"/>
        <v>#REF!</v>
      </c>
      <c r="Z46" s="168"/>
      <c r="AA46" s="165"/>
      <c r="AB46" s="166"/>
      <c r="AC46" s="165"/>
      <c r="AD46" s="166"/>
      <c r="AE46" s="165"/>
      <c r="AF46" s="166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>
        <f t="shared" ref="E47:Z49" si="4">E20/E39*100</f>
        <v>110.8601216333623</v>
      </c>
      <c r="F47" s="84">
        <f t="shared" si="4"/>
        <v>104.93520238023922</v>
      </c>
      <c r="G47" s="83">
        <f t="shared" si="4"/>
        <v>119.06158357771261</v>
      </c>
      <c r="H47" s="85">
        <f t="shared" si="4"/>
        <v>123.70563780166295</v>
      </c>
      <c r="I47" s="86">
        <f t="shared" si="4"/>
        <v>191.42359599477578</v>
      </c>
      <c r="J47" s="84">
        <f t="shared" si="4"/>
        <v>840.80760315400994</v>
      </c>
      <c r="K47" s="83">
        <f t="shared" si="4"/>
        <v>140.42232277526395</v>
      </c>
      <c r="L47" s="85">
        <f t="shared" si="4"/>
        <v>148.16471021420514</v>
      </c>
      <c r="M47" s="86">
        <f t="shared" si="4"/>
        <v>79.966517857142861</v>
      </c>
      <c r="N47" s="84">
        <f t="shared" si="4"/>
        <v>78.546873283461736</v>
      </c>
      <c r="O47" s="83">
        <f t="shared" si="4"/>
        <v>124.94089834515367</v>
      </c>
      <c r="P47" s="85">
        <f t="shared" si="4"/>
        <v>124.5415624408694</v>
      </c>
      <c r="Q47" s="86">
        <f t="shared" si="4"/>
        <v>128.3780332056194</v>
      </c>
      <c r="R47" s="84">
        <f t="shared" si="4"/>
        <v>141.43627566278013</v>
      </c>
      <c r="S47" s="83">
        <f t="shared" si="4"/>
        <v>120.73474637584071</v>
      </c>
      <c r="T47" s="85">
        <f t="shared" si="4"/>
        <v>117.20937345821933</v>
      </c>
      <c r="U47" s="86">
        <f t="shared" si="4"/>
        <v>110.69853794383849</v>
      </c>
      <c r="V47" s="84">
        <f t="shared" si="4"/>
        <v>141.07760551531243</v>
      </c>
      <c r="W47" s="83">
        <f t="shared" si="4"/>
        <v>125.17024969955935</v>
      </c>
      <c r="X47" s="85">
        <f t="shared" si="4"/>
        <v>135.69843190120733</v>
      </c>
      <c r="Y47" s="83">
        <f t="shared" si="4"/>
        <v>121.38786909615082</v>
      </c>
      <c r="Z47" s="85">
        <f t="shared" si="4"/>
        <v>166.16498233182185</v>
      </c>
    </row>
    <row r="48" spans="1:38" ht="18.95" customHeight="1" x14ac:dyDescent="0.15">
      <c r="A48" s="22"/>
      <c r="B48" s="171"/>
      <c r="C48" s="22"/>
      <c r="D48" s="57" t="s">
        <v>22</v>
      </c>
      <c r="E48" s="75">
        <f t="shared" si="4"/>
        <v>116.46191646191646</v>
      </c>
      <c r="F48" s="78">
        <f t="shared" si="4"/>
        <v>157.73900466499623</v>
      </c>
      <c r="G48" s="75">
        <f t="shared" si="4"/>
        <v>117.67676767676767</v>
      </c>
      <c r="H48" s="76">
        <f t="shared" si="4"/>
        <v>113.81139888710183</v>
      </c>
      <c r="I48" s="77">
        <f t="shared" si="4"/>
        <v>202.876404494382</v>
      </c>
      <c r="J48" s="78">
        <f t="shared" si="4"/>
        <v>1015.9746654177125</v>
      </c>
      <c r="K48" s="75">
        <f t="shared" si="4"/>
        <v>147.84546805349183</v>
      </c>
      <c r="L48" s="76">
        <f t="shared" si="4"/>
        <v>169.59284065833563</v>
      </c>
      <c r="M48" s="77">
        <f t="shared" si="4"/>
        <v>106.74992566161166</v>
      </c>
      <c r="N48" s="78">
        <f t="shared" si="4"/>
        <v>136.46634016302781</v>
      </c>
      <c r="O48" s="75">
        <f t="shared" si="4"/>
        <v>121.03793344193623</v>
      </c>
      <c r="P48" s="76">
        <f t="shared" si="4"/>
        <v>123.58027366854716</v>
      </c>
      <c r="Q48" s="77">
        <f t="shared" si="4"/>
        <v>119.20910871694417</v>
      </c>
      <c r="R48" s="78">
        <f t="shared" si="4"/>
        <v>136.961101452923</v>
      </c>
      <c r="S48" s="75">
        <f t="shared" si="4"/>
        <v>122.50809195783883</v>
      </c>
      <c r="T48" s="76">
        <f t="shared" si="4"/>
        <v>117.33112166443964</v>
      </c>
      <c r="U48" s="77">
        <f t="shared" si="4"/>
        <v>128.13508281350826</v>
      </c>
      <c r="V48" s="78">
        <f t="shared" si="4"/>
        <v>165.35917261197693</v>
      </c>
      <c r="W48" s="75">
        <f t="shared" si="4"/>
        <v>109.21714148910702</v>
      </c>
      <c r="X48" s="76">
        <f t="shared" si="4"/>
        <v>136.78029412572852</v>
      </c>
      <c r="Y48" s="75">
        <f t="shared" si="4"/>
        <v>121.47443785658352</v>
      </c>
      <c r="Z48" s="76">
        <f t="shared" si="4"/>
        <v>179.10920473530689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>
        <f t="shared" si="4"/>
        <v>95.475674000619776</v>
      </c>
      <c r="F49" s="82">
        <f t="shared" si="4"/>
        <v>93.186830939925443</v>
      </c>
      <c r="G49" s="79">
        <f t="shared" si="4"/>
        <v>111.1881188118812</v>
      </c>
      <c r="H49" s="80">
        <f t="shared" si="4"/>
        <v>99.416247393269401</v>
      </c>
      <c r="I49" s="81">
        <f t="shared" si="4"/>
        <v>94.786096256684488</v>
      </c>
      <c r="J49" s="82">
        <f t="shared" si="4"/>
        <v>61.950278259108615</v>
      </c>
      <c r="K49" s="79">
        <f t="shared" si="4"/>
        <v>93.442622950819683</v>
      </c>
      <c r="L49" s="80">
        <f t="shared" si="4"/>
        <v>90.450052490878463</v>
      </c>
      <c r="M49" s="81">
        <f t="shared" si="4"/>
        <v>88.651237156225747</v>
      </c>
      <c r="N49" s="82">
        <f t="shared" si="4"/>
        <v>85.003124817344315</v>
      </c>
      <c r="O49" s="79">
        <f t="shared" si="4"/>
        <v>102.28633641807295</v>
      </c>
      <c r="P49" s="80">
        <f t="shared" si="4"/>
        <v>100.60135849748193</v>
      </c>
      <c r="Q49" s="81">
        <f t="shared" si="4"/>
        <v>101.66666666666666</v>
      </c>
      <c r="R49" s="82">
        <f t="shared" si="4"/>
        <v>97.450246944835385</v>
      </c>
      <c r="S49" s="79">
        <f t="shared" si="4"/>
        <v>102.95498797388616</v>
      </c>
      <c r="T49" s="80">
        <f t="shared" si="4"/>
        <v>101.22464289549211</v>
      </c>
      <c r="U49" s="81">
        <f t="shared" si="4"/>
        <v>81.056495371848072</v>
      </c>
      <c r="V49" s="82">
        <f t="shared" si="4"/>
        <v>71.635682242692255</v>
      </c>
      <c r="W49" s="79">
        <f t="shared" si="4"/>
        <v>102.78924467254267</v>
      </c>
      <c r="X49" s="80">
        <f t="shared" si="4"/>
        <v>101.62065819472332</v>
      </c>
      <c r="Y49" s="79">
        <f t="shared" si="4"/>
        <v>99.347605688288283</v>
      </c>
      <c r="Z49" s="80">
        <f t="shared" si="4"/>
        <v>90.689779646669066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440-7993-43D7-A029-BFC84197B1D2}">
  <dimension ref="A1:AL52"/>
  <sheetViews>
    <sheetView zoomScaleNormal="100" zoomScaleSheetLayoutView="100" workbookViewId="0">
      <pane xSplit="4" ySplit="4" topLeftCell="E5" activePane="bottomRight" state="frozen"/>
      <selection activeCell="X32" sqref="X32"/>
      <selection pane="topRight" activeCell="X32" sqref="X32"/>
      <selection pane="bottomLeft" activeCell="X32" sqref="X32"/>
      <selection pane="bottomRight" activeCell="X32" sqref="X32"/>
    </sheetView>
  </sheetViews>
  <sheetFormatPr defaultRowHeight="13.5" x14ac:dyDescent="0.15"/>
  <cols>
    <col min="1" max="1" width="2.625" style="100" customWidth="1"/>
    <col min="2" max="2" width="3.125" style="100" customWidth="1"/>
    <col min="3" max="3" width="12.625" style="100" customWidth="1"/>
    <col min="4" max="4" width="7.25" style="100" customWidth="1"/>
    <col min="5" max="5" width="7.625" style="100" customWidth="1"/>
    <col min="6" max="6" width="10.125" style="100" customWidth="1"/>
    <col min="7" max="7" width="7.625" style="100" customWidth="1"/>
    <col min="8" max="8" width="10.125" style="100" customWidth="1"/>
    <col min="9" max="9" width="7.625" style="100" customWidth="1"/>
    <col min="10" max="10" width="10.125" style="100" customWidth="1"/>
    <col min="11" max="11" width="7.625" style="100" customWidth="1"/>
    <col min="12" max="12" width="10.125" style="100" customWidth="1"/>
    <col min="13" max="13" width="7.625" style="100" customWidth="1"/>
    <col min="14" max="14" width="10.125" style="100" customWidth="1"/>
    <col min="15" max="15" width="7.625" style="100" customWidth="1"/>
    <col min="16" max="16" width="10.125" style="100" customWidth="1"/>
    <col min="17" max="17" width="8.125" style="100" customWidth="1"/>
    <col min="18" max="18" width="11.125" style="100" customWidth="1"/>
    <col min="19" max="19" width="8.125" style="100" customWidth="1"/>
    <col min="20" max="20" width="11.125" style="100" customWidth="1"/>
    <col min="21" max="21" width="8.125" style="100" customWidth="1"/>
    <col min="22" max="22" width="11.125" style="100" customWidth="1"/>
    <col min="23" max="23" width="7.625" style="100" customWidth="1"/>
    <col min="24" max="24" width="10.5" style="100" bestFit="1" customWidth="1"/>
    <col min="25" max="25" width="8.625" style="100" customWidth="1"/>
    <col min="26" max="26" width="11.625" style="100" customWidth="1"/>
    <col min="27" max="16384" width="9" style="100"/>
  </cols>
  <sheetData>
    <row r="1" spans="1:26" ht="29.25" thickBot="1" x14ac:dyDescent="0.35">
      <c r="A1" s="200" t="s">
        <v>63</v>
      </c>
      <c r="B1" s="201"/>
      <c r="C1" s="201"/>
      <c r="D1" s="201"/>
      <c r="E1" s="202" t="s">
        <v>0</v>
      </c>
      <c r="F1" s="203"/>
      <c r="G1" s="203"/>
      <c r="H1" s="203"/>
      <c r="J1" s="204" t="s">
        <v>1</v>
      </c>
      <c r="K1" s="201"/>
      <c r="L1" s="1" t="s">
        <v>2</v>
      </c>
      <c r="M1" s="1" t="s">
        <v>3</v>
      </c>
      <c r="N1" s="1" t="s">
        <v>4</v>
      </c>
      <c r="O1" s="204" t="s">
        <v>5</v>
      </c>
      <c r="P1" s="201"/>
      <c r="Q1" s="201"/>
      <c r="R1" s="1"/>
      <c r="S1" s="1"/>
      <c r="T1" s="1"/>
      <c r="V1" s="1"/>
      <c r="W1" s="1"/>
      <c r="X1" s="99" t="s">
        <v>6</v>
      </c>
      <c r="Y1" s="1"/>
      <c r="Z1" s="1"/>
    </row>
    <row r="2" spans="1:26" x14ac:dyDescent="0.15">
      <c r="A2" s="4"/>
      <c r="B2" s="5"/>
      <c r="C2" s="5"/>
      <c r="D2" s="6"/>
      <c r="E2" s="205" t="s">
        <v>7</v>
      </c>
      <c r="F2" s="206"/>
      <c r="G2" s="199" t="s">
        <v>8</v>
      </c>
      <c r="H2" s="199"/>
      <c r="I2" s="197" t="s">
        <v>9</v>
      </c>
      <c r="J2" s="198"/>
      <c r="K2" s="199" t="s">
        <v>10</v>
      </c>
      <c r="L2" s="199"/>
      <c r="M2" s="197" t="s">
        <v>11</v>
      </c>
      <c r="N2" s="198"/>
      <c r="O2" s="199" t="s">
        <v>12</v>
      </c>
      <c r="P2" s="199"/>
      <c r="Q2" s="197" t="s">
        <v>13</v>
      </c>
      <c r="R2" s="198"/>
      <c r="S2" s="199" t="s">
        <v>14</v>
      </c>
      <c r="T2" s="199"/>
      <c r="U2" s="197" t="s">
        <v>15</v>
      </c>
      <c r="V2" s="198"/>
      <c r="W2" s="199" t="s">
        <v>16</v>
      </c>
      <c r="X2" s="199"/>
      <c r="Y2" s="191" t="s">
        <v>17</v>
      </c>
      <c r="Z2" s="192"/>
    </row>
    <row r="3" spans="1:26" ht="18.75" x14ac:dyDescent="0.2">
      <c r="A3" s="7"/>
      <c r="C3" s="195"/>
      <c r="D3" s="196"/>
      <c r="E3" s="188" t="s">
        <v>53</v>
      </c>
      <c r="F3" s="189"/>
      <c r="G3" s="190" t="s">
        <v>54</v>
      </c>
      <c r="H3" s="190"/>
      <c r="I3" s="188" t="s">
        <v>55</v>
      </c>
      <c r="J3" s="189"/>
      <c r="K3" s="190" t="s">
        <v>56</v>
      </c>
      <c r="L3" s="190"/>
      <c r="M3" s="188" t="s">
        <v>57</v>
      </c>
      <c r="N3" s="189"/>
      <c r="O3" s="190">
        <v>26</v>
      </c>
      <c r="P3" s="190"/>
      <c r="Q3" s="188" t="s">
        <v>58</v>
      </c>
      <c r="R3" s="189"/>
      <c r="S3" s="190" t="s">
        <v>59</v>
      </c>
      <c r="T3" s="190"/>
      <c r="U3" s="188" t="s">
        <v>60</v>
      </c>
      <c r="V3" s="189"/>
      <c r="W3" s="190">
        <v>40</v>
      </c>
      <c r="X3" s="190"/>
      <c r="Y3" s="193"/>
      <c r="Z3" s="194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97" t="s">
        <v>21</v>
      </c>
      <c r="E5" s="13">
        <v>949</v>
      </c>
      <c r="F5" s="14">
        <v>67044</v>
      </c>
      <c r="G5" s="15">
        <v>50</v>
      </c>
      <c r="H5" s="16">
        <v>9400</v>
      </c>
      <c r="I5" s="13">
        <v>975</v>
      </c>
      <c r="J5" s="14">
        <v>1054460</v>
      </c>
      <c r="K5" s="17">
        <v>562</v>
      </c>
      <c r="L5" s="18">
        <v>986268</v>
      </c>
      <c r="M5" s="13">
        <v>404</v>
      </c>
      <c r="N5" s="87">
        <v>408554</v>
      </c>
      <c r="O5" s="19">
        <v>579</v>
      </c>
      <c r="P5" s="18">
        <v>36180</v>
      </c>
      <c r="Q5" s="13">
        <v>11239</v>
      </c>
      <c r="R5" s="14">
        <v>1723497</v>
      </c>
      <c r="S5" s="19">
        <v>13029</v>
      </c>
      <c r="T5" s="18">
        <v>5835491</v>
      </c>
      <c r="U5" s="13">
        <v>3679</v>
      </c>
      <c r="V5" s="14">
        <v>860025</v>
      </c>
      <c r="W5" s="13">
        <v>1701</v>
      </c>
      <c r="X5" s="18">
        <v>131566</v>
      </c>
      <c r="Y5" s="20">
        <v>33167</v>
      </c>
      <c r="Z5" s="21">
        <v>11112485</v>
      </c>
    </row>
    <row r="6" spans="1:26" ht="18.95" customHeight="1" x14ac:dyDescent="0.15">
      <c r="A6" s="7"/>
      <c r="B6" s="22"/>
      <c r="C6" s="91"/>
      <c r="D6" s="95" t="s">
        <v>22</v>
      </c>
      <c r="E6" s="23">
        <v>991</v>
      </c>
      <c r="F6" s="24">
        <v>56938</v>
      </c>
      <c r="G6" s="25">
        <v>50</v>
      </c>
      <c r="H6" s="26">
        <v>9400</v>
      </c>
      <c r="I6" s="27">
        <v>910</v>
      </c>
      <c r="J6" s="21">
        <v>942527</v>
      </c>
      <c r="K6" s="25">
        <v>551</v>
      </c>
      <c r="L6" s="26">
        <v>958807</v>
      </c>
      <c r="M6" s="27">
        <v>460</v>
      </c>
      <c r="N6" s="88">
        <v>150301</v>
      </c>
      <c r="O6" s="25">
        <v>629</v>
      </c>
      <c r="P6" s="26">
        <v>34876</v>
      </c>
      <c r="Q6" s="27">
        <v>11988</v>
      </c>
      <c r="R6" s="21">
        <v>1830953</v>
      </c>
      <c r="S6" s="25">
        <v>12992</v>
      </c>
      <c r="T6" s="26">
        <v>5871366</v>
      </c>
      <c r="U6" s="27">
        <v>4147</v>
      </c>
      <c r="V6" s="21">
        <v>961792</v>
      </c>
      <c r="W6" s="27">
        <v>2414</v>
      </c>
      <c r="X6" s="26">
        <v>74468</v>
      </c>
      <c r="Y6" s="20">
        <v>35132</v>
      </c>
      <c r="Z6" s="21">
        <v>10891428</v>
      </c>
    </row>
    <row r="7" spans="1:26" ht="18.95" customHeight="1" thickBot="1" x14ac:dyDescent="0.2">
      <c r="A7" s="7" t="s">
        <v>23</v>
      </c>
      <c r="B7" s="22"/>
      <c r="C7" s="92"/>
      <c r="D7" s="28" t="s">
        <v>24</v>
      </c>
      <c r="E7" s="23">
        <v>2384</v>
      </c>
      <c r="F7" s="24">
        <v>563656</v>
      </c>
      <c r="G7" s="29">
        <v>108</v>
      </c>
      <c r="H7" s="30">
        <v>65638</v>
      </c>
      <c r="I7" s="31">
        <v>1920</v>
      </c>
      <c r="J7" s="32">
        <v>2437733</v>
      </c>
      <c r="K7" s="89">
        <v>852</v>
      </c>
      <c r="L7" s="30">
        <v>1559421</v>
      </c>
      <c r="M7" s="23">
        <v>922</v>
      </c>
      <c r="N7" s="24">
        <v>543760</v>
      </c>
      <c r="O7" s="33">
        <v>1973</v>
      </c>
      <c r="P7" s="34">
        <v>379732</v>
      </c>
      <c r="Q7" s="23">
        <v>29989</v>
      </c>
      <c r="R7" s="24">
        <v>4201380</v>
      </c>
      <c r="S7" s="33">
        <v>23454</v>
      </c>
      <c r="T7" s="34">
        <v>1657069</v>
      </c>
      <c r="U7" s="23">
        <v>3964</v>
      </c>
      <c r="V7" s="24">
        <v>1823206</v>
      </c>
      <c r="W7" s="23">
        <v>1506</v>
      </c>
      <c r="X7" s="34">
        <v>355831</v>
      </c>
      <c r="Y7" s="31">
        <v>67072</v>
      </c>
      <c r="Z7" s="24">
        <v>13587426</v>
      </c>
    </row>
    <row r="8" spans="1:26" ht="18.95" customHeight="1" x14ac:dyDescent="0.15">
      <c r="A8" s="7"/>
      <c r="B8" s="22" t="s">
        <v>25</v>
      </c>
      <c r="C8" s="2" t="s">
        <v>26</v>
      </c>
      <c r="D8" s="97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118</v>
      </c>
      <c r="J8" s="14">
        <v>72634</v>
      </c>
      <c r="K8" s="17">
        <v>0</v>
      </c>
      <c r="L8" s="18">
        <v>1</v>
      </c>
      <c r="M8" s="13">
        <v>4033</v>
      </c>
      <c r="N8" s="87">
        <v>841667</v>
      </c>
      <c r="O8" s="19">
        <v>0</v>
      </c>
      <c r="P8" s="18">
        <v>0</v>
      </c>
      <c r="Q8" s="13">
        <v>5858</v>
      </c>
      <c r="R8" s="14">
        <v>924846</v>
      </c>
      <c r="S8" s="19">
        <v>24028</v>
      </c>
      <c r="T8" s="18">
        <v>2554634</v>
      </c>
      <c r="U8" s="13">
        <v>626</v>
      </c>
      <c r="V8" s="14">
        <v>54525</v>
      </c>
      <c r="W8" s="13">
        <v>147</v>
      </c>
      <c r="X8" s="18">
        <v>17863</v>
      </c>
      <c r="Y8" s="13">
        <v>34976</v>
      </c>
      <c r="Z8" s="14">
        <v>4493464</v>
      </c>
    </row>
    <row r="9" spans="1:26" ht="18.95" customHeight="1" x14ac:dyDescent="0.15">
      <c r="A9" s="7" t="s">
        <v>27</v>
      </c>
      <c r="B9" s="22"/>
      <c r="C9" s="91"/>
      <c r="D9" s="95" t="s">
        <v>22</v>
      </c>
      <c r="E9" s="23">
        <v>180</v>
      </c>
      <c r="F9" s="24">
        <v>31010</v>
      </c>
      <c r="G9" s="25">
        <v>0</v>
      </c>
      <c r="H9" s="26">
        <v>0</v>
      </c>
      <c r="I9" s="27">
        <v>98</v>
      </c>
      <c r="J9" s="21">
        <v>49522</v>
      </c>
      <c r="K9" s="25">
        <v>38</v>
      </c>
      <c r="L9" s="26">
        <v>602</v>
      </c>
      <c r="M9" s="27">
        <v>4089</v>
      </c>
      <c r="N9" s="88">
        <v>745368</v>
      </c>
      <c r="O9" s="25">
        <v>0</v>
      </c>
      <c r="P9" s="26">
        <v>0</v>
      </c>
      <c r="Q9" s="27">
        <v>6455</v>
      </c>
      <c r="R9" s="21">
        <v>1071535</v>
      </c>
      <c r="S9" s="25">
        <v>22895</v>
      </c>
      <c r="T9" s="26">
        <v>2487296</v>
      </c>
      <c r="U9" s="27">
        <v>432</v>
      </c>
      <c r="V9" s="21">
        <v>37635</v>
      </c>
      <c r="W9" s="27">
        <v>187</v>
      </c>
      <c r="X9" s="26">
        <v>24845</v>
      </c>
      <c r="Y9" s="20">
        <v>34374</v>
      </c>
      <c r="Z9" s="21">
        <v>4447813</v>
      </c>
    </row>
    <row r="10" spans="1:26" ht="18.95" customHeight="1" thickBot="1" x14ac:dyDescent="0.2">
      <c r="A10" s="7"/>
      <c r="B10" s="22"/>
      <c r="C10" s="92"/>
      <c r="D10" s="28" t="s">
        <v>24</v>
      </c>
      <c r="E10" s="35">
        <v>237</v>
      </c>
      <c r="F10" s="36">
        <v>46012</v>
      </c>
      <c r="G10" s="29">
        <v>0</v>
      </c>
      <c r="H10" s="30">
        <v>0</v>
      </c>
      <c r="I10" s="37">
        <v>99</v>
      </c>
      <c r="J10" s="38">
        <v>40224</v>
      </c>
      <c r="K10" s="89">
        <v>15</v>
      </c>
      <c r="L10" s="30">
        <v>222</v>
      </c>
      <c r="M10" s="35">
        <v>5393</v>
      </c>
      <c r="N10" s="36">
        <v>1255692</v>
      </c>
      <c r="O10" s="29">
        <v>0</v>
      </c>
      <c r="P10" s="30">
        <v>0</v>
      </c>
      <c r="Q10" s="35">
        <v>11898</v>
      </c>
      <c r="R10" s="36">
        <v>1441368</v>
      </c>
      <c r="S10" s="29">
        <v>2611</v>
      </c>
      <c r="T10" s="30">
        <v>355929</v>
      </c>
      <c r="U10" s="35">
        <v>2197</v>
      </c>
      <c r="V10" s="36">
        <v>162565</v>
      </c>
      <c r="W10" s="35">
        <v>142</v>
      </c>
      <c r="X10" s="30">
        <v>21078</v>
      </c>
      <c r="Y10" s="37">
        <v>22592</v>
      </c>
      <c r="Z10" s="36">
        <v>3323090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16</v>
      </c>
      <c r="J11" s="14">
        <v>13108</v>
      </c>
      <c r="K11" s="17">
        <v>0</v>
      </c>
      <c r="L11" s="18">
        <v>0</v>
      </c>
      <c r="M11" s="13">
        <v>15</v>
      </c>
      <c r="N11" s="87">
        <v>15066</v>
      </c>
      <c r="O11" s="19">
        <v>0</v>
      </c>
      <c r="P11" s="18">
        <v>0</v>
      </c>
      <c r="Q11" s="13">
        <v>1648</v>
      </c>
      <c r="R11" s="14">
        <v>406947</v>
      </c>
      <c r="S11" s="19">
        <v>0</v>
      </c>
      <c r="T11" s="18">
        <v>0</v>
      </c>
      <c r="U11" s="13">
        <v>4</v>
      </c>
      <c r="V11" s="14">
        <v>720</v>
      </c>
      <c r="W11" s="13">
        <v>0</v>
      </c>
      <c r="X11" s="18">
        <v>0</v>
      </c>
      <c r="Y11" s="13">
        <v>1758</v>
      </c>
      <c r="Z11" s="14">
        <v>510841</v>
      </c>
    </row>
    <row r="12" spans="1:26" ht="18.95" customHeight="1" x14ac:dyDescent="0.15">
      <c r="A12" s="7"/>
      <c r="B12" s="7"/>
      <c r="C12" s="91"/>
      <c r="D12" s="9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15</v>
      </c>
      <c r="J12" s="21">
        <v>11758</v>
      </c>
      <c r="K12" s="25">
        <v>1</v>
      </c>
      <c r="L12" s="26">
        <v>0</v>
      </c>
      <c r="M12" s="27">
        <v>15</v>
      </c>
      <c r="N12" s="88">
        <v>15000</v>
      </c>
      <c r="O12" s="25">
        <v>0</v>
      </c>
      <c r="P12" s="26">
        <v>0</v>
      </c>
      <c r="Q12" s="27">
        <v>1574</v>
      </c>
      <c r="R12" s="21">
        <v>405717</v>
      </c>
      <c r="S12" s="25">
        <v>0</v>
      </c>
      <c r="T12" s="26">
        <v>39</v>
      </c>
      <c r="U12" s="27">
        <v>6</v>
      </c>
      <c r="V12" s="21">
        <v>799</v>
      </c>
      <c r="W12" s="27">
        <v>0</v>
      </c>
      <c r="X12" s="26">
        <v>0</v>
      </c>
      <c r="Y12" s="20">
        <v>1686</v>
      </c>
      <c r="Z12" s="21">
        <v>508313</v>
      </c>
    </row>
    <row r="13" spans="1:26" ht="18.95" customHeight="1" thickBot="1" x14ac:dyDescent="0.2">
      <c r="A13" s="7"/>
      <c r="B13" s="7"/>
      <c r="C13" s="92"/>
      <c r="D13" s="40" t="s">
        <v>24</v>
      </c>
      <c r="E13" s="35">
        <v>3</v>
      </c>
      <c r="F13" s="36">
        <v>900</v>
      </c>
      <c r="G13" s="29">
        <v>195</v>
      </c>
      <c r="H13" s="30">
        <v>195000</v>
      </c>
      <c r="I13" s="37">
        <v>22</v>
      </c>
      <c r="J13" s="38">
        <v>29731</v>
      </c>
      <c r="K13" s="89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6324</v>
      </c>
      <c r="R13" s="36">
        <v>1657089</v>
      </c>
      <c r="S13" s="29">
        <v>0</v>
      </c>
      <c r="T13" s="30">
        <v>0</v>
      </c>
      <c r="U13" s="35">
        <v>30</v>
      </c>
      <c r="V13" s="36">
        <v>3427</v>
      </c>
      <c r="W13" s="35">
        <v>0</v>
      </c>
      <c r="X13" s="30">
        <v>0</v>
      </c>
      <c r="Y13" s="37">
        <v>6593.1</v>
      </c>
      <c r="Z13" s="36">
        <v>1905147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97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2166</v>
      </c>
      <c r="N14" s="87">
        <v>272886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v>2166</v>
      </c>
      <c r="Z14" s="14">
        <v>272886</v>
      </c>
    </row>
    <row r="15" spans="1:26" ht="18.95" customHeight="1" x14ac:dyDescent="0.15">
      <c r="A15" s="7"/>
      <c r="B15" s="22"/>
      <c r="C15" s="91"/>
      <c r="D15" s="9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1338</v>
      </c>
      <c r="N15" s="88">
        <v>155406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v>1338</v>
      </c>
      <c r="Z15" s="24">
        <v>155406</v>
      </c>
    </row>
    <row r="16" spans="1:26" ht="18.95" customHeight="1" thickBot="1" x14ac:dyDescent="0.2">
      <c r="A16" s="7" t="s">
        <v>34</v>
      </c>
      <c r="B16" s="22"/>
      <c r="C16" s="9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9">
        <v>0</v>
      </c>
      <c r="L16" s="30">
        <v>0</v>
      </c>
      <c r="M16" s="35">
        <v>4997</v>
      </c>
      <c r="N16" s="36">
        <v>591615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v>4997</v>
      </c>
      <c r="Z16" s="36">
        <v>591615</v>
      </c>
    </row>
    <row r="17" spans="1:28" ht="18.95" customHeight="1" x14ac:dyDescent="0.15">
      <c r="A17" s="7"/>
      <c r="B17" s="22"/>
      <c r="C17" s="2" t="s">
        <v>35</v>
      </c>
      <c r="D17" s="97" t="s">
        <v>21</v>
      </c>
      <c r="E17" s="13">
        <v>36</v>
      </c>
      <c r="F17" s="14">
        <v>5820</v>
      </c>
      <c r="G17" s="19">
        <v>557</v>
      </c>
      <c r="H17" s="18">
        <v>112840</v>
      </c>
      <c r="I17" s="13">
        <v>1188</v>
      </c>
      <c r="J17" s="14">
        <v>110016</v>
      </c>
      <c r="K17" s="19">
        <v>101</v>
      </c>
      <c r="L17" s="18">
        <v>83780</v>
      </c>
      <c r="M17" s="13">
        <v>550</v>
      </c>
      <c r="N17" s="87">
        <v>391583</v>
      </c>
      <c r="O17" s="19">
        <v>3651</v>
      </c>
      <c r="P17" s="18">
        <v>1406601</v>
      </c>
      <c r="Q17" s="13">
        <v>4745</v>
      </c>
      <c r="R17" s="14">
        <v>1111250</v>
      </c>
      <c r="S17" s="19">
        <v>262</v>
      </c>
      <c r="T17" s="18">
        <v>57899</v>
      </c>
      <c r="U17" s="13">
        <v>0</v>
      </c>
      <c r="V17" s="14">
        <v>0</v>
      </c>
      <c r="W17" s="13">
        <v>5641</v>
      </c>
      <c r="X17" s="18">
        <v>1195448</v>
      </c>
      <c r="Y17" s="41">
        <v>16731</v>
      </c>
      <c r="Z17" s="42">
        <v>4475237</v>
      </c>
    </row>
    <row r="18" spans="1:28" ht="18.95" customHeight="1" x14ac:dyDescent="0.15">
      <c r="A18" s="7" t="s">
        <v>36</v>
      </c>
      <c r="B18" s="22"/>
      <c r="C18" s="91"/>
      <c r="D18" s="95" t="s">
        <v>22</v>
      </c>
      <c r="E18" s="27">
        <v>50</v>
      </c>
      <c r="F18" s="21">
        <v>10230</v>
      </c>
      <c r="G18" s="25">
        <v>469</v>
      </c>
      <c r="H18" s="26">
        <v>131972</v>
      </c>
      <c r="I18" s="27">
        <v>1202</v>
      </c>
      <c r="J18" s="21">
        <v>128874</v>
      </c>
      <c r="K18" s="25">
        <v>83</v>
      </c>
      <c r="L18" s="26">
        <v>68395</v>
      </c>
      <c r="M18" s="27">
        <v>824</v>
      </c>
      <c r="N18" s="21">
        <v>362393</v>
      </c>
      <c r="O18" s="25">
        <v>3668</v>
      </c>
      <c r="P18" s="26">
        <v>1414030</v>
      </c>
      <c r="Q18" s="27">
        <v>4487</v>
      </c>
      <c r="R18" s="21">
        <v>1189418</v>
      </c>
      <c r="S18" s="25">
        <v>260</v>
      </c>
      <c r="T18" s="26">
        <v>59075</v>
      </c>
      <c r="U18" s="27">
        <v>64</v>
      </c>
      <c r="V18" s="21">
        <v>124470</v>
      </c>
      <c r="W18" s="27">
        <v>5753</v>
      </c>
      <c r="X18" s="26">
        <v>1210875</v>
      </c>
      <c r="Y18" s="23">
        <v>16860</v>
      </c>
      <c r="Z18" s="24">
        <v>4699732</v>
      </c>
    </row>
    <row r="19" spans="1:28" ht="18.95" customHeight="1" thickBot="1" x14ac:dyDescent="0.2">
      <c r="A19" s="7"/>
      <c r="B19" s="22"/>
      <c r="C19" s="92"/>
      <c r="D19" s="43" t="s">
        <v>24</v>
      </c>
      <c r="E19" s="23">
        <v>603</v>
      </c>
      <c r="F19" s="24">
        <v>119841</v>
      </c>
      <c r="G19" s="33">
        <v>707</v>
      </c>
      <c r="H19" s="34">
        <v>126341</v>
      </c>
      <c r="I19" s="23">
        <v>203</v>
      </c>
      <c r="J19" s="24">
        <v>109477</v>
      </c>
      <c r="K19" s="90">
        <v>109</v>
      </c>
      <c r="L19" s="34">
        <v>91120</v>
      </c>
      <c r="M19" s="23">
        <v>1428</v>
      </c>
      <c r="N19" s="24">
        <v>481302</v>
      </c>
      <c r="O19" s="33">
        <v>1701</v>
      </c>
      <c r="P19" s="34">
        <v>667896</v>
      </c>
      <c r="Q19" s="23">
        <v>8489</v>
      </c>
      <c r="R19" s="24">
        <v>3171530</v>
      </c>
      <c r="S19" s="33">
        <v>128</v>
      </c>
      <c r="T19" s="34">
        <v>45153</v>
      </c>
      <c r="U19" s="23">
        <v>75</v>
      </c>
      <c r="V19" s="24">
        <v>15250</v>
      </c>
      <c r="W19" s="23">
        <v>7315</v>
      </c>
      <c r="X19" s="34">
        <v>1653007</v>
      </c>
      <c r="Y19" s="35">
        <v>20758</v>
      </c>
      <c r="Z19" s="36">
        <v>6480917</v>
      </c>
    </row>
    <row r="20" spans="1:28" ht="18.95" customHeight="1" x14ac:dyDescent="0.15">
      <c r="A20" s="7"/>
      <c r="B20" s="22"/>
      <c r="C20" s="2" t="s">
        <v>17</v>
      </c>
      <c r="D20" s="97" t="s">
        <v>21</v>
      </c>
      <c r="E20" s="13">
        <v>1151</v>
      </c>
      <c r="F20" s="14">
        <v>100158</v>
      </c>
      <c r="G20" s="19">
        <v>682</v>
      </c>
      <c r="H20" s="18">
        <v>197240</v>
      </c>
      <c r="I20" s="13">
        <v>2297</v>
      </c>
      <c r="J20" s="14">
        <v>1250218</v>
      </c>
      <c r="K20" s="19">
        <v>663</v>
      </c>
      <c r="L20" s="18">
        <v>1070049</v>
      </c>
      <c r="M20" s="13">
        <v>7168</v>
      </c>
      <c r="N20" s="14">
        <v>1929756</v>
      </c>
      <c r="O20" s="19">
        <v>4230</v>
      </c>
      <c r="P20" s="18">
        <v>1442781</v>
      </c>
      <c r="Q20" s="13">
        <v>23490</v>
      </c>
      <c r="R20" s="14">
        <v>4166540</v>
      </c>
      <c r="S20" s="19">
        <v>37319</v>
      </c>
      <c r="T20" s="18">
        <v>8448024</v>
      </c>
      <c r="U20" s="13">
        <v>4309</v>
      </c>
      <c r="V20" s="14">
        <v>915270</v>
      </c>
      <c r="W20" s="13">
        <v>7489</v>
      </c>
      <c r="X20" s="18">
        <v>1344877</v>
      </c>
      <c r="Y20" s="31">
        <v>88798</v>
      </c>
      <c r="Z20" s="32">
        <v>20864913</v>
      </c>
      <c r="AA20" s="3"/>
      <c r="AB20" s="3"/>
    </row>
    <row r="21" spans="1:28" ht="18.95" customHeight="1" x14ac:dyDescent="0.15">
      <c r="A21" s="7" t="s">
        <v>37</v>
      </c>
      <c r="B21" s="22"/>
      <c r="C21" s="91"/>
      <c r="D21" s="95" t="s">
        <v>22</v>
      </c>
      <c r="E21" s="27">
        <v>1221</v>
      </c>
      <c r="F21" s="21">
        <v>98178</v>
      </c>
      <c r="G21" s="25">
        <v>594</v>
      </c>
      <c r="H21" s="26">
        <v>216372</v>
      </c>
      <c r="I21" s="27">
        <v>2225</v>
      </c>
      <c r="J21" s="21">
        <v>1132681</v>
      </c>
      <c r="K21" s="25">
        <v>673</v>
      </c>
      <c r="L21" s="26">
        <v>1027804</v>
      </c>
      <c r="M21" s="27">
        <v>6726</v>
      </c>
      <c r="N21" s="21">
        <v>1428468</v>
      </c>
      <c r="O21" s="25">
        <v>4297</v>
      </c>
      <c r="P21" s="26">
        <v>1448906</v>
      </c>
      <c r="Q21" s="27">
        <v>24504</v>
      </c>
      <c r="R21" s="21">
        <v>4497623</v>
      </c>
      <c r="S21" s="25">
        <v>36147</v>
      </c>
      <c r="T21" s="26">
        <v>8417776</v>
      </c>
      <c r="U21" s="27">
        <v>4649</v>
      </c>
      <c r="V21" s="21">
        <v>1124696</v>
      </c>
      <c r="W21" s="27">
        <v>8354</v>
      </c>
      <c r="X21" s="26">
        <v>1310188</v>
      </c>
      <c r="Y21" s="23">
        <v>89390</v>
      </c>
      <c r="Z21" s="24">
        <v>20702692</v>
      </c>
      <c r="AA21" s="3"/>
      <c r="AB21" s="3"/>
    </row>
    <row r="22" spans="1:28" ht="18.95" customHeight="1" thickBot="1" x14ac:dyDescent="0.2">
      <c r="A22" s="7"/>
      <c r="B22" s="22"/>
      <c r="C22" s="92"/>
      <c r="D22" s="43" t="s">
        <v>24</v>
      </c>
      <c r="E22" s="23">
        <v>3227</v>
      </c>
      <c r="F22" s="24">
        <v>730409</v>
      </c>
      <c r="G22" s="33">
        <v>1010</v>
      </c>
      <c r="H22" s="34">
        <v>386979</v>
      </c>
      <c r="I22" s="23">
        <v>2244</v>
      </c>
      <c r="J22" s="24">
        <v>2617165</v>
      </c>
      <c r="K22" s="33">
        <v>976</v>
      </c>
      <c r="L22" s="34">
        <v>1650763</v>
      </c>
      <c r="M22" s="23">
        <v>12759.1</v>
      </c>
      <c r="N22" s="24">
        <v>2891369</v>
      </c>
      <c r="O22" s="33">
        <v>3674</v>
      </c>
      <c r="P22" s="34">
        <v>1047628</v>
      </c>
      <c r="Q22" s="23">
        <v>56700</v>
      </c>
      <c r="R22" s="24">
        <v>10471367</v>
      </c>
      <c r="S22" s="33">
        <v>26193</v>
      </c>
      <c r="T22" s="34">
        <v>2058151</v>
      </c>
      <c r="U22" s="23">
        <v>6266</v>
      </c>
      <c r="V22" s="24">
        <v>2004448</v>
      </c>
      <c r="W22" s="23">
        <v>8963</v>
      </c>
      <c r="X22" s="34">
        <v>2029916</v>
      </c>
      <c r="Y22" s="23">
        <v>122012.1</v>
      </c>
      <c r="Z22" s="24">
        <v>25888195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84" t="e">
        <f>(E20+E21)/(E22+E41)*100</f>
        <v>#REF!</v>
      </c>
      <c r="F23" s="185"/>
      <c r="G23" s="184" t="e">
        <f>(G20+G21)/(G22+G41)*100</f>
        <v>#REF!</v>
      </c>
      <c r="H23" s="185"/>
      <c r="I23" s="184" t="e">
        <f>(I20+I21)/(I22+I41)*100</f>
        <v>#REF!</v>
      </c>
      <c r="J23" s="185"/>
      <c r="K23" s="184" t="e">
        <f>(K20+K21)/(K22+K41)*100</f>
        <v>#REF!</v>
      </c>
      <c r="L23" s="185"/>
      <c r="M23" s="184" t="e">
        <f>(M20+M21)/(M22+M41)*100</f>
        <v>#REF!</v>
      </c>
      <c r="N23" s="185"/>
      <c r="O23" s="184" t="e">
        <f>(O20+O21)/(O22+O41)*100</f>
        <v>#REF!</v>
      </c>
      <c r="P23" s="185"/>
      <c r="Q23" s="184" t="e">
        <f>(Q20+Q21)/(Q22+Q41)*100</f>
        <v>#REF!</v>
      </c>
      <c r="R23" s="185"/>
      <c r="S23" s="184" t="e">
        <f>(S20+S21)/(S22+S41)*100</f>
        <v>#REF!</v>
      </c>
      <c r="T23" s="185"/>
      <c r="U23" s="184" t="e">
        <f>(U20+U21)/(U22+U41)*100</f>
        <v>#REF!</v>
      </c>
      <c r="V23" s="185"/>
      <c r="W23" s="184" t="e">
        <f>(W20+W21)/(W22+W41)*100</f>
        <v>#REF!</v>
      </c>
      <c r="X23" s="185"/>
      <c r="Y23" s="184" t="e">
        <f>(Y20+Y21)/(Y22+Y41)*100</f>
        <v>#REF!</v>
      </c>
      <c r="Z23" s="18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86">
        <f>F22/E22*1000</f>
        <v>226343.04307406259</v>
      </c>
      <c r="F24" s="187"/>
      <c r="G24" s="180">
        <f>H22/G22*1000</f>
        <v>383147.52475247526</v>
      </c>
      <c r="H24" s="181"/>
      <c r="I24" s="182">
        <f>J22/I22*1000</f>
        <v>1166294.5632798574</v>
      </c>
      <c r="J24" s="183"/>
      <c r="K24" s="180">
        <f>L22/K22*1000</f>
        <v>1691355.5327868853</v>
      </c>
      <c r="L24" s="181"/>
      <c r="M24" s="182">
        <f>N22/M22*1000</f>
        <v>226612.30024061256</v>
      </c>
      <c r="N24" s="183"/>
      <c r="O24" s="180">
        <f>P22/O22*1000</f>
        <v>285146.43440391944</v>
      </c>
      <c r="P24" s="181"/>
      <c r="Q24" s="182">
        <f>R22/Q22*1000</f>
        <v>184680.19400352734</v>
      </c>
      <c r="R24" s="183"/>
      <c r="S24" s="180">
        <f>T22/S22*1000</f>
        <v>78576.3753674646</v>
      </c>
      <c r="T24" s="181"/>
      <c r="U24" s="182">
        <f>V22/U22*1000</f>
        <v>319892.75454835623</v>
      </c>
      <c r="V24" s="183"/>
      <c r="W24" s="180">
        <f>X22/W22*1000</f>
        <v>226477.29554836551</v>
      </c>
      <c r="X24" s="181"/>
      <c r="Y24" s="182">
        <f>Z22/Y22*1000</f>
        <v>212177.27586034499</v>
      </c>
      <c r="Z24" s="183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2.644819653132763</v>
      </c>
      <c r="F25" s="49"/>
      <c r="G25" s="50">
        <f>G22/Y22*100</f>
        <v>0.82778675229751797</v>
      </c>
      <c r="H25" s="51"/>
      <c r="I25" s="48">
        <f>I22/Y22*100</f>
        <v>1.8391618536194361</v>
      </c>
      <c r="J25" s="49"/>
      <c r="K25" s="50">
        <f>K22/Y22*100</f>
        <v>0.79992066360631453</v>
      </c>
      <c r="L25" s="51"/>
      <c r="M25" s="48">
        <f>M22/Y22*100</f>
        <v>10.457241535880456</v>
      </c>
      <c r="N25" s="49"/>
      <c r="O25" s="50">
        <f>O22/Y22*100</f>
        <v>3.0111767603377042</v>
      </c>
      <c r="P25" s="51"/>
      <c r="Q25" s="48">
        <f>Q22/Y22*100</f>
        <v>46.470800846801261</v>
      </c>
      <c r="R25" s="49"/>
      <c r="S25" s="50">
        <f>S22/Y22*100</f>
        <v>21.46754297319692</v>
      </c>
      <c r="T25" s="51"/>
      <c r="U25" s="48">
        <f>U22/Y22*100</f>
        <v>5.1355562276200475</v>
      </c>
      <c r="V25" s="49"/>
      <c r="W25" s="50">
        <f>W22/Y22*100</f>
        <v>7.3459927335075781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4"/>
      <c r="E26" s="52"/>
      <c r="F26" s="94"/>
      <c r="G26" s="52"/>
      <c r="H26" s="94"/>
      <c r="I26" s="52"/>
      <c r="J26" s="94"/>
      <c r="K26" s="52"/>
      <c r="L26" s="94"/>
      <c r="M26" s="52"/>
      <c r="N26" s="94"/>
      <c r="O26" s="52"/>
      <c r="P26" s="94"/>
      <c r="Q26" s="52"/>
      <c r="R26" s="94"/>
      <c r="S26" s="52"/>
      <c r="T26" s="94"/>
      <c r="U26" s="52"/>
      <c r="V26" s="94"/>
      <c r="W26" s="52"/>
      <c r="X26" s="94"/>
      <c r="Y26" s="52"/>
      <c r="Z26" s="53"/>
    </row>
    <row r="27" spans="1:28" ht="18.95" customHeight="1" x14ac:dyDescent="0.15">
      <c r="A27" s="22"/>
      <c r="B27" s="177" t="s">
        <v>42</v>
      </c>
      <c r="C27" s="4" t="s">
        <v>43</v>
      </c>
      <c r="D27" s="54" t="s">
        <v>21</v>
      </c>
      <c r="E27" s="13">
        <v>1188</v>
      </c>
      <c r="F27" s="14">
        <v>80236</v>
      </c>
      <c r="G27" s="19">
        <v>789</v>
      </c>
      <c r="H27" s="18">
        <v>284960</v>
      </c>
      <c r="I27" s="13">
        <v>1977</v>
      </c>
      <c r="J27" s="14">
        <v>1185063</v>
      </c>
      <c r="K27" s="19">
        <v>168</v>
      </c>
      <c r="L27" s="18">
        <v>93333</v>
      </c>
      <c r="M27" s="13">
        <v>5700</v>
      </c>
      <c r="N27" s="14">
        <v>1342425</v>
      </c>
      <c r="O27" s="19">
        <v>4636</v>
      </c>
      <c r="P27" s="18">
        <v>1611677</v>
      </c>
      <c r="Q27" s="13">
        <v>24624</v>
      </c>
      <c r="R27" s="14">
        <v>5290088</v>
      </c>
      <c r="S27" s="19">
        <v>30271</v>
      </c>
      <c r="T27" s="18">
        <v>4236226</v>
      </c>
      <c r="U27" s="13">
        <v>3131</v>
      </c>
      <c r="V27" s="14">
        <v>1104305</v>
      </c>
      <c r="W27" s="19">
        <v>6802</v>
      </c>
      <c r="X27" s="18">
        <v>1417291</v>
      </c>
      <c r="Y27" s="55">
        <v>79286</v>
      </c>
      <c r="Z27" s="56">
        <v>16645604</v>
      </c>
    </row>
    <row r="28" spans="1:28" ht="18.95" customHeight="1" x14ac:dyDescent="0.15">
      <c r="A28" s="22"/>
      <c r="B28" s="178"/>
      <c r="C28" s="7"/>
      <c r="D28" s="57" t="s">
        <v>22</v>
      </c>
      <c r="E28" s="27">
        <v>1430</v>
      </c>
      <c r="F28" s="21">
        <v>159965</v>
      </c>
      <c r="G28" s="25">
        <v>711</v>
      </c>
      <c r="H28" s="26">
        <v>271206</v>
      </c>
      <c r="I28" s="27">
        <v>2046</v>
      </c>
      <c r="J28" s="21">
        <v>1124156</v>
      </c>
      <c r="K28" s="25">
        <v>100</v>
      </c>
      <c r="L28" s="26">
        <v>54339</v>
      </c>
      <c r="M28" s="27">
        <v>4782</v>
      </c>
      <c r="N28" s="21">
        <v>1329304</v>
      </c>
      <c r="O28" s="25">
        <v>4884</v>
      </c>
      <c r="P28" s="26">
        <v>1693749</v>
      </c>
      <c r="Q28" s="27">
        <v>27075</v>
      </c>
      <c r="R28" s="21">
        <v>5949624</v>
      </c>
      <c r="S28" s="25">
        <v>31692</v>
      </c>
      <c r="T28" s="26">
        <v>4475858</v>
      </c>
      <c r="U28" s="27">
        <v>3578</v>
      </c>
      <c r="V28" s="21">
        <v>976628</v>
      </c>
      <c r="W28" s="25">
        <v>8345</v>
      </c>
      <c r="X28" s="26">
        <v>1670831</v>
      </c>
      <c r="Y28" s="58">
        <v>84643</v>
      </c>
      <c r="Z28" s="59">
        <v>17705660</v>
      </c>
    </row>
    <row r="29" spans="1:28" ht="18.95" customHeight="1" x14ac:dyDescent="0.15">
      <c r="A29" s="22"/>
      <c r="B29" s="178"/>
      <c r="C29" s="7"/>
      <c r="D29" s="57" t="s">
        <v>24</v>
      </c>
      <c r="E29" s="27">
        <v>1879</v>
      </c>
      <c r="F29" s="21">
        <v>247852</v>
      </c>
      <c r="G29" s="25">
        <v>1377</v>
      </c>
      <c r="H29" s="26">
        <v>517865</v>
      </c>
      <c r="I29" s="27">
        <v>2457</v>
      </c>
      <c r="J29" s="21">
        <v>2513144</v>
      </c>
      <c r="K29" s="25">
        <v>221</v>
      </c>
      <c r="L29" s="26">
        <v>130827</v>
      </c>
      <c r="M29" s="27">
        <v>10125</v>
      </c>
      <c r="N29" s="21">
        <v>2186577</v>
      </c>
      <c r="O29" s="25">
        <v>4112</v>
      </c>
      <c r="P29" s="26">
        <v>1233417</v>
      </c>
      <c r="Q29" s="27">
        <v>62730</v>
      </c>
      <c r="R29" s="21">
        <v>11707413</v>
      </c>
      <c r="S29" s="25">
        <v>24612</v>
      </c>
      <c r="T29" s="26">
        <v>1798146</v>
      </c>
      <c r="U29" s="27">
        <v>9034</v>
      </c>
      <c r="V29" s="21">
        <v>2906753</v>
      </c>
      <c r="W29" s="25">
        <v>35847</v>
      </c>
      <c r="X29" s="26">
        <v>2023967</v>
      </c>
      <c r="Y29" s="58">
        <v>152394</v>
      </c>
      <c r="Z29" s="59">
        <v>25265961</v>
      </c>
    </row>
    <row r="30" spans="1:28" ht="18.95" customHeight="1" thickBot="1" x14ac:dyDescent="0.2">
      <c r="A30" s="22" t="s">
        <v>29</v>
      </c>
      <c r="B30" s="178"/>
      <c r="C30" s="7"/>
      <c r="D30" s="60" t="s">
        <v>44</v>
      </c>
      <c r="E30" s="175">
        <v>65.5</v>
      </c>
      <c r="F30" s="176"/>
      <c r="G30" s="175">
        <v>56.1</v>
      </c>
      <c r="H30" s="176"/>
      <c r="I30" s="175">
        <v>80.7</v>
      </c>
      <c r="J30" s="176"/>
      <c r="K30" s="175">
        <v>71.7</v>
      </c>
      <c r="L30" s="176"/>
      <c r="M30" s="175">
        <v>54.2</v>
      </c>
      <c r="N30" s="176"/>
      <c r="O30" s="175">
        <v>112.4</v>
      </c>
      <c r="P30" s="176"/>
      <c r="Q30" s="175">
        <v>40.4</v>
      </c>
      <c r="R30" s="176"/>
      <c r="S30" s="175">
        <v>122.3</v>
      </c>
      <c r="T30" s="176"/>
      <c r="U30" s="175">
        <v>36.200000000000003</v>
      </c>
      <c r="V30" s="176"/>
      <c r="W30" s="175">
        <v>20.7</v>
      </c>
      <c r="X30" s="176"/>
      <c r="Y30" s="175">
        <v>52.9</v>
      </c>
      <c r="Z30" s="176"/>
    </row>
    <row r="31" spans="1:28" ht="18.95" customHeight="1" x14ac:dyDescent="0.15">
      <c r="A31" s="22"/>
      <c r="B31" s="178"/>
      <c r="C31" s="4" t="s">
        <v>45</v>
      </c>
      <c r="D31" s="97" t="s">
        <v>21</v>
      </c>
      <c r="E31" s="61">
        <f>E20-E27</f>
        <v>-37</v>
      </c>
      <c r="F31" s="62">
        <f t="shared" ref="F31:Z33" si="0">F20-F27</f>
        <v>19922</v>
      </c>
      <c r="G31" s="63">
        <f t="shared" si="0"/>
        <v>-107</v>
      </c>
      <c r="H31" s="64">
        <f t="shared" si="0"/>
        <v>-87720</v>
      </c>
      <c r="I31" s="61">
        <f t="shared" si="0"/>
        <v>320</v>
      </c>
      <c r="J31" s="62">
        <f t="shared" si="0"/>
        <v>65155</v>
      </c>
      <c r="K31" s="63">
        <f t="shared" si="0"/>
        <v>495</v>
      </c>
      <c r="L31" s="64">
        <f t="shared" si="0"/>
        <v>976716</v>
      </c>
      <c r="M31" s="61">
        <f t="shared" si="0"/>
        <v>1468</v>
      </c>
      <c r="N31" s="62">
        <f t="shared" si="0"/>
        <v>587331</v>
      </c>
      <c r="O31" s="63">
        <f t="shared" si="0"/>
        <v>-406</v>
      </c>
      <c r="P31" s="64">
        <f t="shared" si="0"/>
        <v>-168896</v>
      </c>
      <c r="Q31" s="61">
        <f t="shared" si="0"/>
        <v>-1134</v>
      </c>
      <c r="R31" s="62">
        <f t="shared" si="0"/>
        <v>-1123548</v>
      </c>
      <c r="S31" s="63">
        <f t="shared" si="0"/>
        <v>7048</v>
      </c>
      <c r="T31" s="64">
        <f t="shared" si="0"/>
        <v>4211798</v>
      </c>
      <c r="U31" s="61">
        <f t="shared" si="0"/>
        <v>1178</v>
      </c>
      <c r="V31" s="62">
        <f t="shared" si="0"/>
        <v>-189035</v>
      </c>
      <c r="W31" s="63">
        <f t="shared" si="0"/>
        <v>687</v>
      </c>
      <c r="X31" s="64">
        <f t="shared" si="0"/>
        <v>-72414</v>
      </c>
      <c r="Y31" s="61">
        <f t="shared" si="0"/>
        <v>9512</v>
      </c>
      <c r="Z31" s="62">
        <f t="shared" si="0"/>
        <v>4219309</v>
      </c>
    </row>
    <row r="32" spans="1:28" ht="18.95" customHeight="1" x14ac:dyDescent="0.15">
      <c r="A32" s="22" t="s">
        <v>46</v>
      </c>
      <c r="B32" s="178"/>
      <c r="C32" s="7"/>
      <c r="D32" s="95" t="s">
        <v>22</v>
      </c>
      <c r="E32" s="65">
        <f t="shared" ref="E32:T33" si="1">E21-E28</f>
        <v>-209</v>
      </c>
      <c r="F32" s="66">
        <f t="shared" si="1"/>
        <v>-61787</v>
      </c>
      <c r="G32" s="67">
        <f t="shared" si="1"/>
        <v>-117</v>
      </c>
      <c r="H32" s="68">
        <f t="shared" si="1"/>
        <v>-54834</v>
      </c>
      <c r="I32" s="65">
        <f t="shared" si="1"/>
        <v>179</v>
      </c>
      <c r="J32" s="66">
        <f t="shared" si="1"/>
        <v>8525</v>
      </c>
      <c r="K32" s="67">
        <f t="shared" si="1"/>
        <v>573</v>
      </c>
      <c r="L32" s="68">
        <f t="shared" si="1"/>
        <v>973465</v>
      </c>
      <c r="M32" s="65">
        <f t="shared" si="1"/>
        <v>1944</v>
      </c>
      <c r="N32" s="66">
        <f t="shared" si="1"/>
        <v>99164</v>
      </c>
      <c r="O32" s="67">
        <f t="shared" si="1"/>
        <v>-587</v>
      </c>
      <c r="P32" s="68">
        <f t="shared" si="1"/>
        <v>-244843</v>
      </c>
      <c r="Q32" s="65">
        <f t="shared" si="1"/>
        <v>-2571</v>
      </c>
      <c r="R32" s="66">
        <f t="shared" si="1"/>
        <v>-1452001</v>
      </c>
      <c r="S32" s="67">
        <f t="shared" si="1"/>
        <v>4455</v>
      </c>
      <c r="T32" s="68">
        <f t="shared" si="1"/>
        <v>3941918</v>
      </c>
      <c r="U32" s="65">
        <f t="shared" si="0"/>
        <v>1071</v>
      </c>
      <c r="V32" s="66">
        <f t="shared" si="0"/>
        <v>148068</v>
      </c>
      <c r="W32" s="67">
        <f t="shared" si="0"/>
        <v>9</v>
      </c>
      <c r="X32" s="68">
        <f t="shared" si="0"/>
        <v>-360643</v>
      </c>
      <c r="Y32" s="65">
        <f t="shared" si="0"/>
        <v>4747</v>
      </c>
      <c r="Z32" s="66">
        <f t="shared" si="0"/>
        <v>2997032</v>
      </c>
    </row>
    <row r="33" spans="1:38" ht="18.95" customHeight="1" x14ac:dyDescent="0.15">
      <c r="A33" s="22"/>
      <c r="B33" s="178"/>
      <c r="C33" s="7"/>
      <c r="D33" s="95" t="s">
        <v>24</v>
      </c>
      <c r="E33" s="65">
        <f t="shared" si="1"/>
        <v>1348</v>
      </c>
      <c r="F33" s="66">
        <f t="shared" si="0"/>
        <v>482557</v>
      </c>
      <c r="G33" s="67">
        <f t="shared" si="0"/>
        <v>-367</v>
      </c>
      <c r="H33" s="68">
        <f t="shared" si="0"/>
        <v>-130886</v>
      </c>
      <c r="I33" s="65">
        <f t="shared" si="0"/>
        <v>-213</v>
      </c>
      <c r="J33" s="66">
        <f t="shared" si="0"/>
        <v>104021</v>
      </c>
      <c r="K33" s="67">
        <f t="shared" si="0"/>
        <v>755</v>
      </c>
      <c r="L33" s="68">
        <f t="shared" si="0"/>
        <v>1519936</v>
      </c>
      <c r="M33" s="65">
        <f t="shared" si="0"/>
        <v>2634.1000000000004</v>
      </c>
      <c r="N33" s="66">
        <f t="shared" si="0"/>
        <v>704792</v>
      </c>
      <c r="O33" s="67">
        <f t="shared" si="0"/>
        <v>-438</v>
      </c>
      <c r="P33" s="68">
        <f t="shared" si="0"/>
        <v>-185789</v>
      </c>
      <c r="Q33" s="65">
        <f t="shared" si="0"/>
        <v>-6030</v>
      </c>
      <c r="R33" s="66">
        <f t="shared" si="0"/>
        <v>-1236046</v>
      </c>
      <c r="S33" s="67">
        <f t="shared" si="0"/>
        <v>1581</v>
      </c>
      <c r="T33" s="68">
        <f t="shared" si="0"/>
        <v>260005</v>
      </c>
      <c r="U33" s="65">
        <f t="shared" si="0"/>
        <v>-2768</v>
      </c>
      <c r="V33" s="66">
        <f t="shared" si="0"/>
        <v>-902305</v>
      </c>
      <c r="W33" s="67">
        <f t="shared" si="0"/>
        <v>-26884</v>
      </c>
      <c r="X33" s="68">
        <f t="shared" si="0"/>
        <v>5949</v>
      </c>
      <c r="Y33" s="65">
        <f t="shared" si="0"/>
        <v>-30381.899999999994</v>
      </c>
      <c r="Z33" s="66">
        <f t="shared" si="0"/>
        <v>622234</v>
      </c>
    </row>
    <row r="34" spans="1:38" ht="18.95" customHeight="1" thickBot="1" x14ac:dyDescent="0.2">
      <c r="A34" s="22" t="s">
        <v>47</v>
      </c>
      <c r="B34" s="178"/>
      <c r="C34" s="69"/>
      <c r="D34" s="28" t="s">
        <v>44</v>
      </c>
      <c r="E34" s="169">
        <v>87.05268389662028</v>
      </c>
      <c r="F34" s="168"/>
      <c r="G34" s="173">
        <v>56.006240249609988</v>
      </c>
      <c r="H34" s="174"/>
      <c r="I34" s="169">
        <v>114.56217666219581</v>
      </c>
      <c r="J34" s="168"/>
      <c r="K34" s="173">
        <v>31.067961165048541</v>
      </c>
      <c r="L34" s="174"/>
      <c r="M34" s="169">
        <v>60.09323577016454</v>
      </c>
      <c r="N34" s="168"/>
      <c r="O34" s="173">
        <v>110.78748651564186</v>
      </c>
      <c r="P34" s="174"/>
      <c r="Q34" s="169">
        <v>44.466676927812834</v>
      </c>
      <c r="R34" s="168"/>
      <c r="S34" s="173">
        <v>133.80239238956392</v>
      </c>
      <c r="T34" s="174"/>
      <c r="U34" s="169">
        <v>67.037804246504408</v>
      </c>
      <c r="V34" s="168"/>
      <c r="W34" s="173">
        <v>48.559225820403306</v>
      </c>
      <c r="X34" s="174"/>
      <c r="Y34" s="169">
        <v>70.541282564502538</v>
      </c>
      <c r="Z34" s="168"/>
    </row>
    <row r="35" spans="1:38" ht="18.95" customHeight="1" x14ac:dyDescent="0.15">
      <c r="A35" s="22"/>
      <c r="B35" s="178"/>
      <c r="C35" s="7" t="s">
        <v>48</v>
      </c>
      <c r="D35" s="70" t="s">
        <v>21</v>
      </c>
      <c r="E35" s="71">
        <f t="shared" ref="E35:Z37" si="2">E20/E27*100</f>
        <v>96.885521885521882</v>
      </c>
      <c r="F35" s="72">
        <f t="shared" si="2"/>
        <v>124.82925370158033</v>
      </c>
      <c r="G35" s="73">
        <f t="shared" si="2"/>
        <v>86.438529784537394</v>
      </c>
      <c r="H35" s="74">
        <f t="shared" si="2"/>
        <v>69.21673217293656</v>
      </c>
      <c r="I35" s="71">
        <f t="shared" si="2"/>
        <v>116.1861406170966</v>
      </c>
      <c r="J35" s="72">
        <f t="shared" si="2"/>
        <v>105.49801993649284</v>
      </c>
      <c r="K35" s="73">
        <f t="shared" si="2"/>
        <v>394.64285714285717</v>
      </c>
      <c r="L35" s="74">
        <f t="shared" si="2"/>
        <v>1146.4851660184499</v>
      </c>
      <c r="M35" s="71">
        <f t="shared" si="2"/>
        <v>125.75438596491229</v>
      </c>
      <c r="N35" s="72">
        <f t="shared" si="2"/>
        <v>143.75149449689928</v>
      </c>
      <c r="O35" s="73">
        <f t="shared" si="2"/>
        <v>91.242450388265752</v>
      </c>
      <c r="P35" s="74">
        <f t="shared" si="2"/>
        <v>89.520480840763994</v>
      </c>
      <c r="Q35" s="71">
        <f t="shared" si="2"/>
        <v>95.39473684210526</v>
      </c>
      <c r="R35" s="72">
        <f t="shared" si="2"/>
        <v>78.761260682241968</v>
      </c>
      <c r="S35" s="73">
        <f t="shared" si="2"/>
        <v>123.28301014171981</v>
      </c>
      <c r="T35" s="74">
        <f t="shared" si="2"/>
        <v>199.42335465577145</v>
      </c>
      <c r="U35" s="71">
        <f t="shared" si="2"/>
        <v>137.62376237623761</v>
      </c>
      <c r="V35" s="72">
        <f t="shared" si="2"/>
        <v>82.881993652116037</v>
      </c>
      <c r="W35" s="73">
        <f t="shared" si="2"/>
        <v>110.09997059688328</v>
      </c>
      <c r="X35" s="74">
        <f t="shared" si="2"/>
        <v>94.890675238888832</v>
      </c>
      <c r="Y35" s="71">
        <f t="shared" si="2"/>
        <v>111.99707388441844</v>
      </c>
      <c r="Z35" s="72">
        <f t="shared" si="2"/>
        <v>125.34788764649214</v>
      </c>
    </row>
    <row r="36" spans="1:38" ht="18.95" customHeight="1" x14ac:dyDescent="0.15">
      <c r="A36" s="22" t="s">
        <v>49</v>
      </c>
      <c r="B36" s="178"/>
      <c r="C36" s="7" t="s">
        <v>62</v>
      </c>
      <c r="D36" s="60" t="s">
        <v>22</v>
      </c>
      <c r="E36" s="75">
        <f t="shared" si="2"/>
        <v>85.384615384615387</v>
      </c>
      <c r="F36" s="76">
        <f t="shared" si="2"/>
        <v>61.374675710311635</v>
      </c>
      <c r="G36" s="77">
        <f t="shared" si="2"/>
        <v>83.544303797468359</v>
      </c>
      <c r="H36" s="78">
        <f t="shared" si="2"/>
        <v>79.78142076502732</v>
      </c>
      <c r="I36" s="75">
        <f t="shared" si="2"/>
        <v>108.7487781036168</v>
      </c>
      <c r="J36" s="76">
        <f t="shared" si="2"/>
        <v>100.75834670632902</v>
      </c>
      <c r="K36" s="77">
        <f t="shared" si="2"/>
        <v>673</v>
      </c>
      <c r="L36" s="78">
        <f t="shared" si="2"/>
        <v>1891.4665341651485</v>
      </c>
      <c r="M36" s="75">
        <f t="shared" si="2"/>
        <v>140.65244667503137</v>
      </c>
      <c r="N36" s="76">
        <f t="shared" si="2"/>
        <v>107.45984364750277</v>
      </c>
      <c r="O36" s="77">
        <f t="shared" si="2"/>
        <v>87.981162981162981</v>
      </c>
      <c r="P36" s="78">
        <f t="shared" si="2"/>
        <v>85.544316188526153</v>
      </c>
      <c r="Q36" s="75">
        <f t="shared" si="2"/>
        <v>90.504155124653735</v>
      </c>
      <c r="R36" s="76">
        <f t="shared" si="2"/>
        <v>75.595079621838295</v>
      </c>
      <c r="S36" s="77">
        <f t="shared" si="2"/>
        <v>114.05717531238166</v>
      </c>
      <c r="T36" s="78">
        <f t="shared" si="2"/>
        <v>188.07066712125362</v>
      </c>
      <c r="U36" s="75">
        <f t="shared" si="2"/>
        <v>129.93292342090555</v>
      </c>
      <c r="V36" s="76">
        <f t="shared" si="2"/>
        <v>115.16114631159459</v>
      </c>
      <c r="W36" s="77">
        <f t="shared" si="2"/>
        <v>100.10784901138405</v>
      </c>
      <c r="X36" s="78">
        <f t="shared" si="2"/>
        <v>78.415351402984498</v>
      </c>
      <c r="Y36" s="75">
        <f t="shared" si="2"/>
        <v>105.60826057677539</v>
      </c>
      <c r="Z36" s="76">
        <f t="shared" si="2"/>
        <v>116.92697137525514</v>
      </c>
    </row>
    <row r="37" spans="1:38" ht="18.95" customHeight="1" thickBot="1" x14ac:dyDescent="0.2">
      <c r="A37" s="22"/>
      <c r="B37" s="179"/>
      <c r="C37" s="69"/>
      <c r="D37" s="47" t="s">
        <v>24</v>
      </c>
      <c r="E37" s="79">
        <f t="shared" si="2"/>
        <v>171.74028738690791</v>
      </c>
      <c r="F37" s="80">
        <f t="shared" si="2"/>
        <v>294.69562480835339</v>
      </c>
      <c r="G37" s="81">
        <f t="shared" si="2"/>
        <v>73.347857661583149</v>
      </c>
      <c r="H37" s="82">
        <f t="shared" si="2"/>
        <v>74.725845538895271</v>
      </c>
      <c r="I37" s="79">
        <f t="shared" si="2"/>
        <v>91.330891330891333</v>
      </c>
      <c r="J37" s="80">
        <f t="shared" si="2"/>
        <v>104.13907838150142</v>
      </c>
      <c r="K37" s="81">
        <f t="shared" si="2"/>
        <v>441.62895927601812</v>
      </c>
      <c r="L37" s="82">
        <f t="shared" si="2"/>
        <v>1261.7907618457962</v>
      </c>
      <c r="M37" s="79">
        <f t="shared" si="2"/>
        <v>126.01580246913579</v>
      </c>
      <c r="N37" s="80">
        <f t="shared" si="2"/>
        <v>132.23266319914643</v>
      </c>
      <c r="O37" s="81">
        <f t="shared" si="2"/>
        <v>89.348249027237358</v>
      </c>
      <c r="P37" s="82">
        <f t="shared" si="2"/>
        <v>84.937048865063474</v>
      </c>
      <c r="Q37" s="79">
        <f t="shared" si="2"/>
        <v>90.387374461979917</v>
      </c>
      <c r="R37" s="80">
        <f t="shared" si="2"/>
        <v>89.442193591359597</v>
      </c>
      <c r="S37" s="81">
        <f t="shared" si="2"/>
        <v>106.42369575816674</v>
      </c>
      <c r="T37" s="82">
        <f t="shared" si="2"/>
        <v>114.45961562631733</v>
      </c>
      <c r="U37" s="79">
        <f t="shared" si="2"/>
        <v>69.360194819570509</v>
      </c>
      <c r="V37" s="80">
        <f t="shared" si="2"/>
        <v>68.958318783880159</v>
      </c>
      <c r="W37" s="81">
        <f t="shared" si="2"/>
        <v>25.003487042151367</v>
      </c>
      <c r="X37" s="82">
        <f t="shared" si="2"/>
        <v>100.29392771720092</v>
      </c>
      <c r="Y37" s="79">
        <f t="shared" si="2"/>
        <v>80.063585180518928</v>
      </c>
      <c r="Z37" s="80">
        <f t="shared" si="2"/>
        <v>102.46273632734571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70" t="s">
        <v>51</v>
      </c>
      <c r="C39" s="12" t="s">
        <v>43</v>
      </c>
      <c r="D39" s="98" t="s">
        <v>21</v>
      </c>
      <c r="E39" s="13" t="e">
        <f>+#REF!</f>
        <v>#REF!</v>
      </c>
      <c r="F39" s="14" t="e">
        <f>+#REF!</f>
        <v>#REF!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171"/>
      <c r="C40" s="22"/>
      <c r="D40" s="96" t="s">
        <v>22</v>
      </c>
      <c r="E40" s="27" t="e">
        <f>+#REF!</f>
        <v>#REF!</v>
      </c>
      <c r="F40" s="21" t="e">
        <f>+#REF!</f>
        <v>#REF!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171"/>
      <c r="C41" s="22"/>
      <c r="D41" s="96" t="s">
        <v>24</v>
      </c>
      <c r="E41" s="27" t="e">
        <f>+#REF!</f>
        <v>#REF!</v>
      </c>
      <c r="F41" s="21" t="e">
        <f>+#REF!</f>
        <v>#REF!</v>
      </c>
      <c r="G41" s="27" t="e">
        <f>+#REF!</f>
        <v>#REF!</v>
      </c>
      <c r="H41" s="21" t="e">
        <f>+#REF!</f>
        <v>#REF!</v>
      </c>
      <c r="I41" s="27" t="e">
        <f>+#REF!</f>
        <v>#REF!</v>
      </c>
      <c r="J41" s="21" t="e">
        <f>+#REF!</f>
        <v>#REF!</v>
      </c>
      <c r="K41" s="27" t="e">
        <f>+#REF!</f>
        <v>#REF!</v>
      </c>
      <c r="L41" s="21" t="e">
        <f>+#REF!</f>
        <v>#REF!</v>
      </c>
      <c r="M41" s="27" t="e">
        <f>+#REF!</f>
        <v>#REF!</v>
      </c>
      <c r="N41" s="21" t="e">
        <f>+#REF!</f>
        <v>#REF!</v>
      </c>
      <c r="O41" s="27" t="e">
        <f>+#REF!</f>
        <v>#REF!</v>
      </c>
      <c r="P41" s="21" t="e">
        <f>+#REF!</f>
        <v>#REF!</v>
      </c>
      <c r="Q41" s="27" t="e">
        <f>+#REF!</f>
        <v>#REF!</v>
      </c>
      <c r="R41" s="21" t="e">
        <f>+#REF!</f>
        <v>#REF!</v>
      </c>
      <c r="S41" s="25" t="e">
        <f>+#REF!</f>
        <v>#REF!</v>
      </c>
      <c r="T41" s="26" t="e">
        <f>+#REF!</f>
        <v>#REF!</v>
      </c>
      <c r="U41" s="27" t="e">
        <f>+#REF!</f>
        <v>#REF!</v>
      </c>
      <c r="V41" s="21" t="e">
        <f>+#REF!</f>
        <v>#REF!</v>
      </c>
      <c r="W41" s="27" t="e">
        <f>+#REF!</f>
        <v>#REF!</v>
      </c>
      <c r="X41" s="21" t="e">
        <f>+#REF!</f>
        <v>#REF!</v>
      </c>
      <c r="Y41" s="58" t="e">
        <f>+#REF!</f>
        <v>#REF!</v>
      </c>
      <c r="Z41" s="59" t="e">
        <f>+#REF!</f>
        <v>#REF!</v>
      </c>
    </row>
    <row r="42" spans="1:38" ht="18.95" customHeight="1" thickBot="1" x14ac:dyDescent="0.2">
      <c r="A42" s="22"/>
      <c r="B42" s="171"/>
      <c r="C42" s="22"/>
      <c r="D42" s="101" t="s">
        <v>44</v>
      </c>
      <c r="E42" s="167" t="e">
        <f>+#REF!</f>
        <v>#REF!</v>
      </c>
      <c r="F42" s="168" t="e">
        <f>+#REF!</f>
        <v>#REF!</v>
      </c>
      <c r="G42" s="167" t="e">
        <f>+#REF!</f>
        <v>#REF!</v>
      </c>
      <c r="H42" s="168" t="e">
        <f>+#REF!</f>
        <v>#REF!</v>
      </c>
      <c r="I42" s="167" t="e">
        <f>+#REF!</f>
        <v>#REF!</v>
      </c>
      <c r="J42" s="168" t="e">
        <f>+#REF!</f>
        <v>#REF!</v>
      </c>
      <c r="K42" s="167" t="e">
        <f>+#REF!</f>
        <v>#REF!</v>
      </c>
      <c r="L42" s="168" t="e">
        <f>+#REF!</f>
        <v>#REF!</v>
      </c>
      <c r="M42" s="167" t="e">
        <f>+#REF!</f>
        <v>#REF!</v>
      </c>
      <c r="N42" s="168" t="e">
        <f>+#REF!</f>
        <v>#REF!</v>
      </c>
      <c r="O42" s="167" t="e">
        <f>+#REF!</f>
        <v>#REF!</v>
      </c>
      <c r="P42" s="168" t="e">
        <f>+#REF!</f>
        <v>#REF!</v>
      </c>
      <c r="Q42" s="167" t="e">
        <f>+#REF!</f>
        <v>#REF!</v>
      </c>
      <c r="R42" s="168" t="e">
        <f>+#REF!</f>
        <v>#REF!</v>
      </c>
      <c r="S42" s="167" t="e">
        <f>+#REF!</f>
        <v>#REF!</v>
      </c>
      <c r="T42" s="168" t="e">
        <f>+#REF!</f>
        <v>#REF!</v>
      </c>
      <c r="U42" s="167" t="e">
        <f>+#REF!</f>
        <v>#REF!</v>
      </c>
      <c r="V42" s="168" t="e">
        <f>+#REF!</f>
        <v>#REF!</v>
      </c>
      <c r="W42" s="167" t="e">
        <f>+#REF!</f>
        <v>#REF!</v>
      </c>
      <c r="X42" s="168" t="e">
        <f>+#REF!</f>
        <v>#REF!</v>
      </c>
      <c r="Y42" s="167" t="e">
        <f>+#REF!</f>
        <v>#REF!</v>
      </c>
      <c r="Z42" s="168" t="e">
        <f>+#REF!</f>
        <v>#REF!</v>
      </c>
    </row>
    <row r="43" spans="1:38" ht="18.95" customHeight="1" x14ac:dyDescent="0.15">
      <c r="A43" s="22"/>
      <c r="B43" s="171"/>
      <c r="C43" s="12" t="s">
        <v>45</v>
      </c>
      <c r="D43" s="98" t="s">
        <v>21</v>
      </c>
      <c r="E43" s="61" t="e">
        <f t="shared" ref="E43:Z46" si="3">E20-E39</f>
        <v>#REF!</v>
      </c>
      <c r="F43" s="64" t="e">
        <f t="shared" si="3"/>
        <v>#REF!</v>
      </c>
      <c r="G43" s="61" t="e">
        <f t="shared" si="3"/>
        <v>#REF!</v>
      </c>
      <c r="H43" s="62" t="e">
        <f t="shared" si="3"/>
        <v>#REF!</v>
      </c>
      <c r="I43" s="63" t="e">
        <f t="shared" si="3"/>
        <v>#REF!</v>
      </c>
      <c r="J43" s="64" t="e">
        <f t="shared" si="3"/>
        <v>#REF!</v>
      </c>
      <c r="K43" s="61" t="e">
        <f t="shared" si="3"/>
        <v>#REF!</v>
      </c>
      <c r="L43" s="62" t="e">
        <f t="shared" si="3"/>
        <v>#REF!</v>
      </c>
      <c r="M43" s="63" t="e">
        <f t="shared" si="3"/>
        <v>#REF!</v>
      </c>
      <c r="N43" s="64" t="e">
        <f t="shared" si="3"/>
        <v>#REF!</v>
      </c>
      <c r="O43" s="61" t="e">
        <f t="shared" si="3"/>
        <v>#REF!</v>
      </c>
      <c r="P43" s="62" t="e">
        <f t="shared" si="3"/>
        <v>#REF!</v>
      </c>
      <c r="Q43" s="63" t="e">
        <f t="shared" si="3"/>
        <v>#REF!</v>
      </c>
      <c r="R43" s="64" t="e">
        <f t="shared" si="3"/>
        <v>#REF!</v>
      </c>
      <c r="S43" s="61" t="e">
        <f t="shared" si="3"/>
        <v>#REF!</v>
      </c>
      <c r="T43" s="62" t="e">
        <f t="shared" si="3"/>
        <v>#REF!</v>
      </c>
      <c r="U43" s="63" t="e">
        <f t="shared" si="3"/>
        <v>#REF!</v>
      </c>
      <c r="V43" s="64" t="e">
        <f t="shared" si="3"/>
        <v>#REF!</v>
      </c>
      <c r="W43" s="61" t="e">
        <f t="shared" si="3"/>
        <v>#REF!</v>
      </c>
      <c r="X43" s="62" t="e">
        <f t="shared" si="3"/>
        <v>#REF!</v>
      </c>
      <c r="Y43" s="61" t="e">
        <f t="shared" si="3"/>
        <v>#REF!</v>
      </c>
      <c r="Z43" s="62" t="e">
        <f t="shared" si="3"/>
        <v>#REF!</v>
      </c>
    </row>
    <row r="44" spans="1:38" ht="18.95" customHeight="1" x14ac:dyDescent="0.15">
      <c r="A44" s="22"/>
      <c r="B44" s="171"/>
      <c r="C44" s="22"/>
      <c r="D44" s="96" t="s">
        <v>22</v>
      </c>
      <c r="E44" s="65" t="e">
        <f t="shared" si="3"/>
        <v>#REF!</v>
      </c>
      <c r="F44" s="68" t="e">
        <f t="shared" si="3"/>
        <v>#REF!</v>
      </c>
      <c r="G44" s="65" t="e">
        <f t="shared" si="3"/>
        <v>#REF!</v>
      </c>
      <c r="H44" s="66" t="e">
        <f t="shared" si="3"/>
        <v>#REF!</v>
      </c>
      <c r="I44" s="67" t="e">
        <f t="shared" si="3"/>
        <v>#REF!</v>
      </c>
      <c r="J44" s="68" t="e">
        <f t="shared" si="3"/>
        <v>#REF!</v>
      </c>
      <c r="K44" s="65" t="e">
        <f t="shared" si="3"/>
        <v>#REF!</v>
      </c>
      <c r="L44" s="66" t="e">
        <f t="shared" si="3"/>
        <v>#REF!</v>
      </c>
      <c r="M44" s="67" t="e">
        <f t="shared" si="3"/>
        <v>#REF!</v>
      </c>
      <c r="N44" s="68" t="e">
        <f t="shared" si="3"/>
        <v>#REF!</v>
      </c>
      <c r="O44" s="65" t="e">
        <f t="shared" si="3"/>
        <v>#REF!</v>
      </c>
      <c r="P44" s="66" t="e">
        <f t="shared" si="3"/>
        <v>#REF!</v>
      </c>
      <c r="Q44" s="67" t="e">
        <f t="shared" si="3"/>
        <v>#REF!</v>
      </c>
      <c r="R44" s="68" t="e">
        <f t="shared" si="3"/>
        <v>#REF!</v>
      </c>
      <c r="S44" s="65" t="e">
        <f t="shared" si="3"/>
        <v>#REF!</v>
      </c>
      <c r="T44" s="66" t="e">
        <f t="shared" si="3"/>
        <v>#REF!</v>
      </c>
      <c r="U44" s="67" t="e">
        <f t="shared" si="3"/>
        <v>#REF!</v>
      </c>
      <c r="V44" s="68" t="e">
        <f t="shared" si="3"/>
        <v>#REF!</v>
      </c>
      <c r="W44" s="65" t="e">
        <f t="shared" si="3"/>
        <v>#REF!</v>
      </c>
      <c r="X44" s="66" t="e">
        <f t="shared" si="3"/>
        <v>#REF!</v>
      </c>
      <c r="Y44" s="65" t="e">
        <f t="shared" si="3"/>
        <v>#REF!</v>
      </c>
      <c r="Z44" s="66" t="e">
        <f t="shared" si="3"/>
        <v>#REF!</v>
      </c>
    </row>
    <row r="45" spans="1:38" ht="18.95" customHeight="1" x14ac:dyDescent="0.15">
      <c r="A45" s="22"/>
      <c r="B45" s="171"/>
      <c r="C45" s="22"/>
      <c r="D45" s="96" t="s">
        <v>24</v>
      </c>
      <c r="E45" s="65" t="e">
        <f t="shared" si="3"/>
        <v>#REF!</v>
      </c>
      <c r="F45" s="68" t="e">
        <f t="shared" si="3"/>
        <v>#REF!</v>
      </c>
      <c r="G45" s="65" t="e">
        <f t="shared" si="3"/>
        <v>#REF!</v>
      </c>
      <c r="H45" s="66" t="e">
        <f t="shared" si="3"/>
        <v>#REF!</v>
      </c>
      <c r="I45" s="67" t="e">
        <f t="shared" si="3"/>
        <v>#REF!</v>
      </c>
      <c r="J45" s="68" t="e">
        <f t="shared" si="3"/>
        <v>#REF!</v>
      </c>
      <c r="K45" s="65" t="e">
        <f t="shared" si="3"/>
        <v>#REF!</v>
      </c>
      <c r="L45" s="66" t="e">
        <f t="shared" si="3"/>
        <v>#REF!</v>
      </c>
      <c r="M45" s="67" t="e">
        <f t="shared" si="3"/>
        <v>#REF!</v>
      </c>
      <c r="N45" s="68" t="e">
        <f t="shared" si="3"/>
        <v>#REF!</v>
      </c>
      <c r="O45" s="65" t="e">
        <f t="shared" si="3"/>
        <v>#REF!</v>
      </c>
      <c r="P45" s="66" t="e">
        <f t="shared" si="3"/>
        <v>#REF!</v>
      </c>
      <c r="Q45" s="67" t="e">
        <f t="shared" si="3"/>
        <v>#REF!</v>
      </c>
      <c r="R45" s="68" t="e">
        <f t="shared" si="3"/>
        <v>#REF!</v>
      </c>
      <c r="S45" s="65" t="e">
        <f t="shared" si="3"/>
        <v>#REF!</v>
      </c>
      <c r="T45" s="66" t="e">
        <f t="shared" si="3"/>
        <v>#REF!</v>
      </c>
      <c r="U45" s="67" t="e">
        <f t="shared" si="3"/>
        <v>#REF!</v>
      </c>
      <c r="V45" s="68" t="e">
        <f t="shared" si="3"/>
        <v>#REF!</v>
      </c>
      <c r="W45" s="65" t="e">
        <f t="shared" si="3"/>
        <v>#REF!</v>
      </c>
      <c r="X45" s="66" t="e">
        <f t="shared" si="3"/>
        <v>#REF!</v>
      </c>
      <c r="Y45" s="65" t="e">
        <f t="shared" si="3"/>
        <v>#REF!</v>
      </c>
      <c r="Z45" s="66" t="e">
        <f t="shared" si="3"/>
        <v>#REF!</v>
      </c>
    </row>
    <row r="46" spans="1:38" ht="18.95" customHeight="1" thickBot="1" x14ac:dyDescent="0.2">
      <c r="A46" s="22"/>
      <c r="B46" s="171"/>
      <c r="C46" s="46"/>
      <c r="D46" s="101" t="s">
        <v>44</v>
      </c>
      <c r="E46" s="167" t="e">
        <f>E23-E42</f>
        <v>#REF!</v>
      </c>
      <c r="F46" s="168"/>
      <c r="G46" s="167" t="e">
        <f>G23-G42</f>
        <v>#REF!</v>
      </c>
      <c r="H46" s="168"/>
      <c r="I46" s="167" t="e">
        <f>I23-I42</f>
        <v>#REF!</v>
      </c>
      <c r="J46" s="168"/>
      <c r="K46" s="167" t="e">
        <f>K23-K42</f>
        <v>#REF!</v>
      </c>
      <c r="L46" s="168"/>
      <c r="M46" s="167" t="e">
        <f>M23-M42</f>
        <v>#REF!</v>
      </c>
      <c r="N46" s="168"/>
      <c r="O46" s="167" t="e">
        <f t="shared" si="3"/>
        <v>#REF!</v>
      </c>
      <c r="P46" s="168"/>
      <c r="Q46" s="167" t="e">
        <f t="shared" si="3"/>
        <v>#REF!</v>
      </c>
      <c r="R46" s="168"/>
      <c r="S46" s="167" t="e">
        <f t="shared" si="3"/>
        <v>#REF!</v>
      </c>
      <c r="T46" s="168"/>
      <c r="U46" s="167" t="e">
        <f t="shared" si="3"/>
        <v>#REF!</v>
      </c>
      <c r="V46" s="168"/>
      <c r="W46" s="167" t="e">
        <f t="shared" si="3"/>
        <v>#REF!</v>
      </c>
      <c r="X46" s="168"/>
      <c r="Y46" s="167" t="e">
        <f t="shared" si="3"/>
        <v>#REF!</v>
      </c>
      <c r="Z46" s="168"/>
      <c r="AA46" s="165"/>
      <c r="AB46" s="166"/>
      <c r="AC46" s="165"/>
      <c r="AD46" s="166"/>
      <c r="AE46" s="165"/>
      <c r="AF46" s="166"/>
      <c r="AG46" s="93"/>
      <c r="AH46" s="94"/>
      <c r="AI46" s="93"/>
      <c r="AJ46" s="94"/>
      <c r="AK46" s="93"/>
      <c r="AL46" s="94"/>
    </row>
    <row r="47" spans="1:38" ht="18.95" customHeight="1" x14ac:dyDescent="0.15">
      <c r="A47" s="22"/>
      <c r="B47" s="171"/>
      <c r="C47" s="22" t="s">
        <v>48</v>
      </c>
      <c r="D47" s="54" t="s">
        <v>21</v>
      </c>
      <c r="E47" s="83" t="e">
        <f t="shared" ref="E47:Z49" si="4">E20/E39*100</f>
        <v>#REF!</v>
      </c>
      <c r="F47" s="84" t="e">
        <f t="shared" si="4"/>
        <v>#REF!</v>
      </c>
      <c r="G47" s="83" t="e">
        <f t="shared" si="4"/>
        <v>#REF!</v>
      </c>
      <c r="H47" s="85" t="e">
        <f t="shared" si="4"/>
        <v>#REF!</v>
      </c>
      <c r="I47" s="86" t="e">
        <f t="shared" si="4"/>
        <v>#REF!</v>
      </c>
      <c r="J47" s="84" t="e">
        <f t="shared" si="4"/>
        <v>#REF!</v>
      </c>
      <c r="K47" s="83" t="e">
        <f t="shared" si="4"/>
        <v>#REF!</v>
      </c>
      <c r="L47" s="85" t="e">
        <f t="shared" si="4"/>
        <v>#REF!</v>
      </c>
      <c r="M47" s="86" t="e">
        <f t="shared" si="4"/>
        <v>#REF!</v>
      </c>
      <c r="N47" s="84" t="e">
        <f t="shared" si="4"/>
        <v>#REF!</v>
      </c>
      <c r="O47" s="83" t="e">
        <f t="shared" si="4"/>
        <v>#REF!</v>
      </c>
      <c r="P47" s="85" t="e">
        <f t="shared" si="4"/>
        <v>#REF!</v>
      </c>
      <c r="Q47" s="86" t="e">
        <f t="shared" si="4"/>
        <v>#REF!</v>
      </c>
      <c r="R47" s="84" t="e">
        <f t="shared" si="4"/>
        <v>#REF!</v>
      </c>
      <c r="S47" s="83" t="e">
        <f t="shared" si="4"/>
        <v>#REF!</v>
      </c>
      <c r="T47" s="85" t="e">
        <f t="shared" si="4"/>
        <v>#REF!</v>
      </c>
      <c r="U47" s="86" t="e">
        <f t="shared" si="4"/>
        <v>#REF!</v>
      </c>
      <c r="V47" s="84" t="e">
        <f t="shared" si="4"/>
        <v>#REF!</v>
      </c>
      <c r="W47" s="83" t="e">
        <f t="shared" si="4"/>
        <v>#REF!</v>
      </c>
      <c r="X47" s="85" t="e">
        <f t="shared" si="4"/>
        <v>#REF!</v>
      </c>
      <c r="Y47" s="83" t="e">
        <f t="shared" si="4"/>
        <v>#REF!</v>
      </c>
      <c r="Z47" s="85" t="e">
        <f t="shared" si="4"/>
        <v>#REF!</v>
      </c>
    </row>
    <row r="48" spans="1:38" ht="18.95" customHeight="1" x14ac:dyDescent="0.15">
      <c r="A48" s="22"/>
      <c r="B48" s="171"/>
      <c r="C48" s="22"/>
      <c r="D48" s="57" t="s">
        <v>22</v>
      </c>
      <c r="E48" s="75" t="e">
        <f t="shared" si="4"/>
        <v>#REF!</v>
      </c>
      <c r="F48" s="78" t="e">
        <f t="shared" si="4"/>
        <v>#REF!</v>
      </c>
      <c r="G48" s="75" t="e">
        <f t="shared" si="4"/>
        <v>#REF!</v>
      </c>
      <c r="H48" s="76" t="e">
        <f t="shared" si="4"/>
        <v>#REF!</v>
      </c>
      <c r="I48" s="77" t="e">
        <f t="shared" si="4"/>
        <v>#REF!</v>
      </c>
      <c r="J48" s="78" t="e">
        <f t="shared" si="4"/>
        <v>#REF!</v>
      </c>
      <c r="K48" s="75" t="e">
        <f t="shared" si="4"/>
        <v>#REF!</v>
      </c>
      <c r="L48" s="76" t="e">
        <f t="shared" si="4"/>
        <v>#REF!</v>
      </c>
      <c r="M48" s="77" t="e">
        <f t="shared" si="4"/>
        <v>#REF!</v>
      </c>
      <c r="N48" s="78" t="e">
        <f t="shared" si="4"/>
        <v>#REF!</v>
      </c>
      <c r="O48" s="75" t="e">
        <f t="shared" si="4"/>
        <v>#REF!</v>
      </c>
      <c r="P48" s="76" t="e">
        <f t="shared" si="4"/>
        <v>#REF!</v>
      </c>
      <c r="Q48" s="77" t="e">
        <f t="shared" si="4"/>
        <v>#REF!</v>
      </c>
      <c r="R48" s="78" t="e">
        <f t="shared" si="4"/>
        <v>#REF!</v>
      </c>
      <c r="S48" s="75" t="e">
        <f t="shared" si="4"/>
        <v>#REF!</v>
      </c>
      <c r="T48" s="76" t="e">
        <f t="shared" si="4"/>
        <v>#REF!</v>
      </c>
      <c r="U48" s="77" t="e">
        <f t="shared" si="4"/>
        <v>#REF!</v>
      </c>
      <c r="V48" s="78" t="e">
        <f t="shared" si="4"/>
        <v>#REF!</v>
      </c>
      <c r="W48" s="75" t="e">
        <f t="shared" si="4"/>
        <v>#REF!</v>
      </c>
      <c r="X48" s="76" t="e">
        <f t="shared" si="4"/>
        <v>#REF!</v>
      </c>
      <c r="Y48" s="75" t="e">
        <f t="shared" si="4"/>
        <v>#REF!</v>
      </c>
      <c r="Z48" s="76" t="e">
        <f t="shared" si="4"/>
        <v>#REF!</v>
      </c>
    </row>
    <row r="49" spans="1:26" ht="18.95" customHeight="1" thickBot="1" x14ac:dyDescent="0.2">
      <c r="A49" s="46"/>
      <c r="B49" s="172"/>
      <c r="C49" s="46"/>
      <c r="D49" s="47" t="s">
        <v>24</v>
      </c>
      <c r="E49" s="79" t="e">
        <f t="shared" si="4"/>
        <v>#REF!</v>
      </c>
      <c r="F49" s="82" t="e">
        <f t="shared" si="4"/>
        <v>#REF!</v>
      </c>
      <c r="G49" s="79" t="e">
        <f t="shared" si="4"/>
        <v>#REF!</v>
      </c>
      <c r="H49" s="80" t="e">
        <f t="shared" si="4"/>
        <v>#REF!</v>
      </c>
      <c r="I49" s="81" t="e">
        <f t="shared" si="4"/>
        <v>#REF!</v>
      </c>
      <c r="J49" s="82" t="e">
        <f t="shared" si="4"/>
        <v>#REF!</v>
      </c>
      <c r="K49" s="79" t="e">
        <f t="shared" si="4"/>
        <v>#REF!</v>
      </c>
      <c r="L49" s="80" t="e">
        <f t="shared" si="4"/>
        <v>#REF!</v>
      </c>
      <c r="M49" s="81" t="e">
        <f t="shared" si="4"/>
        <v>#REF!</v>
      </c>
      <c r="N49" s="82" t="e">
        <f t="shared" si="4"/>
        <v>#REF!</v>
      </c>
      <c r="O49" s="79" t="e">
        <f t="shared" si="4"/>
        <v>#REF!</v>
      </c>
      <c r="P49" s="80" t="e">
        <f t="shared" si="4"/>
        <v>#REF!</v>
      </c>
      <c r="Q49" s="81" t="e">
        <f t="shared" si="4"/>
        <v>#REF!</v>
      </c>
      <c r="R49" s="82" t="e">
        <f t="shared" si="4"/>
        <v>#REF!</v>
      </c>
      <c r="S49" s="79" t="e">
        <f t="shared" si="4"/>
        <v>#REF!</v>
      </c>
      <c r="T49" s="80" t="e">
        <f t="shared" si="4"/>
        <v>#REF!</v>
      </c>
      <c r="U49" s="81" t="e">
        <f t="shared" si="4"/>
        <v>#REF!</v>
      </c>
      <c r="V49" s="82" t="e">
        <f t="shared" si="4"/>
        <v>#REF!</v>
      </c>
      <c r="W49" s="79" t="e">
        <f t="shared" si="4"/>
        <v>#REF!</v>
      </c>
      <c r="X49" s="80" t="e">
        <f t="shared" si="4"/>
        <v>#REF!</v>
      </c>
      <c r="Y49" s="79" t="e">
        <f t="shared" si="4"/>
        <v>#REF!</v>
      </c>
      <c r="Z49" s="80" t="e">
        <f t="shared" si="4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ageMargins left="0.98425196850393704" right="0.78740157480314965" top="0.98425196850393704" bottom="0.78740157480314965" header="0.51181102362204722" footer="0.51181102362204722"/>
  <pageSetup paperSize="8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10品目別管理表 (令和3年8月) </vt:lpstr>
      <vt:lpstr>(令和3年7月) </vt:lpstr>
      <vt:lpstr>(令和3年6月) </vt:lpstr>
      <vt:lpstr>(令和3年5月) </vt:lpstr>
      <vt:lpstr>(令和3年4月) </vt:lpstr>
      <vt:lpstr>(令和3年3月) </vt:lpstr>
      <vt:lpstr>(令和3年2月) </vt:lpstr>
      <vt:lpstr>'(令和3年2月) '!Print_Area</vt:lpstr>
      <vt:lpstr>'(令和3年3月) '!Print_Area</vt:lpstr>
      <vt:lpstr>'(令和3年4月) '!Print_Area</vt:lpstr>
      <vt:lpstr>'(令和3年5月) '!Print_Area</vt:lpstr>
      <vt:lpstr>'(令和3年6月) '!Print_Area</vt:lpstr>
      <vt:lpstr>'(令和3年7月) '!Print_Area</vt:lpstr>
      <vt:lpstr>'10品目別管理表 (令和3年8月)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Tsukamoto Takanori(塚本 崇徳)</cp:lastModifiedBy>
  <cp:lastPrinted>2021-09-27T07:44:57Z</cp:lastPrinted>
  <dcterms:created xsi:type="dcterms:W3CDTF">2016-05-20T01:46:25Z</dcterms:created>
  <dcterms:modified xsi:type="dcterms:W3CDTF">2021-09-27T07:44:58Z</dcterms:modified>
</cp:coreProperties>
</file>