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ACB4885F-A98B-4F85-974E-B5688A9E07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品目別管理表 (令和3年11月) " sheetId="9" r:id="rId1"/>
    <sheet name="(令和3年10月)  " sheetId="12" r:id="rId2"/>
    <sheet name="(令和3年9月) " sheetId="11" r:id="rId3"/>
    <sheet name="(令和3年8月) " sheetId="10" r:id="rId4"/>
    <sheet name="(令和3年7月) " sheetId="5" r:id="rId5"/>
    <sheet name="(令和3年6月) " sheetId="8" r:id="rId6"/>
    <sheet name="(令和3年5月) " sheetId="7" r:id="rId7"/>
    <sheet name="(令和3年4月) " sheetId="6" r:id="rId8"/>
    <sheet name="(令和3年3月) " sheetId="4" r:id="rId9"/>
    <sheet name="(令和3年2月) " sheetId="3" r:id="rId10"/>
  </sheets>
  <definedNames>
    <definedName name="_xlnm.Print_Area" localSheetId="1">'(令和3年10月)  '!$A$1:$Z$49</definedName>
    <definedName name="_xlnm.Print_Area" localSheetId="9">'(令和3年2月) '!$A$1:$Z$49</definedName>
    <definedName name="_xlnm.Print_Area" localSheetId="8">'(令和3年3月) '!$A$1:$Z$49</definedName>
    <definedName name="_xlnm.Print_Area" localSheetId="7">'(令和3年4月) '!$A$1:$Z$49</definedName>
    <definedName name="_xlnm.Print_Area" localSheetId="6">'(令和3年5月) '!$A$1:$Z$49</definedName>
    <definedName name="_xlnm.Print_Area" localSheetId="5">'(令和3年6月) '!$A$1:$Z$49</definedName>
    <definedName name="_xlnm.Print_Area" localSheetId="4">'(令和3年7月) '!$A$1:$Z$49</definedName>
    <definedName name="_xlnm.Print_Area" localSheetId="3">'(令和3年8月) '!$A$1:$Z$49</definedName>
    <definedName name="_xlnm.Print_Area" localSheetId="2">'(令和3年9月) '!$A$1:$Z$49</definedName>
    <definedName name="_xlnm.Print_Area" localSheetId="0">'10品目別管理表 (令和3年11月)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2" i="9" l="1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Z41" i="9" l="1"/>
  <c r="Y41" i="9"/>
  <c r="Z40" i="9"/>
  <c r="Y40" i="9"/>
  <c r="Z39" i="9"/>
  <c r="Y39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V37" i="12"/>
  <c r="Q37" i="12"/>
  <c r="N37" i="12"/>
  <c r="I37" i="12"/>
  <c r="F37" i="12"/>
  <c r="W36" i="12"/>
  <c r="T36" i="12"/>
  <c r="O36" i="12"/>
  <c r="L36" i="12"/>
  <c r="G36" i="12"/>
  <c r="U35" i="12"/>
  <c r="R35" i="12"/>
  <c r="M35" i="12"/>
  <c r="J35" i="12"/>
  <c r="E35" i="12"/>
  <c r="X33" i="12"/>
  <c r="V33" i="12"/>
  <c r="T33" i="12"/>
  <c r="R33" i="12"/>
  <c r="P33" i="12"/>
  <c r="N33" i="12"/>
  <c r="L33" i="12"/>
  <c r="J33" i="12"/>
  <c r="H33" i="12"/>
  <c r="F33" i="12"/>
  <c r="X32" i="12"/>
  <c r="V32" i="12"/>
  <c r="T32" i="12"/>
  <c r="R32" i="12"/>
  <c r="P32" i="12"/>
  <c r="N32" i="12"/>
  <c r="L32" i="12"/>
  <c r="J32" i="12"/>
  <c r="H32" i="12"/>
  <c r="F32" i="12"/>
  <c r="X31" i="12"/>
  <c r="V31" i="12"/>
  <c r="T31" i="12"/>
  <c r="R31" i="12"/>
  <c r="P31" i="12"/>
  <c r="N31" i="12"/>
  <c r="L31" i="12"/>
  <c r="J31" i="12"/>
  <c r="H31" i="12"/>
  <c r="F31" i="12"/>
  <c r="Z29" i="12"/>
  <c r="Y29" i="12"/>
  <c r="Z28" i="12"/>
  <c r="Y28" i="12"/>
  <c r="Z27" i="12"/>
  <c r="Y27" i="12"/>
  <c r="S24" i="12"/>
  <c r="K24" i="12"/>
  <c r="X22" i="12"/>
  <c r="X37" i="12" s="1"/>
  <c r="W22" i="12"/>
  <c r="W45" i="12" s="1"/>
  <c r="V22" i="12"/>
  <c r="V45" i="12" s="1"/>
  <c r="U22" i="12"/>
  <c r="U33" i="12" s="1"/>
  <c r="T22" i="12"/>
  <c r="T45" i="12" s="1"/>
  <c r="S22" i="12"/>
  <c r="S33" i="12" s="1"/>
  <c r="R22" i="12"/>
  <c r="R49" i="12" s="1"/>
  <c r="Q22" i="12"/>
  <c r="Q49" i="12" s="1"/>
  <c r="P22" i="12"/>
  <c r="P37" i="12" s="1"/>
  <c r="O22" i="12"/>
  <c r="O45" i="12" s="1"/>
  <c r="N22" i="12"/>
  <c r="N45" i="12" s="1"/>
  <c r="M22" i="12"/>
  <c r="M33" i="12" s="1"/>
  <c r="L22" i="12"/>
  <c r="L45" i="12" s="1"/>
  <c r="K22" i="12"/>
  <c r="K33" i="12" s="1"/>
  <c r="J22" i="12"/>
  <c r="J49" i="12" s="1"/>
  <c r="I22" i="12"/>
  <c r="I49" i="12" s="1"/>
  <c r="H22" i="12"/>
  <c r="H37" i="12" s="1"/>
  <c r="G22" i="12"/>
  <c r="G45" i="12" s="1"/>
  <c r="F22" i="12"/>
  <c r="F45" i="12" s="1"/>
  <c r="E22" i="12"/>
  <c r="E33" i="12" s="1"/>
  <c r="X21" i="12"/>
  <c r="X48" i="12" s="1"/>
  <c r="W21" i="12"/>
  <c r="W48" i="12" s="1"/>
  <c r="V21" i="12"/>
  <c r="V36" i="12" s="1"/>
  <c r="U21" i="12"/>
  <c r="U44" i="12" s="1"/>
  <c r="T21" i="12"/>
  <c r="T44" i="12" s="1"/>
  <c r="S21" i="12"/>
  <c r="S32" i="12" s="1"/>
  <c r="R21" i="12"/>
  <c r="R44" i="12" s="1"/>
  <c r="Q21" i="12"/>
  <c r="Q32" i="12" s="1"/>
  <c r="P21" i="12"/>
  <c r="P48" i="12" s="1"/>
  <c r="O21" i="12"/>
  <c r="O48" i="12" s="1"/>
  <c r="N21" i="12"/>
  <c r="N36" i="12" s="1"/>
  <c r="M21" i="12"/>
  <c r="M44" i="12" s="1"/>
  <c r="L21" i="12"/>
  <c r="L44" i="12" s="1"/>
  <c r="K21" i="12"/>
  <c r="K32" i="12" s="1"/>
  <c r="J21" i="12"/>
  <c r="J44" i="12" s="1"/>
  <c r="I21" i="12"/>
  <c r="I32" i="12" s="1"/>
  <c r="H21" i="12"/>
  <c r="H48" i="12" s="1"/>
  <c r="G21" i="12"/>
  <c r="G48" i="12" s="1"/>
  <c r="F21" i="12"/>
  <c r="F36" i="12" s="1"/>
  <c r="E21" i="12"/>
  <c r="E44" i="12" s="1"/>
  <c r="X20" i="12"/>
  <c r="X43" i="12" s="1"/>
  <c r="W20" i="12"/>
  <c r="W31" i="12" s="1"/>
  <c r="V20" i="12"/>
  <c r="V47" i="12" s="1"/>
  <c r="U20" i="12"/>
  <c r="U47" i="12" s="1"/>
  <c r="T20" i="12"/>
  <c r="T35" i="12" s="1"/>
  <c r="S20" i="12"/>
  <c r="S43" i="12" s="1"/>
  <c r="R20" i="12"/>
  <c r="R43" i="12" s="1"/>
  <c r="Q20" i="12"/>
  <c r="Q31" i="12" s="1"/>
  <c r="P20" i="12"/>
  <c r="P43" i="12" s="1"/>
  <c r="O20" i="12"/>
  <c r="O31" i="12" s="1"/>
  <c r="N20" i="12"/>
  <c r="N47" i="12" s="1"/>
  <c r="M20" i="12"/>
  <c r="M47" i="12" s="1"/>
  <c r="L20" i="12"/>
  <c r="L35" i="12" s="1"/>
  <c r="K20" i="12"/>
  <c r="K43" i="12" s="1"/>
  <c r="J20" i="12"/>
  <c r="J43" i="12" s="1"/>
  <c r="I20" i="12"/>
  <c r="I31" i="12" s="1"/>
  <c r="H20" i="12"/>
  <c r="H43" i="12" s="1"/>
  <c r="G20" i="12"/>
  <c r="G31" i="12" s="1"/>
  <c r="F20" i="12"/>
  <c r="F47" i="12" s="1"/>
  <c r="E20" i="12"/>
  <c r="E47" i="12" s="1"/>
  <c r="Z19" i="12"/>
  <c r="Z22" i="12" s="1"/>
  <c r="Y19" i="12"/>
  <c r="Y22" i="12" s="1"/>
  <c r="Z18" i="12"/>
  <c r="Y18" i="12"/>
  <c r="Y21" i="12" s="1"/>
  <c r="Z17" i="12"/>
  <c r="Z20" i="12" s="1"/>
  <c r="Y17" i="12"/>
  <c r="Z16" i="12"/>
  <c r="Y16" i="12"/>
  <c r="Z15" i="12"/>
  <c r="Y15" i="12"/>
  <c r="Z14" i="12"/>
  <c r="Y14" i="12"/>
  <c r="Y20" i="12" s="1"/>
  <c r="Z13" i="12"/>
  <c r="Y13" i="12"/>
  <c r="Z12" i="12"/>
  <c r="Y12" i="12"/>
  <c r="Z11" i="12"/>
  <c r="Y11" i="12"/>
  <c r="Z10" i="12"/>
  <c r="Y10" i="12"/>
  <c r="Z9" i="12"/>
  <c r="Z21" i="12" s="1"/>
  <c r="Y9" i="12"/>
  <c r="Z8" i="12"/>
  <c r="Y8" i="12"/>
  <c r="Z7" i="12"/>
  <c r="Y7" i="12"/>
  <c r="Z6" i="12"/>
  <c r="Y6" i="12"/>
  <c r="Z5" i="12"/>
  <c r="Y5" i="12"/>
  <c r="Z32" i="12" l="1"/>
  <c r="Z44" i="12"/>
  <c r="Z36" i="12"/>
  <c r="Z48" i="12"/>
  <c r="Z43" i="12"/>
  <c r="Z35" i="12"/>
  <c r="Z47" i="12"/>
  <c r="Z31" i="12"/>
  <c r="Z49" i="12"/>
  <c r="Z33" i="12"/>
  <c r="Z45" i="12"/>
  <c r="Z37" i="12"/>
  <c r="Y24" i="12"/>
  <c r="Y31" i="12"/>
  <c r="Y43" i="12"/>
  <c r="Y23" i="12"/>
  <c r="Y35" i="12"/>
  <c r="Y47" i="12"/>
  <c r="Y32" i="12"/>
  <c r="Y44" i="12"/>
  <c r="Y36" i="12"/>
  <c r="Y48" i="12"/>
  <c r="Y49" i="12"/>
  <c r="Y33" i="12"/>
  <c r="Y45" i="12"/>
  <c r="Y37" i="12"/>
  <c r="Q25" i="12"/>
  <c r="O23" i="12"/>
  <c r="I24" i="12"/>
  <c r="S25" i="12"/>
  <c r="K31" i="12"/>
  <c r="S31" i="12"/>
  <c r="E32" i="12"/>
  <c r="M32" i="12"/>
  <c r="U32" i="12"/>
  <c r="G33" i="12"/>
  <c r="O33" i="12"/>
  <c r="W33" i="12"/>
  <c r="F35" i="12"/>
  <c r="N35" i="12"/>
  <c r="V35" i="12"/>
  <c r="H36" i="12"/>
  <c r="P36" i="12"/>
  <c r="X36" i="12"/>
  <c r="J37" i="12"/>
  <c r="R37" i="12"/>
  <c r="L43" i="12"/>
  <c r="T43" i="12"/>
  <c r="F44" i="12"/>
  <c r="N44" i="12"/>
  <c r="V44" i="12"/>
  <c r="H45" i="12"/>
  <c r="P45" i="12"/>
  <c r="X45" i="12"/>
  <c r="G47" i="12"/>
  <c r="O47" i="12"/>
  <c r="W47" i="12"/>
  <c r="I48" i="12"/>
  <c r="Q48" i="12"/>
  <c r="K49" i="12"/>
  <c r="S49" i="12"/>
  <c r="Q23" i="12"/>
  <c r="E25" i="12"/>
  <c r="U25" i="12"/>
  <c r="G35" i="12"/>
  <c r="O35" i="12"/>
  <c r="W35" i="12"/>
  <c r="I36" i="12"/>
  <c r="Q36" i="12"/>
  <c r="K37" i="12"/>
  <c r="S37" i="12"/>
  <c r="E43" i="12"/>
  <c r="M43" i="12"/>
  <c r="U43" i="12"/>
  <c r="G44" i="12"/>
  <c r="O44" i="12"/>
  <c r="W44" i="12"/>
  <c r="I45" i="12"/>
  <c r="Q45" i="12"/>
  <c r="H47" i="12"/>
  <c r="P47" i="12"/>
  <c r="X47" i="12"/>
  <c r="J48" i="12"/>
  <c r="R48" i="12"/>
  <c r="L49" i="12"/>
  <c r="T49" i="12"/>
  <c r="S23" i="12"/>
  <c r="M24" i="12"/>
  <c r="G25" i="12"/>
  <c r="W25" i="12"/>
  <c r="E31" i="12"/>
  <c r="M31" i="12"/>
  <c r="U31" i="12"/>
  <c r="G32" i="12"/>
  <c r="O32" i="12"/>
  <c r="W32" i="12"/>
  <c r="I33" i="12"/>
  <c r="Q33" i="12"/>
  <c r="H35" i="12"/>
  <c r="P35" i="12"/>
  <c r="X35" i="12"/>
  <c r="J36" i="12"/>
  <c r="R36" i="12"/>
  <c r="L37" i="12"/>
  <c r="T37" i="12"/>
  <c r="F43" i="12"/>
  <c r="N43" i="12"/>
  <c r="V43" i="12"/>
  <c r="H44" i="12"/>
  <c r="P44" i="12"/>
  <c r="X44" i="12"/>
  <c r="J45" i="12"/>
  <c r="R45" i="12"/>
  <c r="I47" i="12"/>
  <c r="Q47" i="12"/>
  <c r="K48" i="12"/>
  <c r="S48" i="12"/>
  <c r="E49" i="12"/>
  <c r="M49" i="12"/>
  <c r="U49" i="12"/>
  <c r="M23" i="12"/>
  <c r="W24" i="12"/>
  <c r="O24" i="12"/>
  <c r="I35" i="12"/>
  <c r="S36" i="12"/>
  <c r="M37" i="12"/>
  <c r="G43" i="12"/>
  <c r="O43" i="12"/>
  <c r="W43" i="12"/>
  <c r="I44" i="12"/>
  <c r="Q44" i="12"/>
  <c r="K45" i="12"/>
  <c r="S45" i="12"/>
  <c r="J47" i="12"/>
  <c r="R47" i="12"/>
  <c r="L48" i="12"/>
  <c r="T48" i="12"/>
  <c r="F49" i="12"/>
  <c r="N49" i="12"/>
  <c r="V49" i="12"/>
  <c r="G24" i="12"/>
  <c r="E23" i="12"/>
  <c r="U23" i="12"/>
  <c r="I25" i="12"/>
  <c r="Q35" i="12"/>
  <c r="K36" i="12"/>
  <c r="E37" i="12"/>
  <c r="U37" i="12"/>
  <c r="G23" i="12"/>
  <c r="W23" i="12"/>
  <c r="Q24" i="12"/>
  <c r="K25" i="12"/>
  <c r="K47" i="12"/>
  <c r="S47" i="12"/>
  <c r="E48" i="12"/>
  <c r="M48" i="12"/>
  <c r="U48" i="12"/>
  <c r="G49" i="12"/>
  <c r="O49" i="12"/>
  <c r="W49" i="12"/>
  <c r="I23" i="12"/>
  <c r="M25" i="12"/>
  <c r="K35" i="12"/>
  <c r="S35" i="12"/>
  <c r="E36" i="12"/>
  <c r="M36" i="12"/>
  <c r="U36" i="12"/>
  <c r="G37" i="12"/>
  <c r="O37" i="12"/>
  <c r="W37" i="12"/>
  <c r="I43" i="12"/>
  <c r="Q43" i="12"/>
  <c r="K44" i="12"/>
  <c r="S44" i="12"/>
  <c r="E45" i="12"/>
  <c r="M45" i="12"/>
  <c r="U45" i="12"/>
  <c r="L47" i="12"/>
  <c r="T47" i="12"/>
  <c r="F48" i="12"/>
  <c r="N48" i="12"/>
  <c r="V48" i="12"/>
  <c r="H49" i="12"/>
  <c r="P49" i="12"/>
  <c r="X49" i="12"/>
  <c r="K23" i="12"/>
  <c r="E24" i="12"/>
  <c r="U24" i="12"/>
  <c r="O25" i="12"/>
  <c r="S49" i="11"/>
  <c r="K49" i="11"/>
  <c r="Q48" i="11"/>
  <c r="I48" i="11"/>
  <c r="W47" i="11"/>
  <c r="O47" i="11"/>
  <c r="G47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R37" i="11"/>
  <c r="J37" i="11"/>
  <c r="X36" i="11"/>
  <c r="P36" i="11"/>
  <c r="H36" i="11"/>
  <c r="V35" i="11"/>
  <c r="N35" i="11"/>
  <c r="F35" i="11"/>
  <c r="W33" i="11"/>
  <c r="O33" i="11"/>
  <c r="G33" i="11"/>
  <c r="U32" i="11"/>
  <c r="M32" i="11"/>
  <c r="E32" i="11"/>
  <c r="S31" i="11"/>
  <c r="K31" i="11"/>
  <c r="Z29" i="11"/>
  <c r="Y29" i="11"/>
  <c r="Z28" i="11"/>
  <c r="Y28" i="11"/>
  <c r="Z27" i="11"/>
  <c r="Y27" i="11"/>
  <c r="I24" i="11"/>
  <c r="O23" i="11"/>
  <c r="O46" i="11" s="1"/>
  <c r="X22" i="11"/>
  <c r="W24" i="11" s="1"/>
  <c r="W22" i="11"/>
  <c r="W45" i="11" s="1"/>
  <c r="V22" i="11"/>
  <c r="V33" i="11" s="1"/>
  <c r="U22" i="11"/>
  <c r="U33" i="11" s="1"/>
  <c r="T22" i="11"/>
  <c r="T33" i="11" s="1"/>
  <c r="S22" i="11"/>
  <c r="S24" i="11" s="1"/>
  <c r="R22" i="11"/>
  <c r="R49" i="11" s="1"/>
  <c r="Q22" i="11"/>
  <c r="Q37" i="11" s="1"/>
  <c r="P22" i="11"/>
  <c r="P37" i="11" s="1"/>
  <c r="O22" i="11"/>
  <c r="O45" i="11" s="1"/>
  <c r="N22" i="11"/>
  <c r="N33" i="11" s="1"/>
  <c r="M22" i="11"/>
  <c r="M33" i="11" s="1"/>
  <c r="L22" i="11"/>
  <c r="L33" i="11" s="1"/>
  <c r="K22" i="11"/>
  <c r="K33" i="11" s="1"/>
  <c r="J22" i="11"/>
  <c r="J49" i="11" s="1"/>
  <c r="I22" i="11"/>
  <c r="I37" i="11" s="1"/>
  <c r="H22" i="11"/>
  <c r="G24" i="11" s="1"/>
  <c r="G22" i="11"/>
  <c r="G45" i="11" s="1"/>
  <c r="F22" i="11"/>
  <c r="F33" i="11" s="1"/>
  <c r="E22" i="11"/>
  <c r="E33" i="11" s="1"/>
  <c r="X21" i="11"/>
  <c r="X48" i="11" s="1"/>
  <c r="W21" i="11"/>
  <c r="W36" i="11" s="1"/>
  <c r="V21" i="11"/>
  <c r="V36" i="11" s="1"/>
  <c r="U21" i="11"/>
  <c r="U44" i="11" s="1"/>
  <c r="T21" i="11"/>
  <c r="T32" i="11" s="1"/>
  <c r="S21" i="11"/>
  <c r="S32" i="11" s="1"/>
  <c r="R21" i="11"/>
  <c r="R32" i="11" s="1"/>
  <c r="Q21" i="11"/>
  <c r="Q32" i="11" s="1"/>
  <c r="P21" i="11"/>
  <c r="P48" i="11" s="1"/>
  <c r="O21" i="11"/>
  <c r="O36" i="11" s="1"/>
  <c r="N21" i="11"/>
  <c r="N44" i="11" s="1"/>
  <c r="M21" i="11"/>
  <c r="M44" i="11" s="1"/>
  <c r="L21" i="11"/>
  <c r="L32" i="11" s="1"/>
  <c r="K21" i="11"/>
  <c r="K32" i="11" s="1"/>
  <c r="J21" i="11"/>
  <c r="J32" i="11" s="1"/>
  <c r="I21" i="11"/>
  <c r="I32" i="11" s="1"/>
  <c r="H21" i="11"/>
  <c r="H48" i="11" s="1"/>
  <c r="G21" i="11"/>
  <c r="G36" i="11" s="1"/>
  <c r="F21" i="11"/>
  <c r="F36" i="11" s="1"/>
  <c r="E21" i="11"/>
  <c r="E44" i="11" s="1"/>
  <c r="X20" i="11"/>
  <c r="X31" i="11" s="1"/>
  <c r="W20" i="11"/>
  <c r="W31" i="11" s="1"/>
  <c r="V20" i="11"/>
  <c r="V47" i="11" s="1"/>
  <c r="U20" i="11"/>
  <c r="U35" i="11" s="1"/>
  <c r="T20" i="11"/>
  <c r="T35" i="11" s="1"/>
  <c r="S20" i="11"/>
  <c r="S43" i="11" s="1"/>
  <c r="R20" i="11"/>
  <c r="R31" i="11" s="1"/>
  <c r="Q20" i="11"/>
  <c r="Q31" i="11" s="1"/>
  <c r="P20" i="11"/>
  <c r="P31" i="11" s="1"/>
  <c r="O20" i="11"/>
  <c r="O31" i="11" s="1"/>
  <c r="N20" i="11"/>
  <c r="N47" i="11" s="1"/>
  <c r="M20" i="11"/>
  <c r="M35" i="11" s="1"/>
  <c r="L20" i="11"/>
  <c r="L35" i="11" s="1"/>
  <c r="K20" i="11"/>
  <c r="K43" i="11" s="1"/>
  <c r="J20" i="11"/>
  <c r="J31" i="11" s="1"/>
  <c r="I20" i="11"/>
  <c r="I31" i="11" s="1"/>
  <c r="H20" i="11"/>
  <c r="H31" i="11" s="1"/>
  <c r="G20" i="11"/>
  <c r="G31" i="11" s="1"/>
  <c r="F20" i="11"/>
  <c r="F47" i="11" s="1"/>
  <c r="E20" i="11"/>
  <c r="E35" i="11" s="1"/>
  <c r="Z19" i="11"/>
  <c r="Z22" i="11" s="1"/>
  <c r="Y19" i="11"/>
  <c r="Y22" i="11" s="1"/>
  <c r="Z18" i="11"/>
  <c r="Z21" i="11" s="1"/>
  <c r="Y18" i="11"/>
  <c r="Y21" i="11" s="1"/>
  <c r="Z17" i="11"/>
  <c r="Z20" i="11" s="1"/>
  <c r="Y17" i="11"/>
  <c r="Y20" i="11" s="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Z6" i="11"/>
  <c r="Y6" i="11"/>
  <c r="Z5" i="11"/>
  <c r="Y5" i="11"/>
  <c r="U34" i="12" l="1"/>
  <c r="U46" i="12"/>
  <c r="S34" i="12"/>
  <c r="S46" i="12"/>
  <c r="Y25" i="12"/>
  <c r="Y34" i="12"/>
  <c r="Y46" i="12"/>
  <c r="W34" i="12"/>
  <c r="W46" i="12"/>
  <c r="E34" i="12"/>
  <c r="E46" i="12"/>
  <c r="Q34" i="12"/>
  <c r="Q46" i="12"/>
  <c r="G34" i="12"/>
  <c r="G46" i="12"/>
  <c r="O34" i="12"/>
  <c r="O46" i="12"/>
  <c r="K46" i="12"/>
  <c r="K34" i="12"/>
  <c r="I34" i="12"/>
  <c r="I46" i="12"/>
  <c r="M46" i="12"/>
  <c r="M34" i="12"/>
  <c r="Y32" i="11"/>
  <c r="Y44" i="11"/>
  <c r="Y36" i="11"/>
  <c r="Y48" i="11"/>
  <c r="Y37" i="11"/>
  <c r="Y49" i="11"/>
  <c r="Y33" i="11"/>
  <c r="Y45" i="11"/>
  <c r="S25" i="11"/>
  <c r="Z31" i="11"/>
  <c r="Z43" i="11"/>
  <c r="Z35" i="11"/>
  <c r="Z47" i="11"/>
  <c r="Z32" i="11"/>
  <c r="Z44" i="11"/>
  <c r="Z36" i="11"/>
  <c r="Z48" i="11"/>
  <c r="Z49" i="11"/>
  <c r="Y24" i="11"/>
  <c r="Z33" i="11"/>
  <c r="Z45" i="11"/>
  <c r="Z37" i="11"/>
  <c r="Y31" i="11"/>
  <c r="Y43" i="11"/>
  <c r="Y23" i="11"/>
  <c r="Y35" i="11"/>
  <c r="Y47" i="11"/>
  <c r="T43" i="11"/>
  <c r="H45" i="11"/>
  <c r="Q23" i="11"/>
  <c r="K24" i="11"/>
  <c r="E25" i="11"/>
  <c r="U25" i="11"/>
  <c r="L31" i="11"/>
  <c r="T31" i="11"/>
  <c r="F32" i="11"/>
  <c r="N32" i="11"/>
  <c r="V32" i="11"/>
  <c r="H33" i="11"/>
  <c r="P33" i="11"/>
  <c r="X33" i="11"/>
  <c r="O34" i="11"/>
  <c r="G35" i="11"/>
  <c r="O35" i="11"/>
  <c r="W35" i="11"/>
  <c r="I36" i="11"/>
  <c r="Q36" i="11"/>
  <c r="K37" i="11"/>
  <c r="S37" i="11"/>
  <c r="E43" i="11"/>
  <c r="M43" i="11"/>
  <c r="U43" i="11"/>
  <c r="G44" i="11"/>
  <c r="O44" i="11"/>
  <c r="W44" i="11"/>
  <c r="I45" i="11"/>
  <c r="Q45" i="11"/>
  <c r="H47" i="11"/>
  <c r="P47" i="11"/>
  <c r="X47" i="11"/>
  <c r="J48" i="11"/>
  <c r="R48" i="11"/>
  <c r="L49" i="11"/>
  <c r="T49" i="11"/>
  <c r="L43" i="11"/>
  <c r="X45" i="11"/>
  <c r="S23" i="11"/>
  <c r="M24" i="11"/>
  <c r="G25" i="11"/>
  <c r="W25" i="11"/>
  <c r="E31" i="11"/>
  <c r="M31" i="11"/>
  <c r="U31" i="11"/>
  <c r="G32" i="11"/>
  <c r="O32" i="11"/>
  <c r="W32" i="11"/>
  <c r="I33" i="11"/>
  <c r="Q33" i="11"/>
  <c r="H35" i="11"/>
  <c r="P35" i="11"/>
  <c r="X35" i="11"/>
  <c r="J36" i="11"/>
  <c r="R36" i="11"/>
  <c r="L37" i="11"/>
  <c r="T37" i="11"/>
  <c r="F43" i="11"/>
  <c r="N43" i="11"/>
  <c r="V43" i="11"/>
  <c r="H44" i="11"/>
  <c r="P44" i="11"/>
  <c r="X44" i="11"/>
  <c r="J45" i="11"/>
  <c r="R45" i="11"/>
  <c r="I47" i="11"/>
  <c r="Q47" i="11"/>
  <c r="K48" i="11"/>
  <c r="S48" i="11"/>
  <c r="E49" i="11"/>
  <c r="M49" i="11"/>
  <c r="U49" i="11"/>
  <c r="F44" i="11"/>
  <c r="E23" i="11"/>
  <c r="U23" i="11"/>
  <c r="O24" i="11"/>
  <c r="I25" i="11"/>
  <c r="F31" i="11"/>
  <c r="N31" i="11"/>
  <c r="V31" i="11"/>
  <c r="H32" i="11"/>
  <c r="P32" i="11"/>
  <c r="X32" i="11"/>
  <c r="J33" i="11"/>
  <c r="R33" i="11"/>
  <c r="I35" i="11"/>
  <c r="Q35" i="11"/>
  <c r="K36" i="11"/>
  <c r="S36" i="11"/>
  <c r="E37" i="11"/>
  <c r="M37" i="11"/>
  <c r="U37" i="11"/>
  <c r="G43" i="11"/>
  <c r="O43" i="11"/>
  <c r="W43" i="11"/>
  <c r="I44" i="11"/>
  <c r="Q44" i="11"/>
  <c r="K45" i="11"/>
  <c r="S45" i="11"/>
  <c r="J47" i="11"/>
  <c r="R47" i="11"/>
  <c r="L48" i="11"/>
  <c r="T48" i="11"/>
  <c r="F49" i="11"/>
  <c r="N49" i="11"/>
  <c r="V49" i="11"/>
  <c r="G23" i="11"/>
  <c r="W23" i="11"/>
  <c r="Q24" i="11"/>
  <c r="K25" i="11"/>
  <c r="S33" i="11"/>
  <c r="J35" i="11"/>
  <c r="R35" i="11"/>
  <c r="L36" i="11"/>
  <c r="T36" i="11"/>
  <c r="F37" i="11"/>
  <c r="N37" i="11"/>
  <c r="V37" i="11"/>
  <c r="H43" i="11"/>
  <c r="P43" i="11"/>
  <c r="X43" i="11"/>
  <c r="J44" i="11"/>
  <c r="R44" i="11"/>
  <c r="L45" i="11"/>
  <c r="T45" i="11"/>
  <c r="K47" i="11"/>
  <c r="S47" i="11"/>
  <c r="E48" i="11"/>
  <c r="M48" i="11"/>
  <c r="U48" i="11"/>
  <c r="G49" i="11"/>
  <c r="O49" i="11"/>
  <c r="W49" i="11"/>
  <c r="V44" i="11"/>
  <c r="I23" i="11"/>
  <c r="M25" i="11"/>
  <c r="K35" i="11"/>
  <c r="S35" i="11"/>
  <c r="E36" i="11"/>
  <c r="M36" i="11"/>
  <c r="U36" i="11"/>
  <c r="G37" i="11"/>
  <c r="O37" i="11"/>
  <c r="W37" i="11"/>
  <c r="I43" i="11"/>
  <c r="Q43" i="11"/>
  <c r="K44" i="11"/>
  <c r="S44" i="11"/>
  <c r="E45" i="11"/>
  <c r="M45" i="11"/>
  <c r="U45" i="11"/>
  <c r="L47" i="11"/>
  <c r="T47" i="11"/>
  <c r="F48" i="11"/>
  <c r="N48" i="11"/>
  <c r="V48" i="11"/>
  <c r="H49" i="11"/>
  <c r="P49" i="11"/>
  <c r="X49" i="11"/>
  <c r="P45" i="11"/>
  <c r="K23" i="11"/>
  <c r="E24" i="11"/>
  <c r="U24" i="11"/>
  <c r="O25" i="11"/>
  <c r="N36" i="11"/>
  <c r="H37" i="11"/>
  <c r="X37" i="11"/>
  <c r="J43" i="11"/>
  <c r="R43" i="11"/>
  <c r="L44" i="11"/>
  <c r="T44" i="11"/>
  <c r="F45" i="11"/>
  <c r="N45" i="11"/>
  <c r="V45" i="11"/>
  <c r="E47" i="11"/>
  <c r="M47" i="11"/>
  <c r="U47" i="11"/>
  <c r="G48" i="11"/>
  <c r="O48" i="11"/>
  <c r="W48" i="11"/>
  <c r="I49" i="11"/>
  <c r="Q49" i="11"/>
  <c r="M23" i="11"/>
  <c r="Q25" i="11"/>
  <c r="Z42" i="10"/>
  <c r="X42" i="10"/>
  <c r="V42" i="10"/>
  <c r="T42" i="10"/>
  <c r="R42" i="10"/>
  <c r="P42" i="10"/>
  <c r="N42" i="10"/>
  <c r="L42" i="10"/>
  <c r="J42" i="10"/>
  <c r="H42" i="10"/>
  <c r="F42" i="10"/>
  <c r="R37" i="10"/>
  <c r="J37" i="10"/>
  <c r="V35" i="10"/>
  <c r="F35" i="10"/>
  <c r="Z29" i="10"/>
  <c r="Y29" i="10"/>
  <c r="Z28" i="10"/>
  <c r="Y28" i="10"/>
  <c r="Z27" i="10"/>
  <c r="Y27" i="10"/>
  <c r="X22" i="10"/>
  <c r="W22" i="10"/>
  <c r="V22" i="10"/>
  <c r="V33" i="10" s="1"/>
  <c r="U22" i="10"/>
  <c r="U33" i="10" s="1"/>
  <c r="T22" i="10"/>
  <c r="T33" i="10" s="1"/>
  <c r="S22" i="10"/>
  <c r="S33" i="10" s="1"/>
  <c r="R22" i="10"/>
  <c r="Q22" i="10"/>
  <c r="Q37" i="10" s="1"/>
  <c r="P22" i="10"/>
  <c r="P37" i="10" s="1"/>
  <c r="O22" i="10"/>
  <c r="N22" i="10"/>
  <c r="N33" i="10" s="1"/>
  <c r="M22" i="10"/>
  <c r="M33" i="10" s="1"/>
  <c r="L22" i="10"/>
  <c r="L33" i="10" s="1"/>
  <c r="K22" i="10"/>
  <c r="K33" i="10" s="1"/>
  <c r="J22" i="10"/>
  <c r="I22" i="10"/>
  <c r="I37" i="10" s="1"/>
  <c r="H22" i="10"/>
  <c r="G22" i="10"/>
  <c r="G33" i="10" s="1"/>
  <c r="F22" i="10"/>
  <c r="F33" i="10" s="1"/>
  <c r="E22" i="10"/>
  <c r="E33" i="10" s="1"/>
  <c r="X21" i="10"/>
  <c r="W21" i="10"/>
  <c r="W36" i="10" s="1"/>
  <c r="V21" i="10"/>
  <c r="V36" i="10" s="1"/>
  <c r="U21" i="10"/>
  <c r="T21" i="10"/>
  <c r="T32" i="10" s="1"/>
  <c r="S21" i="10"/>
  <c r="S32" i="10" s="1"/>
  <c r="R21" i="10"/>
  <c r="R32" i="10" s="1"/>
  <c r="Q21" i="10"/>
  <c r="Q32" i="10" s="1"/>
  <c r="P21" i="10"/>
  <c r="O21" i="10"/>
  <c r="O36" i="10" s="1"/>
  <c r="N21" i="10"/>
  <c r="N36" i="10" s="1"/>
  <c r="M21" i="10"/>
  <c r="L21" i="10"/>
  <c r="L32" i="10" s="1"/>
  <c r="K21" i="10"/>
  <c r="K32" i="10" s="1"/>
  <c r="J21" i="10"/>
  <c r="J32" i="10" s="1"/>
  <c r="I21" i="10"/>
  <c r="I32" i="10" s="1"/>
  <c r="H21" i="10"/>
  <c r="G21" i="10"/>
  <c r="G36" i="10" s="1"/>
  <c r="F21" i="10"/>
  <c r="F36" i="10" s="1"/>
  <c r="E21" i="10"/>
  <c r="X20" i="10"/>
  <c r="X31" i="10" s="1"/>
  <c r="W20" i="10"/>
  <c r="W31" i="10" s="1"/>
  <c r="V20" i="10"/>
  <c r="U20" i="10"/>
  <c r="U35" i="10" s="1"/>
  <c r="T20" i="10"/>
  <c r="T35" i="10" s="1"/>
  <c r="S20" i="10"/>
  <c r="S31" i="10" s="1"/>
  <c r="R20" i="10"/>
  <c r="R31" i="10" s="1"/>
  <c r="Q20" i="10"/>
  <c r="Q31" i="10" s="1"/>
  <c r="P20" i="10"/>
  <c r="P31" i="10" s="1"/>
  <c r="O20" i="10"/>
  <c r="O31" i="10" s="1"/>
  <c r="N20" i="10"/>
  <c r="N35" i="10" s="1"/>
  <c r="M20" i="10"/>
  <c r="M35" i="10" s="1"/>
  <c r="L20" i="10"/>
  <c r="K20" i="10"/>
  <c r="K31" i="10" s="1"/>
  <c r="J20" i="10"/>
  <c r="J31" i="10" s="1"/>
  <c r="I20" i="10"/>
  <c r="I31" i="10" s="1"/>
  <c r="H20" i="10"/>
  <c r="H31" i="10" s="1"/>
  <c r="G20" i="10"/>
  <c r="G31" i="10" s="1"/>
  <c r="F20" i="10"/>
  <c r="E20" i="10"/>
  <c r="E35" i="10" s="1"/>
  <c r="Z19" i="10"/>
  <c r="Y19" i="10"/>
  <c r="Z18" i="10"/>
  <c r="Y18" i="10"/>
  <c r="Y21" i="10" s="1"/>
  <c r="Z17" i="10"/>
  <c r="Y17" i="10"/>
  <c r="Z16" i="10"/>
  <c r="Y16" i="10"/>
  <c r="Z15" i="10"/>
  <c r="Y15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Y5" i="10"/>
  <c r="U34" i="11" l="1"/>
  <c r="U46" i="11"/>
  <c r="E34" i="11"/>
  <c r="E46" i="11"/>
  <c r="Q34" i="11"/>
  <c r="Q46" i="11"/>
  <c r="G34" i="11"/>
  <c r="G46" i="11"/>
  <c r="K34" i="11"/>
  <c r="K46" i="11"/>
  <c r="Y25" i="11"/>
  <c r="I34" i="11"/>
  <c r="I46" i="11"/>
  <c r="S34" i="11"/>
  <c r="S46" i="11"/>
  <c r="M46" i="11"/>
  <c r="M34" i="11"/>
  <c r="W34" i="11"/>
  <c r="W46" i="11"/>
  <c r="Y34" i="11"/>
  <c r="Y46" i="11"/>
  <c r="Z21" i="10"/>
  <c r="I24" i="10"/>
  <c r="Y22" i="10"/>
  <c r="S25" i="10" s="1"/>
  <c r="E32" i="10"/>
  <c r="M32" i="10"/>
  <c r="H36" i="10"/>
  <c r="Z22" i="10"/>
  <c r="U32" i="10"/>
  <c r="P36" i="10"/>
  <c r="X36" i="10"/>
  <c r="Y20" i="10"/>
  <c r="O33" i="10"/>
  <c r="Z20" i="10"/>
  <c r="Z31" i="10" s="1"/>
  <c r="G24" i="10"/>
  <c r="W24" i="10"/>
  <c r="W33" i="10"/>
  <c r="Y32" i="10"/>
  <c r="Y36" i="10"/>
  <c r="Y37" i="10"/>
  <c r="Z37" i="10"/>
  <c r="Z33" i="10"/>
  <c r="Y24" i="10"/>
  <c r="Z32" i="10"/>
  <c r="Z36" i="10"/>
  <c r="Y31" i="10"/>
  <c r="Y35" i="10"/>
  <c r="K24" i="10"/>
  <c r="E25" i="10"/>
  <c r="L31" i="10"/>
  <c r="T31" i="10"/>
  <c r="F32" i="10"/>
  <c r="N32" i="10"/>
  <c r="V32" i="10"/>
  <c r="H33" i="10"/>
  <c r="P33" i="10"/>
  <c r="X33" i="10"/>
  <c r="G35" i="10"/>
  <c r="O35" i="10"/>
  <c r="W35" i="10"/>
  <c r="I36" i="10"/>
  <c r="Q36" i="10"/>
  <c r="K37" i="10"/>
  <c r="S37" i="10"/>
  <c r="M24" i="10"/>
  <c r="E31" i="10"/>
  <c r="M31" i="10"/>
  <c r="U31" i="10"/>
  <c r="G32" i="10"/>
  <c r="O32" i="10"/>
  <c r="W32" i="10"/>
  <c r="I33" i="10"/>
  <c r="Q33" i="10"/>
  <c r="H35" i="10"/>
  <c r="P35" i="10"/>
  <c r="X35" i="10"/>
  <c r="J36" i="10"/>
  <c r="R36" i="10"/>
  <c r="L37" i="10"/>
  <c r="T37" i="10"/>
  <c r="O24" i="10"/>
  <c r="I25" i="10"/>
  <c r="F31" i="10"/>
  <c r="N31" i="10"/>
  <c r="V31" i="10"/>
  <c r="H32" i="10"/>
  <c r="P32" i="10"/>
  <c r="X32" i="10"/>
  <c r="J33" i="10"/>
  <c r="R33" i="10"/>
  <c r="I35" i="10"/>
  <c r="Q35" i="10"/>
  <c r="K36" i="10"/>
  <c r="S36" i="10"/>
  <c r="E37" i="10"/>
  <c r="M37" i="10"/>
  <c r="U37" i="10"/>
  <c r="Q24" i="10"/>
  <c r="J35" i="10"/>
  <c r="R35" i="10"/>
  <c r="L36" i="10"/>
  <c r="T36" i="10"/>
  <c r="F37" i="10"/>
  <c r="N37" i="10"/>
  <c r="V37" i="10"/>
  <c r="S24" i="10"/>
  <c r="K35" i="10"/>
  <c r="S35" i="10"/>
  <c r="E36" i="10"/>
  <c r="M36" i="10"/>
  <c r="U36" i="10"/>
  <c r="G37" i="10"/>
  <c r="O37" i="10"/>
  <c r="W37" i="10"/>
  <c r="E24" i="10"/>
  <c r="U24" i="10"/>
  <c r="L35" i="10"/>
  <c r="H37" i="10"/>
  <c r="X37" i="10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Q25" i="10" l="1"/>
  <c r="W25" i="10"/>
  <c r="M44" i="9"/>
  <c r="U44" i="9"/>
  <c r="G25" i="10"/>
  <c r="M25" i="10"/>
  <c r="Z35" i="10"/>
  <c r="O25" i="10"/>
  <c r="K25" i="10"/>
  <c r="Y25" i="10" s="1"/>
  <c r="Y33" i="10"/>
  <c r="U25" i="10"/>
  <c r="S49" i="9"/>
  <c r="R37" i="9"/>
  <c r="K49" i="9"/>
  <c r="J37" i="9"/>
  <c r="G45" i="9"/>
  <c r="O45" i="9"/>
  <c r="W45" i="9"/>
  <c r="H48" i="9"/>
  <c r="P48" i="9"/>
  <c r="X48" i="9"/>
  <c r="Y20" i="9"/>
  <c r="Y31" i="9" s="1"/>
  <c r="W24" i="9"/>
  <c r="Y21" i="9"/>
  <c r="Y32" i="9" s="1"/>
  <c r="O23" i="9"/>
  <c r="K31" i="9"/>
  <c r="F35" i="9"/>
  <c r="G47" i="9"/>
  <c r="Z21" i="9"/>
  <c r="Z32" i="9" s="1"/>
  <c r="I24" i="9"/>
  <c r="S31" i="9"/>
  <c r="N35" i="9"/>
  <c r="O47" i="9"/>
  <c r="O33" i="9"/>
  <c r="G24" i="9"/>
  <c r="Y22" i="9"/>
  <c r="Y33" i="9" s="1"/>
  <c r="E32" i="9"/>
  <c r="Z22" i="9"/>
  <c r="M32" i="9"/>
  <c r="H36" i="9"/>
  <c r="I48" i="9"/>
  <c r="Z20" i="9"/>
  <c r="Z31" i="9" s="1"/>
  <c r="W33" i="9"/>
  <c r="V35" i="9"/>
  <c r="W47" i="9"/>
  <c r="U32" i="9"/>
  <c r="P36" i="9"/>
  <c r="Q48" i="9"/>
  <c r="P45" i="9"/>
  <c r="Q23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S23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E23" i="9"/>
  <c r="U23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G23" i="9"/>
  <c r="W23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I2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K23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M23" i="9"/>
  <c r="O34" i="9" l="1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X42" i="5"/>
  <c r="V42" i="5"/>
  <c r="T42" i="5"/>
  <c r="R42" i="5"/>
  <c r="P42" i="5"/>
  <c r="N42" i="5"/>
  <c r="L42" i="5"/>
  <c r="J42" i="5"/>
  <c r="H42" i="5"/>
  <c r="Z42" i="8"/>
  <c r="X42" i="8"/>
  <c r="V42" i="8"/>
  <c r="T42" i="8"/>
  <c r="R42" i="8"/>
  <c r="P42" i="8"/>
  <c r="N42" i="8"/>
  <c r="L42" i="8"/>
  <c r="J42" i="8"/>
  <c r="H42" i="8"/>
  <c r="F42" i="8"/>
  <c r="Z41" i="8"/>
  <c r="Y41" i="8"/>
  <c r="Z40" i="8"/>
  <c r="Y40" i="8"/>
  <c r="Z39" i="8"/>
  <c r="Y39" i="8"/>
  <c r="V36" i="8"/>
  <c r="L35" i="8"/>
  <c r="F33" i="8"/>
  <c r="G32" i="8"/>
  <c r="Z29" i="8"/>
  <c r="Y29" i="8"/>
  <c r="Z28" i="8"/>
  <c r="Y28" i="8"/>
  <c r="Z27" i="8"/>
  <c r="Y27" i="8"/>
  <c r="X22" i="8"/>
  <c r="X41" i="5" s="1"/>
  <c r="W22" i="8"/>
  <c r="V22" i="8"/>
  <c r="V37" i="8" s="1"/>
  <c r="U22" i="8"/>
  <c r="T22" i="8"/>
  <c r="T33" i="8" s="1"/>
  <c r="S22" i="8"/>
  <c r="S33" i="8" s="1"/>
  <c r="R22" i="8"/>
  <c r="R33" i="8" s="1"/>
  <c r="Q22" i="8"/>
  <c r="P22" i="8"/>
  <c r="P41" i="5" s="1"/>
  <c r="O22" i="8"/>
  <c r="N22" i="8"/>
  <c r="N37" i="8" s="1"/>
  <c r="M22" i="8"/>
  <c r="L22" i="8"/>
  <c r="L33" i="8" s="1"/>
  <c r="K22" i="8"/>
  <c r="K33" i="8" s="1"/>
  <c r="J22" i="8"/>
  <c r="J33" i="8" s="1"/>
  <c r="I22" i="8"/>
  <c r="I37" i="8" s="1"/>
  <c r="H22" i="8"/>
  <c r="H41" i="5" s="1"/>
  <c r="G22" i="8"/>
  <c r="F22" i="8"/>
  <c r="F37" i="8" s="1"/>
  <c r="E22" i="8"/>
  <c r="X21" i="8"/>
  <c r="X32" i="8" s="1"/>
  <c r="W21" i="8"/>
  <c r="W36" i="8" s="1"/>
  <c r="V21" i="8"/>
  <c r="U21" i="8"/>
  <c r="U36" i="8" s="1"/>
  <c r="T21" i="8"/>
  <c r="T36" i="8" s="1"/>
  <c r="S21" i="8"/>
  <c r="S32" i="8" s="1"/>
  <c r="R21" i="8"/>
  <c r="R32" i="8" s="1"/>
  <c r="Q21" i="8"/>
  <c r="Q32" i="8" s="1"/>
  <c r="P21" i="8"/>
  <c r="P32" i="8" s="1"/>
  <c r="O21" i="8"/>
  <c r="N21" i="8"/>
  <c r="M21" i="8"/>
  <c r="M36" i="8" s="1"/>
  <c r="L21" i="8"/>
  <c r="L36" i="8" s="1"/>
  <c r="K21" i="8"/>
  <c r="J21" i="8"/>
  <c r="J32" i="8" s="1"/>
  <c r="I21" i="8"/>
  <c r="I32" i="8" s="1"/>
  <c r="H21" i="8"/>
  <c r="H32" i="8" s="1"/>
  <c r="G21" i="8"/>
  <c r="F21" i="8"/>
  <c r="E21" i="8"/>
  <c r="X20" i="8"/>
  <c r="X31" i="8" s="1"/>
  <c r="W20" i="8"/>
  <c r="V20" i="8"/>
  <c r="V31" i="8" s="1"/>
  <c r="U20" i="8"/>
  <c r="T20" i="8"/>
  <c r="T35" i="8" s="1"/>
  <c r="S20" i="8"/>
  <c r="R20" i="8"/>
  <c r="R35" i="8" s="1"/>
  <c r="Q20" i="8"/>
  <c r="P20" i="8"/>
  <c r="P31" i="8" s="1"/>
  <c r="O20" i="8"/>
  <c r="O31" i="8" s="1"/>
  <c r="N20" i="8"/>
  <c r="N31" i="8" s="1"/>
  <c r="M20" i="8"/>
  <c r="M31" i="8" s="1"/>
  <c r="L20" i="8"/>
  <c r="K20" i="8"/>
  <c r="K35" i="8" s="1"/>
  <c r="J20" i="8"/>
  <c r="J35" i="8" s="1"/>
  <c r="I20" i="8"/>
  <c r="H20" i="8"/>
  <c r="H31" i="8" s="1"/>
  <c r="G20" i="8"/>
  <c r="G31" i="8" s="1"/>
  <c r="F20" i="8"/>
  <c r="F31" i="8" s="1"/>
  <c r="E20" i="8"/>
  <c r="E31" i="8" s="1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L40" i="5" l="1"/>
  <c r="K32" i="8"/>
  <c r="I33" i="8"/>
  <c r="M35" i="8"/>
  <c r="I39" i="5"/>
  <c r="Q39" i="5"/>
  <c r="E40" i="5"/>
  <c r="M40" i="5"/>
  <c r="U40" i="5"/>
  <c r="I41" i="5"/>
  <c r="Q41" i="5"/>
  <c r="T40" i="5"/>
  <c r="I31" i="8"/>
  <c r="L32" i="8"/>
  <c r="M33" i="8"/>
  <c r="H37" i="8"/>
  <c r="J39" i="5"/>
  <c r="R39" i="5"/>
  <c r="F40" i="5"/>
  <c r="N40" i="5"/>
  <c r="V40" i="5"/>
  <c r="J41" i="5"/>
  <c r="R41" i="5"/>
  <c r="Y22" i="8"/>
  <c r="M25" i="8" s="1"/>
  <c r="J31" i="8"/>
  <c r="O32" i="8"/>
  <c r="N33" i="8"/>
  <c r="U35" i="8"/>
  <c r="K39" i="5"/>
  <c r="S39" i="5"/>
  <c r="G40" i="5"/>
  <c r="O40" i="5"/>
  <c r="W40" i="5"/>
  <c r="K41" i="5"/>
  <c r="S41" i="5"/>
  <c r="P39" i="5"/>
  <c r="Z22" i="8"/>
  <c r="Q33" i="8"/>
  <c r="F36" i="8"/>
  <c r="P37" i="8"/>
  <c r="L39" i="5"/>
  <c r="T39" i="5"/>
  <c r="H40" i="5"/>
  <c r="P40" i="5"/>
  <c r="X40" i="5"/>
  <c r="L41" i="5"/>
  <c r="T41" i="5"/>
  <c r="X39" i="5"/>
  <c r="E39" i="5"/>
  <c r="Q31" i="8"/>
  <c r="T32" i="8"/>
  <c r="U33" i="8"/>
  <c r="G36" i="8"/>
  <c r="Q37" i="8"/>
  <c r="M39" i="5"/>
  <c r="U39" i="5"/>
  <c r="I40" i="5"/>
  <c r="Q40" i="5"/>
  <c r="E41" i="5"/>
  <c r="M41" i="5"/>
  <c r="U41" i="5"/>
  <c r="H39" i="5"/>
  <c r="R31" i="8"/>
  <c r="W32" i="8"/>
  <c r="V33" i="8"/>
  <c r="N36" i="8"/>
  <c r="X37" i="8"/>
  <c r="F39" i="5"/>
  <c r="N39" i="5"/>
  <c r="V39" i="5"/>
  <c r="J40" i="5"/>
  <c r="R40" i="5"/>
  <c r="F41" i="5"/>
  <c r="N41" i="5"/>
  <c r="V41" i="5"/>
  <c r="Z20" i="8"/>
  <c r="Y20" i="8"/>
  <c r="Y23" i="8" s="1"/>
  <c r="Y42" i="5" s="1"/>
  <c r="U31" i="8"/>
  <c r="E33" i="8"/>
  <c r="E35" i="8"/>
  <c r="O36" i="8"/>
  <c r="G39" i="5"/>
  <c r="O39" i="5"/>
  <c r="W39" i="5"/>
  <c r="K40" i="5"/>
  <c r="S40" i="5"/>
  <c r="G41" i="5"/>
  <c r="O41" i="5"/>
  <c r="W41" i="5"/>
  <c r="Y25" i="9"/>
  <c r="Z43" i="8"/>
  <c r="Z35" i="8"/>
  <c r="Z47" i="8"/>
  <c r="Z31" i="8"/>
  <c r="Y32" i="8"/>
  <c r="Y44" i="8"/>
  <c r="Y36" i="8"/>
  <c r="Y48" i="8"/>
  <c r="Z32" i="8"/>
  <c r="Z36" i="8"/>
  <c r="Z44" i="8"/>
  <c r="Z48" i="8"/>
  <c r="O25" i="8"/>
  <c r="Z49" i="8"/>
  <c r="Z45" i="8"/>
  <c r="Z33" i="8"/>
  <c r="Z37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R36" i="8"/>
  <c r="X35" i="8"/>
  <c r="I35" i="8"/>
  <c r="Q35" i="8"/>
  <c r="K36" i="8"/>
  <c r="S36" i="8"/>
  <c r="E37" i="8"/>
  <c r="M37" i="8"/>
  <c r="U37" i="8"/>
  <c r="H35" i="8"/>
  <c r="J36" i="8"/>
  <c r="L37" i="8"/>
  <c r="T37" i="8"/>
  <c r="W31" i="8"/>
  <c r="P35" i="8"/>
  <c r="S35" i="8"/>
  <c r="E36" i="8"/>
  <c r="G37" i="8"/>
  <c r="O37" i="8"/>
  <c r="W37" i="8"/>
  <c r="W20" i="5"/>
  <c r="W39" i="10" s="1"/>
  <c r="Q25" i="8" l="1"/>
  <c r="U25" i="8"/>
  <c r="Y37" i="8"/>
  <c r="Y43" i="8"/>
  <c r="G25" i="8"/>
  <c r="W25" i="8"/>
  <c r="E25" i="8"/>
  <c r="Y45" i="8"/>
  <c r="I25" i="8"/>
  <c r="Y25" i="8" s="1"/>
  <c r="Y33" i="8"/>
  <c r="W43" i="10"/>
  <c r="W47" i="10"/>
  <c r="Y49" i="8"/>
  <c r="Y47" i="8"/>
  <c r="Y35" i="8"/>
  <c r="K25" i="8"/>
  <c r="Y31" i="8"/>
  <c r="Y34" i="8"/>
  <c r="Z42" i="5"/>
  <c r="R48" i="7"/>
  <c r="H47" i="7"/>
  <c r="Z42" i="7"/>
  <c r="X42" i="7"/>
  <c r="V42" i="7"/>
  <c r="T42" i="7"/>
  <c r="R42" i="7"/>
  <c r="P42" i="7"/>
  <c r="N42" i="7"/>
  <c r="L42" i="7"/>
  <c r="J42" i="7"/>
  <c r="H42" i="7"/>
  <c r="F42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P36" i="7"/>
  <c r="I36" i="7"/>
  <c r="F35" i="7"/>
  <c r="X33" i="7"/>
  <c r="U32" i="7"/>
  <c r="N32" i="7"/>
  <c r="K31" i="7"/>
  <c r="Z29" i="7"/>
  <c r="Y29" i="7"/>
  <c r="Z28" i="7"/>
  <c r="Y28" i="7"/>
  <c r="Z27" i="7"/>
  <c r="Y27" i="7"/>
  <c r="X22" i="7"/>
  <c r="W22" i="7"/>
  <c r="W33" i="7" s="1"/>
  <c r="V22" i="7"/>
  <c r="U22" i="7"/>
  <c r="T22" i="7"/>
  <c r="T49" i="7" s="1"/>
  <c r="S22" i="7"/>
  <c r="S49" i="7" s="1"/>
  <c r="R22" i="7"/>
  <c r="Q22" i="7"/>
  <c r="P22" i="7"/>
  <c r="O22" i="7"/>
  <c r="N22" i="7"/>
  <c r="M22" i="7"/>
  <c r="L22" i="7"/>
  <c r="L49" i="7" s="1"/>
  <c r="K22" i="7"/>
  <c r="K49" i="7" s="1"/>
  <c r="J22" i="7"/>
  <c r="I22" i="7"/>
  <c r="H22" i="7"/>
  <c r="G22" i="7"/>
  <c r="G33" i="7" s="1"/>
  <c r="F22" i="7"/>
  <c r="E22" i="7"/>
  <c r="X21" i="7"/>
  <c r="X36" i="7" s="1"/>
  <c r="W21" i="7"/>
  <c r="V21" i="7"/>
  <c r="V32" i="7" s="1"/>
  <c r="U21" i="7"/>
  <c r="T21" i="7"/>
  <c r="S21" i="7"/>
  <c r="R21" i="7"/>
  <c r="Q21" i="7"/>
  <c r="Q36" i="7" s="1"/>
  <c r="P21" i="7"/>
  <c r="O21" i="7"/>
  <c r="N21" i="7"/>
  <c r="M21" i="7"/>
  <c r="L21" i="7"/>
  <c r="K21" i="7"/>
  <c r="J21" i="7"/>
  <c r="J48" i="7" s="1"/>
  <c r="I21" i="7"/>
  <c r="I48" i="7" s="1"/>
  <c r="H21" i="7"/>
  <c r="G21" i="7"/>
  <c r="F21" i="7"/>
  <c r="E21" i="7"/>
  <c r="X20" i="7"/>
  <c r="W20" i="7"/>
  <c r="W35" i="7" s="1"/>
  <c r="V20" i="7"/>
  <c r="V35" i="7" s="1"/>
  <c r="U20" i="7"/>
  <c r="T20" i="7"/>
  <c r="T31" i="7" s="1"/>
  <c r="S20" i="7"/>
  <c r="S31" i="7" s="1"/>
  <c r="R20" i="7"/>
  <c r="Q20" i="7"/>
  <c r="P20" i="7"/>
  <c r="O20" i="7"/>
  <c r="O47" i="7" s="1"/>
  <c r="N20" i="7"/>
  <c r="N35" i="7" s="1"/>
  <c r="M20" i="7"/>
  <c r="L20" i="7"/>
  <c r="L31" i="7" s="1"/>
  <c r="K20" i="7"/>
  <c r="J20" i="7"/>
  <c r="I20" i="7"/>
  <c r="H20" i="7"/>
  <c r="G20" i="7"/>
  <c r="G35" i="7" s="1"/>
  <c r="F20" i="7"/>
  <c r="E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K32" i="7" l="1"/>
  <c r="K40" i="8"/>
  <c r="H31" i="7"/>
  <c r="H39" i="8"/>
  <c r="P31" i="7"/>
  <c r="P39" i="8"/>
  <c r="X31" i="7"/>
  <c r="X39" i="8"/>
  <c r="L32" i="7"/>
  <c r="L40" i="8"/>
  <c r="T32" i="7"/>
  <c r="T40" i="8"/>
  <c r="H37" i="7"/>
  <c r="H41" i="8"/>
  <c r="P37" i="7"/>
  <c r="P41" i="8"/>
  <c r="X37" i="7"/>
  <c r="X41" i="8"/>
  <c r="O31" i="7"/>
  <c r="O39" i="8"/>
  <c r="Y20" i="7"/>
  <c r="Y21" i="7"/>
  <c r="I31" i="7"/>
  <c r="I39" i="8"/>
  <c r="Q31" i="7"/>
  <c r="Q39" i="8"/>
  <c r="E44" i="7"/>
  <c r="E40" i="8"/>
  <c r="M44" i="7"/>
  <c r="M40" i="8"/>
  <c r="U44" i="7"/>
  <c r="U40" i="8"/>
  <c r="I37" i="7"/>
  <c r="I41" i="8"/>
  <c r="Q37" i="7"/>
  <c r="Q41" i="8"/>
  <c r="P47" i="7"/>
  <c r="G23" i="7"/>
  <c r="G42" i="8" s="1"/>
  <c r="G39" i="8"/>
  <c r="O45" i="7"/>
  <c r="O41" i="8"/>
  <c r="Z20" i="7"/>
  <c r="Z21" i="7"/>
  <c r="J31" i="7"/>
  <c r="J39" i="8"/>
  <c r="R31" i="7"/>
  <c r="R39" i="8"/>
  <c r="F36" i="7"/>
  <c r="F40" i="8"/>
  <c r="N36" i="7"/>
  <c r="N40" i="8"/>
  <c r="V36" i="7"/>
  <c r="V40" i="8"/>
  <c r="J49" i="7"/>
  <c r="J41" i="8"/>
  <c r="R49" i="7"/>
  <c r="R41" i="8"/>
  <c r="H33" i="7"/>
  <c r="O35" i="7"/>
  <c r="J37" i="7"/>
  <c r="W47" i="7"/>
  <c r="S32" i="7"/>
  <c r="S40" i="8"/>
  <c r="Y22" i="7"/>
  <c r="Y37" i="7" s="1"/>
  <c r="K43" i="7"/>
  <c r="K39" i="8"/>
  <c r="S43" i="7"/>
  <c r="S39" i="8"/>
  <c r="G36" i="7"/>
  <c r="G40" i="8"/>
  <c r="O36" i="7"/>
  <c r="O40" i="8"/>
  <c r="W36" i="7"/>
  <c r="W40" i="8"/>
  <c r="K33" i="7"/>
  <c r="K41" i="8"/>
  <c r="S33" i="7"/>
  <c r="S41" i="8"/>
  <c r="E32" i="7"/>
  <c r="O33" i="7"/>
  <c r="K37" i="7"/>
  <c r="X47" i="7"/>
  <c r="G45" i="7"/>
  <c r="G41" i="8"/>
  <c r="Z22" i="7"/>
  <c r="L35" i="7"/>
  <c r="L39" i="8"/>
  <c r="T35" i="7"/>
  <c r="T39" i="8"/>
  <c r="H48" i="7"/>
  <c r="H40" i="8"/>
  <c r="P48" i="7"/>
  <c r="P40" i="8"/>
  <c r="X48" i="7"/>
  <c r="X40" i="8"/>
  <c r="L33" i="7"/>
  <c r="L41" i="8"/>
  <c r="T33" i="7"/>
  <c r="T41" i="8"/>
  <c r="F32" i="7"/>
  <c r="P33" i="7"/>
  <c r="R37" i="7"/>
  <c r="W23" i="7"/>
  <c r="W42" i="8" s="1"/>
  <c r="W39" i="8"/>
  <c r="E35" i="7"/>
  <c r="E39" i="8"/>
  <c r="M35" i="7"/>
  <c r="M39" i="8"/>
  <c r="U35" i="7"/>
  <c r="U39" i="8"/>
  <c r="I32" i="7"/>
  <c r="I40" i="8"/>
  <c r="Q32" i="7"/>
  <c r="Q40" i="8"/>
  <c r="E33" i="7"/>
  <c r="E41" i="8"/>
  <c r="M33" i="7"/>
  <c r="M41" i="8"/>
  <c r="U33" i="7"/>
  <c r="U41" i="8"/>
  <c r="M32" i="7"/>
  <c r="H36" i="7"/>
  <c r="S37" i="7"/>
  <c r="L43" i="7"/>
  <c r="T43" i="7"/>
  <c r="F44" i="7"/>
  <c r="N44" i="7"/>
  <c r="V44" i="7"/>
  <c r="H45" i="7"/>
  <c r="P45" i="7"/>
  <c r="X45" i="7"/>
  <c r="W45" i="7"/>
  <c r="W41" i="8"/>
  <c r="F47" i="7"/>
  <c r="F39" i="8"/>
  <c r="N47" i="7"/>
  <c r="N39" i="8"/>
  <c r="V47" i="7"/>
  <c r="V39" i="8"/>
  <c r="J32" i="7"/>
  <c r="J40" i="8"/>
  <c r="R32" i="7"/>
  <c r="R40" i="8"/>
  <c r="F33" i="7"/>
  <c r="F41" i="8"/>
  <c r="N33" i="7"/>
  <c r="N41" i="8"/>
  <c r="V33" i="7"/>
  <c r="V41" i="8"/>
  <c r="E43" i="7"/>
  <c r="M43" i="7"/>
  <c r="U43" i="7"/>
  <c r="G44" i="7"/>
  <c r="O44" i="7"/>
  <c r="W44" i="7"/>
  <c r="I45" i="7"/>
  <c r="Q45" i="7"/>
  <c r="G47" i="7"/>
  <c r="Q48" i="7"/>
  <c r="G34" i="7"/>
  <c r="Z49" i="7"/>
  <c r="Z37" i="7"/>
  <c r="Z33" i="7"/>
  <c r="Z45" i="7"/>
  <c r="Y31" i="7"/>
  <c r="Y43" i="7"/>
  <c r="Y35" i="7"/>
  <c r="Y47" i="7"/>
  <c r="Y48" i="7"/>
  <c r="Y32" i="7"/>
  <c r="Y36" i="7"/>
  <c r="Y44" i="7"/>
  <c r="W34" i="7"/>
  <c r="Z31" i="7"/>
  <c r="Z43" i="7"/>
  <c r="Z35" i="7"/>
  <c r="Z47" i="7"/>
  <c r="Z48" i="7"/>
  <c r="Z32" i="7"/>
  <c r="Z44" i="7"/>
  <c r="Z36" i="7"/>
  <c r="M23" i="7"/>
  <c r="M42" i="8" s="1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O42" i="8" s="1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I42" i="8" s="1"/>
  <c r="Q23" i="7"/>
  <c r="Q42" i="8" s="1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S23" i="7"/>
  <c r="S42" i="8" s="1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K42" i="8" s="1"/>
  <c r="E23" i="7"/>
  <c r="E42" i="8" s="1"/>
  <c r="U23" i="7"/>
  <c r="U42" i="8" s="1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Z10" i="5"/>
  <c r="Y10" i="5"/>
  <c r="Z9" i="5"/>
  <c r="Y9" i="5"/>
  <c r="Z8" i="5"/>
  <c r="Y8" i="5"/>
  <c r="Z7" i="5"/>
  <c r="Y7" i="5"/>
  <c r="Z6" i="5"/>
  <c r="Y6" i="5"/>
  <c r="Z5" i="5"/>
  <c r="Y5" i="5"/>
  <c r="W43" i="8" l="1"/>
  <c r="W47" i="8"/>
  <c r="O44" i="8"/>
  <c r="O48" i="8"/>
  <c r="O25" i="7"/>
  <c r="F47" i="8"/>
  <c r="F43" i="8"/>
  <c r="X44" i="8"/>
  <c r="X48" i="8"/>
  <c r="J45" i="8"/>
  <c r="J49" i="8"/>
  <c r="M49" i="8"/>
  <c r="M45" i="8"/>
  <c r="M23" i="8"/>
  <c r="U47" i="8"/>
  <c r="U43" i="8"/>
  <c r="S45" i="8"/>
  <c r="S49" i="8"/>
  <c r="S23" i="8"/>
  <c r="G48" i="8"/>
  <c r="G44" i="8"/>
  <c r="M48" i="8"/>
  <c r="M44" i="8"/>
  <c r="H49" i="8"/>
  <c r="H45" i="8"/>
  <c r="P47" i="8"/>
  <c r="P43" i="8"/>
  <c r="I44" i="8"/>
  <c r="I48" i="8"/>
  <c r="I47" i="8"/>
  <c r="I43" i="8"/>
  <c r="Q25" i="7"/>
  <c r="R43" i="8"/>
  <c r="R47" i="8"/>
  <c r="Y33" i="7"/>
  <c r="V45" i="8"/>
  <c r="V49" i="8"/>
  <c r="J44" i="8"/>
  <c r="J48" i="8"/>
  <c r="W23" i="8"/>
  <c r="W49" i="8"/>
  <c r="W45" i="8"/>
  <c r="P48" i="8"/>
  <c r="P44" i="8"/>
  <c r="V48" i="8"/>
  <c r="V44" i="8"/>
  <c r="J43" i="8"/>
  <c r="J47" i="8"/>
  <c r="M25" i="7"/>
  <c r="S25" i="7"/>
  <c r="Y25" i="7" s="1"/>
  <c r="E23" i="8"/>
  <c r="E49" i="8"/>
  <c r="E45" i="8"/>
  <c r="M43" i="8"/>
  <c r="M47" i="8"/>
  <c r="G49" i="8"/>
  <c r="G45" i="8"/>
  <c r="G23" i="8"/>
  <c r="K45" i="8"/>
  <c r="K23" i="8"/>
  <c r="K49" i="8"/>
  <c r="S43" i="8"/>
  <c r="S47" i="8"/>
  <c r="Q45" i="8"/>
  <c r="Q49" i="8"/>
  <c r="Q23" i="8"/>
  <c r="E48" i="8"/>
  <c r="E44" i="8"/>
  <c r="O47" i="8"/>
  <c r="O43" i="8"/>
  <c r="T44" i="8"/>
  <c r="T48" i="8"/>
  <c r="H47" i="8"/>
  <c r="H43" i="8"/>
  <c r="U23" i="8"/>
  <c r="U45" i="8"/>
  <c r="U49" i="8"/>
  <c r="P49" i="8"/>
  <c r="P45" i="8"/>
  <c r="U25" i="7"/>
  <c r="G47" i="8"/>
  <c r="G43" i="8"/>
  <c r="Y49" i="7"/>
  <c r="N45" i="8"/>
  <c r="N49" i="8"/>
  <c r="V47" i="8"/>
  <c r="V43" i="8"/>
  <c r="T45" i="8"/>
  <c r="T49" i="8"/>
  <c r="H48" i="8"/>
  <c r="H44" i="8"/>
  <c r="N48" i="8"/>
  <c r="N44" i="8"/>
  <c r="X47" i="8"/>
  <c r="X43" i="8"/>
  <c r="R44" i="8"/>
  <c r="R48" i="8"/>
  <c r="S44" i="8"/>
  <c r="S48" i="8"/>
  <c r="E25" i="7"/>
  <c r="Y45" i="7"/>
  <c r="Y23" i="7"/>
  <c r="Y42" i="8" s="1"/>
  <c r="Y46" i="8" s="1"/>
  <c r="Q44" i="8"/>
  <c r="Q48" i="8"/>
  <c r="E43" i="8"/>
  <c r="E47" i="8"/>
  <c r="W48" i="8"/>
  <c r="W44" i="8"/>
  <c r="K43" i="8"/>
  <c r="K47" i="8"/>
  <c r="I23" i="8"/>
  <c r="I49" i="8"/>
  <c r="I45" i="8"/>
  <c r="Q43" i="8"/>
  <c r="Q47" i="8"/>
  <c r="X45" i="8"/>
  <c r="X49" i="8"/>
  <c r="L44" i="8"/>
  <c r="L48" i="8"/>
  <c r="K44" i="8"/>
  <c r="K48" i="8"/>
  <c r="U48" i="8"/>
  <c r="U44" i="8"/>
  <c r="G25" i="7"/>
  <c r="L43" i="8"/>
  <c r="L47" i="8"/>
  <c r="K25" i="7"/>
  <c r="F45" i="8"/>
  <c r="F49" i="8"/>
  <c r="N47" i="8"/>
  <c r="N43" i="8"/>
  <c r="L49" i="8"/>
  <c r="L45" i="8"/>
  <c r="T43" i="8"/>
  <c r="T47" i="8"/>
  <c r="R49" i="8"/>
  <c r="R45" i="8"/>
  <c r="F44" i="8"/>
  <c r="F48" i="8"/>
  <c r="O49" i="8"/>
  <c r="O45" i="8"/>
  <c r="O23" i="8"/>
  <c r="U34" i="7"/>
  <c r="M34" i="7"/>
  <c r="K34" i="7"/>
  <c r="I34" i="7"/>
  <c r="S34" i="7"/>
  <c r="Y34" i="7"/>
  <c r="O34" i="7"/>
  <c r="E34" i="7"/>
  <c r="Q34" i="7"/>
  <c r="F20" i="5"/>
  <c r="F39" i="10" s="1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X41" i="10" s="1"/>
  <c r="W22" i="5"/>
  <c r="W41" i="10" s="1"/>
  <c r="V22" i="5"/>
  <c r="V41" i="10" s="1"/>
  <c r="U22" i="5"/>
  <c r="U41" i="10" s="1"/>
  <c r="T22" i="5"/>
  <c r="S22" i="5"/>
  <c r="S41" i="10" s="1"/>
  <c r="R22" i="5"/>
  <c r="R41" i="10" s="1"/>
  <c r="Q22" i="5"/>
  <c r="Q41" i="10" s="1"/>
  <c r="P22" i="5"/>
  <c r="P41" i="10" s="1"/>
  <c r="O22" i="5"/>
  <c r="O41" i="10" s="1"/>
  <c r="N22" i="5"/>
  <c r="N41" i="10" s="1"/>
  <c r="M22" i="5"/>
  <c r="M41" i="10" s="1"/>
  <c r="L22" i="5"/>
  <c r="K22" i="5"/>
  <c r="K41" i="10" s="1"/>
  <c r="J22" i="5"/>
  <c r="I22" i="5"/>
  <c r="I41" i="10" s="1"/>
  <c r="H22" i="5"/>
  <c r="H41" i="10" s="1"/>
  <c r="G22" i="5"/>
  <c r="G41" i="10" s="1"/>
  <c r="F22" i="5"/>
  <c r="F41" i="10" s="1"/>
  <c r="E22" i="5"/>
  <c r="E41" i="10" s="1"/>
  <c r="X21" i="5"/>
  <c r="X40" i="10" s="1"/>
  <c r="W21" i="5"/>
  <c r="W40" i="10" s="1"/>
  <c r="V21" i="5"/>
  <c r="V40" i="10" s="1"/>
  <c r="U21" i="5"/>
  <c r="U40" i="10" s="1"/>
  <c r="T21" i="5"/>
  <c r="T40" i="10" s="1"/>
  <c r="S21" i="5"/>
  <c r="S40" i="10" s="1"/>
  <c r="R21" i="5"/>
  <c r="R40" i="10" s="1"/>
  <c r="Q21" i="5"/>
  <c r="Q40" i="10" s="1"/>
  <c r="P21" i="5"/>
  <c r="P40" i="10" s="1"/>
  <c r="O21" i="5"/>
  <c r="O40" i="10" s="1"/>
  <c r="N21" i="5"/>
  <c r="N40" i="10" s="1"/>
  <c r="M21" i="5"/>
  <c r="M40" i="10" s="1"/>
  <c r="L21" i="5"/>
  <c r="L40" i="10" s="1"/>
  <c r="K21" i="5"/>
  <c r="K40" i="10" s="1"/>
  <c r="J21" i="5"/>
  <c r="J40" i="10" s="1"/>
  <c r="I21" i="5"/>
  <c r="I40" i="10" s="1"/>
  <c r="H21" i="5"/>
  <c r="H40" i="10" s="1"/>
  <c r="G21" i="5"/>
  <c r="G40" i="10" s="1"/>
  <c r="F21" i="5"/>
  <c r="F40" i="10" s="1"/>
  <c r="E21" i="5"/>
  <c r="E40" i="10" s="1"/>
  <c r="X20" i="5"/>
  <c r="X39" i="10" s="1"/>
  <c r="V20" i="5"/>
  <c r="V39" i="10" s="1"/>
  <c r="U20" i="5"/>
  <c r="U39" i="10" s="1"/>
  <c r="T20" i="5"/>
  <c r="T39" i="10" s="1"/>
  <c r="S20" i="5"/>
  <c r="S39" i="10" s="1"/>
  <c r="R20" i="5"/>
  <c r="R39" i="10" s="1"/>
  <c r="Q20" i="5"/>
  <c r="Q39" i="10" s="1"/>
  <c r="P20" i="5"/>
  <c r="P39" i="10" s="1"/>
  <c r="O20" i="5"/>
  <c r="O39" i="10" s="1"/>
  <c r="N20" i="5"/>
  <c r="N39" i="10" s="1"/>
  <c r="M20" i="5"/>
  <c r="M39" i="10" s="1"/>
  <c r="L20" i="5"/>
  <c r="L39" i="10" s="1"/>
  <c r="K20" i="5"/>
  <c r="K39" i="10" s="1"/>
  <c r="J20" i="5"/>
  <c r="J39" i="10" s="1"/>
  <c r="I20" i="5"/>
  <c r="I39" i="10" s="1"/>
  <c r="H20" i="5"/>
  <c r="H39" i="10" s="1"/>
  <c r="G20" i="5"/>
  <c r="G39" i="10" s="1"/>
  <c r="E20" i="5"/>
  <c r="E39" i="10" s="1"/>
  <c r="O48" i="10" l="1"/>
  <c r="O44" i="10"/>
  <c r="F47" i="10"/>
  <c r="F43" i="10"/>
  <c r="Q42" i="5"/>
  <c r="Q46" i="8"/>
  <c r="Q34" i="8"/>
  <c r="K43" i="10"/>
  <c r="K47" i="10"/>
  <c r="K24" i="5"/>
  <c r="L41" i="10"/>
  <c r="L43" i="10"/>
  <c r="L47" i="10"/>
  <c r="T43" i="10"/>
  <c r="T47" i="10"/>
  <c r="I48" i="10"/>
  <c r="I44" i="10"/>
  <c r="Q44" i="10"/>
  <c r="Q48" i="10"/>
  <c r="E49" i="10"/>
  <c r="E45" i="10"/>
  <c r="E23" i="10"/>
  <c r="M49" i="10"/>
  <c r="M45" i="10"/>
  <c r="M23" i="10"/>
  <c r="U49" i="10"/>
  <c r="U23" i="10"/>
  <c r="U45" i="10"/>
  <c r="W42" i="5"/>
  <c r="W34" i="8"/>
  <c r="W46" i="8"/>
  <c r="J43" i="10"/>
  <c r="J47" i="10"/>
  <c r="X48" i="10"/>
  <c r="X44" i="10"/>
  <c r="M43" i="10"/>
  <c r="M47" i="10"/>
  <c r="U47" i="10"/>
  <c r="U43" i="10"/>
  <c r="J48" i="10"/>
  <c r="J44" i="10"/>
  <c r="R48" i="10"/>
  <c r="R44" i="10"/>
  <c r="F49" i="10"/>
  <c r="F45" i="10"/>
  <c r="N49" i="10"/>
  <c r="N45" i="10"/>
  <c r="V49" i="10"/>
  <c r="V45" i="10"/>
  <c r="I42" i="5"/>
  <c r="I46" i="8"/>
  <c r="I34" i="8"/>
  <c r="W44" i="10"/>
  <c r="W48" i="10"/>
  <c r="P44" i="10"/>
  <c r="P48" i="10"/>
  <c r="S24" i="5"/>
  <c r="T41" i="10"/>
  <c r="E43" i="10"/>
  <c r="E47" i="10"/>
  <c r="S48" i="10"/>
  <c r="S44" i="10"/>
  <c r="O42" i="5"/>
  <c r="O34" i="8"/>
  <c r="O46" i="8"/>
  <c r="M42" i="5"/>
  <c r="M46" i="8"/>
  <c r="M34" i="8"/>
  <c r="R47" i="10"/>
  <c r="R43" i="10"/>
  <c r="S49" i="10"/>
  <c r="S23" i="10"/>
  <c r="S45" i="10"/>
  <c r="H44" i="10"/>
  <c r="H48" i="10"/>
  <c r="V47" i="10"/>
  <c r="V43" i="10"/>
  <c r="W23" i="10"/>
  <c r="W49" i="10"/>
  <c r="W45" i="10"/>
  <c r="G47" i="10"/>
  <c r="G43" i="10"/>
  <c r="O47" i="10"/>
  <c r="O43" i="10"/>
  <c r="X47" i="10"/>
  <c r="X43" i="10"/>
  <c r="L48" i="10"/>
  <c r="L44" i="10"/>
  <c r="T48" i="10"/>
  <c r="T44" i="10"/>
  <c r="H45" i="10"/>
  <c r="H49" i="10"/>
  <c r="P45" i="10"/>
  <c r="P49" i="10"/>
  <c r="X45" i="10"/>
  <c r="X49" i="10"/>
  <c r="G44" i="10"/>
  <c r="G48" i="10"/>
  <c r="S43" i="10"/>
  <c r="S47" i="10"/>
  <c r="K44" i="10"/>
  <c r="K48" i="10"/>
  <c r="O23" i="10"/>
  <c r="O45" i="10"/>
  <c r="O49" i="10"/>
  <c r="H47" i="10"/>
  <c r="H43" i="10"/>
  <c r="P47" i="10"/>
  <c r="P43" i="10"/>
  <c r="E44" i="10"/>
  <c r="E48" i="10"/>
  <c r="M44" i="10"/>
  <c r="M48" i="10"/>
  <c r="U44" i="10"/>
  <c r="U48" i="10"/>
  <c r="I45" i="10"/>
  <c r="I49" i="10"/>
  <c r="I23" i="10"/>
  <c r="Q45" i="10"/>
  <c r="Q49" i="10"/>
  <c r="Q23" i="10"/>
  <c r="K42" i="5"/>
  <c r="K34" i="8"/>
  <c r="K46" i="8"/>
  <c r="K49" i="10"/>
  <c r="K45" i="10"/>
  <c r="K23" i="10"/>
  <c r="G42" i="5"/>
  <c r="G46" i="8"/>
  <c r="G34" i="8"/>
  <c r="N47" i="10"/>
  <c r="N43" i="10"/>
  <c r="G23" i="10"/>
  <c r="G45" i="10"/>
  <c r="G49" i="10"/>
  <c r="I43" i="10"/>
  <c r="I47" i="10"/>
  <c r="Q43" i="10"/>
  <c r="Q47" i="10"/>
  <c r="F48" i="10"/>
  <c r="F44" i="10"/>
  <c r="N48" i="10"/>
  <c r="N44" i="10"/>
  <c r="V44" i="10"/>
  <c r="V48" i="10"/>
  <c r="I24" i="5"/>
  <c r="J41" i="10"/>
  <c r="R49" i="10"/>
  <c r="R45" i="10"/>
  <c r="U34" i="8"/>
  <c r="U42" i="5"/>
  <c r="U46" i="8"/>
  <c r="E34" i="8"/>
  <c r="E42" i="5"/>
  <c r="E46" i="8"/>
  <c r="S42" i="5"/>
  <c r="S34" i="8"/>
  <c r="S46" i="8"/>
  <c r="G24" i="5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U23" i="6"/>
  <c r="S23" i="6"/>
  <c r="M23" i="6"/>
  <c r="K23" i="6"/>
  <c r="E23" i="6"/>
  <c r="U46" i="6" l="1"/>
  <c r="U42" i="7"/>
  <c r="U46" i="7" s="1"/>
  <c r="S46" i="9"/>
  <c r="S34" i="10"/>
  <c r="I23" i="6"/>
  <c r="Y23" i="6"/>
  <c r="O47" i="6"/>
  <c r="Y39" i="10"/>
  <c r="K46" i="9"/>
  <c r="K34" i="10"/>
  <c r="O46" i="9"/>
  <c r="O34" i="10"/>
  <c r="W23" i="6"/>
  <c r="K46" i="6"/>
  <c r="K42" i="7"/>
  <c r="K46" i="7" s="1"/>
  <c r="W47" i="6"/>
  <c r="I46" i="9"/>
  <c r="I34" i="10"/>
  <c r="W46" i="9"/>
  <c r="W34" i="10"/>
  <c r="E46" i="9"/>
  <c r="E34" i="10"/>
  <c r="S46" i="6"/>
  <c r="S42" i="7"/>
  <c r="S46" i="7" s="1"/>
  <c r="M46" i="6"/>
  <c r="M42" i="7"/>
  <c r="M46" i="7" s="1"/>
  <c r="I48" i="6"/>
  <c r="G46" i="9"/>
  <c r="G34" i="10"/>
  <c r="E46" i="6"/>
  <c r="E42" i="7"/>
  <c r="E46" i="7" s="1"/>
  <c r="G23" i="6"/>
  <c r="Y41" i="10"/>
  <c r="Y25" i="6"/>
  <c r="O23" i="6"/>
  <c r="Q48" i="6"/>
  <c r="Z40" i="10"/>
  <c r="Y40" i="10"/>
  <c r="Q23" i="6"/>
  <c r="Y48" i="6"/>
  <c r="Z41" i="10"/>
  <c r="J45" i="10"/>
  <c r="J49" i="10"/>
  <c r="U46" i="9"/>
  <c r="U34" i="10"/>
  <c r="L45" i="10"/>
  <c r="L49" i="10"/>
  <c r="Z39" i="10"/>
  <c r="T49" i="10"/>
  <c r="T45" i="10"/>
  <c r="Q46" i="9"/>
  <c r="Q34" i="10"/>
  <c r="M46" i="9"/>
  <c r="M34" i="10"/>
  <c r="Y24" i="5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W23" i="5"/>
  <c r="U23" i="5"/>
  <c r="S23" i="5"/>
  <c r="Q23" i="5"/>
  <c r="O23" i="5"/>
  <c r="M23" i="5"/>
  <c r="K23" i="5"/>
  <c r="I23" i="5"/>
  <c r="G23" i="5"/>
  <c r="E23" i="5"/>
  <c r="Y44" i="10" l="1"/>
  <c r="Y48" i="10"/>
  <c r="Y46" i="6"/>
  <c r="Y42" i="7"/>
  <c r="Y46" i="7" s="1"/>
  <c r="E34" i="5"/>
  <c r="E42" i="10"/>
  <c r="E46" i="10" s="1"/>
  <c r="U34" i="5"/>
  <c r="U42" i="10"/>
  <c r="U46" i="10" s="1"/>
  <c r="Z47" i="9"/>
  <c r="Z43" i="9"/>
  <c r="Z48" i="10"/>
  <c r="Z44" i="10"/>
  <c r="I46" i="6"/>
  <c r="I42" i="7"/>
  <c r="I46" i="7" s="1"/>
  <c r="G34" i="5"/>
  <c r="G42" i="10"/>
  <c r="G46" i="10" s="1"/>
  <c r="W34" i="5"/>
  <c r="W42" i="10"/>
  <c r="W46" i="10" s="1"/>
  <c r="Z43" i="10"/>
  <c r="Z47" i="10"/>
  <c r="Z45" i="9"/>
  <c r="Z49" i="9"/>
  <c r="G46" i="6"/>
  <c r="G42" i="7"/>
  <c r="G46" i="7" s="1"/>
  <c r="S34" i="5"/>
  <c r="S42" i="10"/>
  <c r="S46" i="10" s="1"/>
  <c r="I34" i="5"/>
  <c r="I42" i="10"/>
  <c r="I46" i="10" s="1"/>
  <c r="Y34" i="5"/>
  <c r="Y42" i="10"/>
  <c r="Z49" i="10"/>
  <c r="Z45" i="10"/>
  <c r="O46" i="6"/>
  <c r="O42" i="7"/>
  <c r="O46" i="7" s="1"/>
  <c r="K34" i="5"/>
  <c r="K42" i="10"/>
  <c r="K46" i="10" s="1"/>
  <c r="M34" i="5"/>
  <c r="M42" i="10"/>
  <c r="M46" i="10" s="1"/>
  <c r="Q46" i="6"/>
  <c r="Q42" i="7"/>
  <c r="Q46" i="7" s="1"/>
  <c r="Y49" i="9"/>
  <c r="Y45" i="9"/>
  <c r="Y23" i="9"/>
  <c r="Y47" i="9"/>
  <c r="Y43" i="9"/>
  <c r="Q34" i="5"/>
  <c r="Q42" i="10"/>
  <c r="Q46" i="10" s="1"/>
  <c r="Z44" i="9"/>
  <c r="Z48" i="9"/>
  <c r="O34" i="5"/>
  <c r="O42" i="10"/>
  <c r="O46" i="10" s="1"/>
  <c r="Y48" i="9"/>
  <c r="Y44" i="9"/>
  <c r="Y49" i="10"/>
  <c r="Y45" i="10"/>
  <c r="Y23" i="10"/>
  <c r="W46" i="6"/>
  <c r="W42" i="7"/>
  <c r="W46" i="7" s="1"/>
  <c r="Y43" i="10"/>
  <c r="Y47" i="10"/>
  <c r="Y25" i="5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34" i="10" l="1"/>
  <c r="Y46" i="10"/>
  <c r="Y34" i="9"/>
  <c r="Y46" i="9"/>
  <c r="Y48" i="5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V45" i="4" s="1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F45" i="4" s="1"/>
  <c r="E41" i="4"/>
  <c r="Z40" i="4"/>
  <c r="Z48" i="4" s="1"/>
  <c r="Y40" i="4"/>
  <c r="X40" i="4"/>
  <c r="W40" i="4"/>
  <c r="W48" i="4" s="1"/>
  <c r="V40" i="4"/>
  <c r="U40" i="4"/>
  <c r="T40" i="4"/>
  <c r="T44" i="4" s="1"/>
  <c r="S40" i="4"/>
  <c r="R40" i="4"/>
  <c r="R48" i="4" s="1"/>
  <c r="Q40" i="4"/>
  <c r="P40" i="4"/>
  <c r="O40" i="4"/>
  <c r="O48" i="4" s="1"/>
  <c r="N40" i="4"/>
  <c r="M40" i="4"/>
  <c r="L40" i="4"/>
  <c r="L44" i="4" s="1"/>
  <c r="K40" i="4"/>
  <c r="J40" i="4"/>
  <c r="J48" i="4" s="1"/>
  <c r="I40" i="4"/>
  <c r="H40" i="4"/>
  <c r="G40" i="4"/>
  <c r="G44" i="4" s="1"/>
  <c r="F40" i="4"/>
  <c r="E40" i="4"/>
  <c r="Z39" i="4"/>
  <c r="Z43" i="4" s="1"/>
  <c r="Y39" i="4"/>
  <c r="X39" i="4"/>
  <c r="X47" i="4" s="1"/>
  <c r="W39" i="4"/>
  <c r="V39" i="4"/>
  <c r="U39" i="4"/>
  <c r="U47" i="4" s="1"/>
  <c r="T39" i="4"/>
  <c r="S39" i="4"/>
  <c r="R39" i="4"/>
  <c r="R43" i="4" s="1"/>
  <c r="Q39" i="4"/>
  <c r="P39" i="4"/>
  <c r="P47" i="4" s="1"/>
  <c r="O39" i="4"/>
  <c r="N39" i="4"/>
  <c r="M39" i="4"/>
  <c r="M47" i="4" s="1"/>
  <c r="L39" i="4"/>
  <c r="K39" i="4"/>
  <c r="J39" i="4"/>
  <c r="J43" i="4" s="1"/>
  <c r="I39" i="4"/>
  <c r="H39" i="4"/>
  <c r="H47" i="4" s="1"/>
  <c r="G39" i="4"/>
  <c r="F39" i="4"/>
  <c r="E39" i="4"/>
  <c r="E47" i="4" s="1"/>
  <c r="Z49" i="4"/>
  <c r="X49" i="4"/>
  <c r="W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E45" i="4"/>
  <c r="Z44" i="4"/>
  <c r="Y44" i="4"/>
  <c r="X48" i="4"/>
  <c r="V48" i="4"/>
  <c r="U44" i="4"/>
  <c r="S44" i="4"/>
  <c r="R44" i="4"/>
  <c r="Q44" i="4"/>
  <c r="P48" i="4"/>
  <c r="N48" i="4"/>
  <c r="M44" i="4"/>
  <c r="K44" i="4"/>
  <c r="J44" i="4"/>
  <c r="I44" i="4"/>
  <c r="H48" i="4"/>
  <c r="F48" i="4"/>
  <c r="E44" i="4"/>
  <c r="Y43" i="4"/>
  <c r="X43" i="4"/>
  <c r="W43" i="4"/>
  <c r="V47" i="4"/>
  <c r="T47" i="4"/>
  <c r="S43" i="4"/>
  <c r="Q43" i="4"/>
  <c r="P43" i="4"/>
  <c r="O43" i="4"/>
  <c r="N47" i="4"/>
  <c r="L47" i="4"/>
  <c r="K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<sst xmlns="http://schemas.openxmlformats.org/spreadsheetml/2006/main" count="1280" uniqueCount="73">
  <si>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</si>
  <si>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</si>
  <si>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</si>
  <si>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</si>
  <si>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</si>
  <si>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</si>
  <si>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</si>
  <si>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</si>
  <si>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</si>
  <si>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</si>
  <si>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</si>
  <si>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</si>
  <si>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</si>
  <si>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</si>
  <si>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</si>
  <si>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</si>
  <si>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</si>
  <si>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</si>
  <si>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</si>
  <si>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</si>
  <si>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</si>
  <si>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</si>
  <si>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</si>
  <si>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</si>
  <si>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</si>
  <si>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</si>
  <si>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</si>
  <si>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</si>
  <si>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</si>
  <si>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</si>
  <si>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</si>
  <si>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</si>
  <si>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</si>
  <si>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</si>
  <si>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</si>
  <si>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</si>
  <si>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</si>
  <si>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</si>
  <si>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</si>
  <si>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</si>
  <si>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</si>
  <si>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</si>
  <si>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</si>
  <si>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</si>
  <si>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</si>
  <si>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</si>
  <si>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</si>
  <si>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</si>
  <si>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</si>
  <si>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</si>
  <si>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</si>
  <si>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</si>
  <si>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</si>
  <si>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</si>
  <si>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</si>
  <si>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</si>
  <si>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</si>
  <si>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</si>
  <si>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</si>
  <si>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</si>
  <si>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</si>
  <si>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</si>
  <si>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</si>
  <si>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</si>
  <si>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</si>
  <si>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</si>
  <si>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</si>
  <si>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</si>
  <si>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</si>
  <si>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</si>
  <si>
    <t>令和3年9月</t>
    <phoneticPr fontId="9"/>
  </si>
  <si>
    <t>令和3年10月</t>
    <phoneticPr fontId="9"/>
  </si>
  <si>
    <t>令和3年11月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</si>
</sst>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4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DD0BF4-CA51-456D-A89E-654A1242CB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EABA024-C84D-440D-8595-1C944E938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62FF731-ACED-453B-ABFB-48200B2C9F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2046D44-6D2D-4B40-ACE0-57A8964F8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4B088F1-9AC6-4D43-8C8D-5A8DCA14E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515B3F-B1BD-454F-893A-EFBC04E7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40C7FE1-2F26-4776-8A31-4887E59034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C3AFA95-76A3-4A90-B8B8-A057C849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2938B0-6116-4DDC-B062-FF7C5F5B3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D7CD324-420D-499B-B38A-D1DD0DDB37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673C3AEB-DA57-41A8-8E5F-81B21304D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D01FB9C-B0C3-473A-98BB-1B3547EA5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4D3FD67-81D5-46A1-AED1-1AAC4C5050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A6F6AAD-AD77-41B5-AB0F-7424DB04D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BE0B041-9B3A-4036-B77A-A50C59C0A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AFFCFA-9675-48A4-A34E-B59EFC6F46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B45F79D-53F7-436A-965A-E0E0FD4C2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76DAF3-67B7-4D2A-8B42-6F9374352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C5A03BE-FFEF-46C7-A2C9-71E46528B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C283E4-1F3C-4AA8-97A0-AB9EA918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9903064-4485-409C-BEF9-EC87CFF32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1312BB5-BBE7-4BD7-B56D-FA29B7E40D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DFCDD8-832C-4533-8064-D69291873A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DB5FE5-42C3-4D8F-B6D2-1C8647BCA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641364C-A183-46D6-8320-C20E4349F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203E8C5-62E0-4A69-8803-12CFBC721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AE6E67-821A-4D0E-86B1-4E6FDAA97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A384453-69D6-438D-A19D-496F77D8F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260B0A-DDA6-47B1-85C3-8EE9F2F44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9CC123E-E3B4-4005-8BFE-9CD87BA7B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1337D09-D69E-4AE5-BEA6-DBD7E6F2E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111E36F-B08C-46EE-A03D-2B6673F68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1E3F854-D550-473C-B28E-168928FDE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3F72F8-6545-4A67-B57F-50020CFB2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3C672CC-A748-4DCE-87DB-1FF399114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BE58983-555A-420A-89B7-E6C0E9DBBB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42553B-5CB1-4F04-B290-19C2D7794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86BD39C-CBC6-44DB-9294-D328EC4ED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88A4FDF-0DBF-4F72-AF47-A8E3A0E61F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76F3B65-75EE-4E64-BD09-96F81BE95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D8C7D4F9-B740-47B9-B999-1E3AAC33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FFA365F-89F6-4AF3-8E62-B0BF496D88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D846118-11CF-43FB-AEAB-7AD03EFBF7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F8C003B-50B4-4855-9CA1-54164A287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139C83B-C811-4DE9-A0DF-D0A0B1F13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DAC144C-DA66-4044-8E61-FEAB7F23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E58D56-5CA2-4BC0-A01F-4C9A1640C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0B220CE-0E72-4E6A-89D5-2B1E36400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A55004F-E39A-4AD1-B186-0C85A4669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58A2FC-CDF2-48DF-8B3C-EBF598809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1FC55C-E2EA-4EFC-851A-EA32246B4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51D278E-3B92-4FA6-A11F-C385352E9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4BD7F0-F923-4F7A-AD29-B05794AF5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1B75CC-4232-4100-B6AD-356E7DA43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C2DC653-8E2E-49AD-9EC7-1AF0C64C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130B79-48EA-4654-B600-F9A26C6B9C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ABD5B33-3FAC-4CA5-A58C-DF8ECF3DF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C149D25-1F0C-4751-A2A2-2C804058BE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11D2D31-366A-4507-B365-DACF669A0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BD5FE7C-1576-46DC-8592-13C64B51C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5AE6E6C-C75E-4E31-824B-0DDDF6272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B34646-9DFF-4155-8AE6-384ECC8987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F22F5B3-4C20-4197-A0F2-21822368F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1C421D2-54E9-402E-BBFF-224137859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FB13038-C057-4782-9F57-89044BAA8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C8FD0D5-1047-49DB-84BB-426E68F79C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026EEA-F0E1-43ED-9FBA-D5C7E8CE15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549D4D9-49DE-401E-A857-02383A1C2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5546F6E-065E-4F48-BA40-4BB2E028D9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8D64247-8A30-4DF4-BD15-F18AF41392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E9C613-4B4F-4993-B5C4-90EE4F1049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6582AF4-88D1-4F11-B2E4-4597E1D8C4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807F0E2-8D2E-42D6-A475-F558E5A1B3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AC854AB-88E0-4B8C-A6FD-901C17AE9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36B63E6-427C-4D8E-96AC-EC871F9332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CB68534-8C27-4FE3-A255-08C237CB1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F40B429-0C00-4A41-A238-E7431DD8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F11C3ED-9BB9-47D5-9D1C-64C57BE62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02016A-4C5A-47AD-94DD-7911FECA17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21CD12F-B48E-454B-87ED-ED5E6A4137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FD250A6-26DB-42C0-8079-8ADB05D24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558BCE7-FF64-46D7-98E9-3767591F3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49E588E-EA93-4C42-A38F-9097DA7680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AD7CB2D-CE45-4843-BF5B-2357DA10F6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4AACC3-F599-4DFA-A0E8-E64EA4B7B2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E7403DE-A010-4CF0-AD09-71E51DC724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5603A90-23C4-4578-9D80-8B7FF2DE2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54A8883-F584-44AA-B1D7-4DBA827425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2AC94EA-1960-4B32-BF0B-62406B794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EAF1D63-589C-4E34-A5E9-E7B198D44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3330AC9-2A36-4337-99A2-9C3A3FEDF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529C914-3A26-4DD4-B47E-24D49BE7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37A396C-B800-4DB7-9BE8-6775C0910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37021FB-65A6-4DAA-88F9-F203224A5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418156C-1DC3-441B-8CC8-B6CA6E079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1C600F-CDC5-43CF-A519-2DC25CBDE3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FFE879-7EE9-496D-A286-2E57555C1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1B1D691-3C3C-4F6C-ACEE-709CA3B581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8C89974-D742-4FB4-8606-61520BB78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1318566-1C55-4CA4-BDF4-710473586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C1E1193-D18A-47AD-9A2F-4F1063CFE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9524703-3957-4D15-A768-62990B97C9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10B16D0-3A8D-4694-BBAF-26A14028F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7B9BA46-3BD6-4382-A528-D0218D315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D12012C-EEC7-458B-9D28-1D99D7FE6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A7938CA-ED96-413D-B179-38C2841B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A43A9B1-544D-4A5B-B639-238811A4B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9727290-9CFA-4C11-A4DF-ABE6878632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74CD514-9D54-4C6D-8022-AA8F4AFB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0015357-49CA-44C4-8B26-FC6FC48A1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4B5C884-C893-479C-85DE-22252733ED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CEA78F-E043-4E1B-BDD3-5E700304A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D3B4A4E-5DA7-43F6-81AD-771E102E4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2E2B9E-6009-4903-8FD5-549230F59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DA62F9-4887-4037-9BA5-AF8EBADA2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33CA8D2-CBCC-45B9-BBA5-3106319765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291D5A-FBDC-43DC-ADB0-8C181C99A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1D51B0E-6FFA-4D0F-8373-CF91212F0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89301CE-BEE0-49BA-9F26-9DBB650E6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CF68FEA-4106-4F3E-AD4B-F8634F232F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E813B50-56DF-47E4-AED3-931136C2DA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441A6E1-7D99-4429-82CF-6C7B6833C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F7D681C-07DE-4BBD-BDA9-3D96825C1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52827DA-0998-448D-BE56-C2D7BCF835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CC68E93-CA2C-49AE-BBA8-43FB3909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4BC475EC-A8E3-48EC-B3A8-5FE525C9C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B62D821-8A94-43B2-8A33-F0F981D82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D25CC60-ABCA-4B52-B607-FA07F44A09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CB2B597-37ED-4522-A382-D704E59EC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F394B5A-4B59-4E22-A1EB-48B56FE95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4B553153-A8CD-4E9C-AD7A-83196F238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136E5C8-C223-4C36-87C6-AFF831044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E3C0BF4-C10A-443B-BB32-1DEE892AE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B5D466-3253-4131-9973-A065B934F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C637BF0-99AD-4DD4-8F12-A388C6D2A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39AEDF1-076D-4003-9EDE-6B35D2CCC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0B2B7FC-4C9F-40E2-8FB7-5BA0BC343A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1EED2FA-92B1-4471-A372-BFA6E5F7D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BFA676E-7F23-4B6C-83F9-9F6BF1E15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CDCD7C-47C3-4CFF-B458-A8C509F78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6C9FDFE-E02F-4122-93A0-1907B9BC14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598BFCC-2266-41B2-8A65-925972A52B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61C8B-AEAE-4204-9F70-DDA779BB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B0403A3-B710-4B5E-92AC-D8763DF4E9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D82A25-D737-4BC0-BED6-3FDCD653D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E49CEAE-280D-4B8D-BB62-037CA088A0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7D1DC41-971A-4C7F-87A8-A5A81A75A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A1CB23B-1D01-427E-B657-E6ECB7C1A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16F3E29-1BE7-4362-9A7B-F642F0AE04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1C7D44-4EEF-46D9-8853-B9F3EB426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EB50070-2881-4753-9788-1F316664A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7FBA2B5-BF7D-4F05-B3B3-CB3AC22B9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F468777-60FC-4102-9267-FCEE8341D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FBA99DC-D51D-4F19-A443-F51344B9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338F8F59-0CB1-42B1-BAEF-7523179954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BB394E7-64F5-4AED-B7B4-C74A1A011D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98866D0-A889-4E96-94E3-06C2A056AA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D30BC8D-1EDC-4B38-9CD9-D1401E8B7C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2BF9B03-FD00-46B4-981D-B35611EA32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018A07-A9B5-4BC6-BF31-88D8F7A23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90CBF9D-FDC4-435E-A256-26633F4F9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ACA7A31-D055-496E-8E50-6A8026958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7F8C7BB-F9C0-4D24-A930-2B4828F7FA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9338A3-ECD1-4B80-86F3-1AA9ADA3AD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379EC11-8DB7-4839-ABE8-B80049D1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5923A45-E36B-4757-ABBC-F070CBA1C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C73F67D-D852-4B0A-9850-9F7DB539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B0456DB-8D1C-4748-A43F-2B426DCEB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EA8888-E8BD-4222-8885-DFDED3D01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95A01F-B90E-4264-8C01-20C868B9D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FBCED9C-288F-4FD1-ABD3-A57FE939A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E07A002-405A-46EF-813C-251A51BED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CB7F65-F4BB-44B9-956B-2255A00AC6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E90F871-FAD5-4434-A179-2BD58182B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84F70D-1A6C-44A9-8372-2F04B1A22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C04EF2D-41FF-4919-9BF8-99180A53AC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2968887-FFC1-4AA2-B3DB-EA2BC7E82B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654FE5-DDBA-4FD0-9351-C22AC049D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E06100-56FB-41FD-939D-B5CF1A6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C911B7-6C98-4F2C-8D92-EEF82AD1C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096845B-DC51-4055-B1EB-73414B773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173E3CB-2C73-4451-AA36-0A59357A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09195E-B5F7-4B16-9CAF-B8816A59C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92148C2-B4A4-40F2-9DBD-13A2FB22D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A475B8A-D9EF-4AB2-9026-990ABFC5B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6645FA2-2AD8-472D-B732-D91292F7C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1AE67E0-AAB4-41F6-B71E-12812DA64B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E6CAD14-F0E1-4FE3-B608-601E8B1DA0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9A4CF12-CB15-4250-B5D4-BF2C2E60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A996015A-FB53-44B8-9CAC-900B67BCFA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DCEA5D4-E160-4477-8D63-B82D4CE113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E4CB5B61-85F3-4F08-BCF1-8BBBAE1B2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3818722C-C1B6-4629-833B-599FB5EEED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B2CEDEE-7FFF-457C-BC98-7426F7927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A4976EF-F750-4460-8DE4-0800B533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CDB98D-357B-42C8-BC24-2D2D03399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39A53F-6A11-440E-B980-BD5C1A31A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2919D35-AA01-441B-B9D2-3D9175927A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C8F551F-C986-4C61-84B1-636530809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521AEBE-0447-41D3-9C75-4E91A6F76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6C39F1C-6026-42AB-9A49-627B334FCF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39BE052-5263-497D-86C5-B61FA9469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9884436-36A3-42B7-9B93-5B6584F17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7925A7F-AA66-482E-BD81-B6E238B38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0FDE491-7ED4-4DC3-8814-F9F224206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FABCF6D-44AA-4CBD-A59C-9EF68767B8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9A4022C-0AA4-48C8-86A1-02902D0D27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481D024-4750-4109-9CD7-11ACB4F77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8AA0F7C-6371-40A0-B22C-519CE181C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BCD4083C-A2C1-4F87-A86B-E820BD783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6D4783C-5AF8-47D8-A5D3-DADE7A91DF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D6894D6-B35D-40B0-8DD2-7BDCC89979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FA0525B-FE2E-4094-B61E-243E2AF2D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C2070AF-E219-443E-84E6-9904B4996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624E64F-2A18-469D-82DC-25C99DF354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622654D-EF50-42EC-A2EE-1C8D50BFA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A8F929B7-BA11-421B-A1AF-EAE45CFF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E9A02FF-27C3-41E6-AA6F-42EF8475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E3026D8-BD0C-42A0-B602-49A059C2F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6CB8AC3-D245-47C9-870A-1D233642C3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6F18CBD-6F45-489E-9D06-F370FDA23F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E007E77-3B10-45CC-ABE6-F69458A3D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0B8A1F-4CDF-4CB6-8F95-F7E324BCF9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1A9F478-B2B8-4157-BE5F-FEBD74C4F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9AEDF4C-1AB5-487B-B17C-F9B970C6C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B4A3B6D-FA08-48AF-8BF9-5C02A88C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EE65074-BD37-4A35-A195-12921F48C5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37A45DB-3CEE-43F7-981F-92D3A4963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B9076B7-459F-4C5D-B570-E9E22589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C98AE8D-B27B-44CB-85AC-FB2CB5A56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80F805A3-52EB-42F5-BF12-77562DE7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076168-3721-4E06-8817-0BB3A4537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8EFC46E-758A-44DD-8821-71BBD73D7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E82224-77D2-4236-8F2A-82035A218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AECEB4B-B2E8-4E2E-B55D-907594298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8AA8BD2-2ECF-40B6-A0D8-DF020B076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2986E46-D509-4DFC-A8CB-619F25BCCC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A1AE80-0D59-4B0B-A9CE-5141D57B1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D44177A-9DA3-4B36-A938-E96424EC3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A54CE1F-3617-47FD-BAA0-008F9A1433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E2A8C67-A2F3-4212-B528-1AD6F5AA5B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8817C804-04D7-4F48-82CD-F5955E5C2D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31E7EBA-D114-48A7-9407-A8B50E4EA7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9A16421-06EC-4613-9BBE-BD7FAFA24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7476849-EE5C-4C19-9F81-8E7C7EB39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5083563-074A-4829-9565-6A1EDADA0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611D6A-78C1-42FA-A4E7-E40AA1E8BA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B78E845-4F0D-4D5E-B547-CE3DB88186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E408702-818F-441F-877B-07C61ABBEE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271B39-F320-4B13-A77C-C2C5E761F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29AEAED-6E0B-4622-8132-DDE5AEF1C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7ED65D2-3962-4989-9DF2-6BAAD54FE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DEFF31D-D176-4F25-8A7E-73C65EBF40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3D02DA-136A-4895-9C98-719FFAA80A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128A14D-0E64-4B61-A7C4-A4358AC55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6B601A6-8180-4534-A640-35F787FE0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D6687F-3E44-4F7C-99FD-1871A3271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9E099A5-14FE-4010-A30E-C112837571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8F63536-CD0A-41AB-BF85-D26A301E0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3F4B4A-43B5-497F-B383-E156247B91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43FA9F6-8978-4BD3-BEF5-09A06ED38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CCBC7DF-5675-4CB8-8145-8A58D82EF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6D569EB-1DDC-4C9E-B66C-B9CC2CAB1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0CF6DED-8D05-494F-ABE1-67AA085E8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B91BD-2A56-4F98-9F84-F29B37931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38D7FA9-0206-4686-BFFB-4A1F22A2CB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D0D29B6-F3EC-40F1-B1B0-8C53231C0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A47F5C7-9EE6-4247-9CBD-9793C616D4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8AEF7FA-5D53-4CF9-89D3-A38B5378C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161243-2C6A-4F96-941C-DF90788471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EB399C0-5237-462F-A4D6-119EAC4E9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543F71E-A4F8-45D8-B1FE-8E8A6D8DC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0F4D44E-8327-42A7-9192-B1681165E5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BA49DAB-EB4F-49D3-8F5C-0EAB53226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C26FA6-FB45-481D-A85E-DFC8EFA20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470BE93-81C0-499B-9BE6-A793E06E0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622C33F-1E6A-4142-93C3-D795A33F9F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590DE732-0B73-4C01-B7E7-554939E104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EE25418-17B6-4F23-809D-0B688FDCC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DF6004A-928D-4AD2-8247-50CD7200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67B9557A-E213-44B9-9E63-717B078ED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8C33590-3BEC-44C9-A03C-CC3C28459F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AF33CAD-34FC-48E8-846F-D91D76B71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2F604F9-562E-4585-A237-D1C57E2430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66310899-FC92-4EB7-8386-631D22A9F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03CB57F-9489-4725-BEE7-5A44B9D60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ADD1A07-C771-4635-BF4E-3BBBE0BB1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1F7B380-59AD-44D0-B621-8ADA31DD4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3DB491-E47E-4A20-893E-F9EEC8311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4879097-FF10-4312-A848-B8FD259AC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1B9F2739-FC3A-4188-A6CC-FCD7F7AAD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560AC8-2794-45CB-886A-82F00900B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DAE63D5-244B-4AA8-82CD-E3306D13B2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D86F29D-0132-4D17-8CEB-A0E40C98C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E37D568-7C0F-43DB-A174-82665624C8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164582C-A625-4A5F-8BE0-D279C9A9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8FE112B-5188-47AE-A386-C4C1A885A2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60906C9-920B-4C49-BC40-2F2566E7F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48476C3D-5BD0-42AC-AAB1-17AFE4145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E7CA7D1-253B-4905-B182-7DC777DC6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E055CB-9302-4281-B6FA-A3C4EB8A06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1C40CE-EAE4-435B-ACFB-B0BF6FC0D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ADDAFF4-C5F9-4658-B90C-27512F2B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54137C-6C98-4E25-90E7-AD714E2A8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6ACFC0-C22D-4DAA-BB2A-18138FAB1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9B1BB24-E692-49C3-8E7C-07231DDBE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106AB5-BAA9-4D3C-AE42-0A67D244C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4D3C7A4-C39D-451F-B2DF-D9C8B4058E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6BCD4EE-43B0-470D-81B6-8AB3E026AA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B1AC59-129B-4503-B740-2AE6E45D81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B62A6E0-D2D0-4020-8191-A26E2725AD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EFFE1DD-3FBA-4592-9BA9-D59E63E64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837165C-6EE3-462C-90B3-EF750C642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BFFB02D-18F2-44B6-A7B7-BEC035535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68B0825-4B48-44EA-823E-255455227C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9A94EA1-A3AC-4B50-8735-91D7A50DB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4865AF67-B39A-4664-96A5-620EDEF9C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38D8583-8EEF-4494-A9E1-6F683B1E9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7395189-9BFB-4C6C-A303-62E7F2F8BF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96A409-10BA-4DF7-8BB2-61B7B9F87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770C2CE-7325-49D6-9178-38BAA6B5C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6F46DD0-53E4-4C80-8708-9AF934333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A0ACA03-FCA8-4287-983E-F9C22F106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5736B80-3ED8-41BC-B578-2C97BC364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D3E3AB5-F2A7-463B-858B-162841A65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9B1B6AF-229B-49DE-B5D6-068057C41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3F9A655-98BF-4192-A6E7-B007A8048A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40DBFCF-A28A-454E-BBD7-9D70B7D22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1163162-77CE-41EA-99FC-30232B664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B95276A-7CAB-4DA2-B0B4-486B2F3643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F52F8FB-ABF4-44BA-8B8A-D9F4891C5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F7FD303-FA70-433E-AD10-E87F328A5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DA83433-25E4-4FC5-AAEA-F093BC451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5047920-EF91-4AE4-A1DD-357C27AC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C3F923-233E-4921-8E63-5EBA825CC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BB53963-F598-4C0F-B8FA-044FC9792D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7EEB3FC-957D-480E-A1F2-926D741515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7D2002D-DAC9-465D-B1A3-C3EB8B3625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4861C9-5478-4D6A-B5FB-C2F556E95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3C255F7B-A5D2-42F0-B53C-0E4F2542D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FCF0D3F-AC82-4C85-B3E9-789E4B14CF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24AEC01-C66A-4264-AE01-897E5664D2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CE1CFF2-A4C1-4114-BA49-D12E2CE608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6CE7122-E1BE-4398-8299-1202B21CE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1021D99-068B-45D4-AD72-20D72A5AB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6768F2F-C887-4211-88C0-88815A2FC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64763F45-6951-4963-BF91-78E796AE5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AEB0BCE-4279-41A7-B95C-147B364D2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5EC0E4-4721-424C-8003-EDCA477EAE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79A3D7D-CDB6-46B6-999E-00DE7CBDA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B039066-0ECE-47FD-9725-5675E28426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34351DA-6F00-40AF-A121-BE902DABD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BF6AE7C-7EBC-4C91-9588-538C89210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255F566-7308-434A-8AB3-4A39CFD9D0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AD7CD3B-8FE0-4C1E-B33C-910AAAB82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8A8494-FF07-4864-8C76-A301F7797A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D221871-8224-4E03-AE80-FD546187C0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8293C33B-599D-452A-90A7-4B64D617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1C71717-FEE1-4C88-BF99-D12897E7B3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9C9F806-1119-4A29-B5C6-0B6A00278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E83D3E8-3282-4271-BA0C-FE8D5D002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AC7C72E-B6B8-47E4-B179-AB6607A6B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10C6536-2BF2-4A15-9FF4-87A611C3C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E4260E0-C77F-46CF-A770-4798FED91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1A0BC9B-58F1-4B5D-8808-5B72C3F13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AEA2234-E0B8-40B1-B129-662A8E7610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76F8C08-CCD5-4528-8443-D25BBF7651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9A77023-D74D-4FAC-9F3D-47349B0EB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EFD30F4-506E-4CC1-84B4-E7941A0BE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7D210A9-71C6-4205-8B84-CDAB0C26DB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93E503-E9A5-42C1-898C-59BD499E2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351E3C3-6814-4DF2-B836-75820C3F74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E61021B-0D19-4263-A9DF-DBD74E9F0C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C50A007-9EB6-4A70-AE12-B2B1ACB7A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3E7DEFF-45F8-4A68-9904-FE385349F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7F714B-E045-4744-A0D4-5599CCF03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598338-F2A2-419B-91D9-3262BE7A1C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60842B8-C1E5-4A5F-B43B-D36D0710D7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B5EF275-7C61-4CA1-A972-68B24AF61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6E4187-3917-4FE1-8FCC-CC0ACCDF9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DB01B67-0D0A-4DE6-BADD-A35DC664B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A2CDA4-9510-4503-B9AE-5B938DA70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0A56175-C323-456C-BFDF-96CA1084E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8BA5F1-C533-49B0-A7D7-3BEB3A3A6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71B6DB76-FA75-4BC7-8218-F6DF85F95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BBA2F85-3134-4E3A-8580-66A00C5D7D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BD64ADE-35B0-4978-8724-7BF550E72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272BAAA-05BE-4F2D-B700-AFD62154F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545751D-1E71-4419-A172-A61275AB2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59FBA60-7589-4833-8899-9AEDA227D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1F2C4BC-9727-4F89-B67E-8F8930DCEC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BEE8D43-99DC-42AE-B691-177331289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7BDB26B-F0A5-4A4B-98B4-68E690AC8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FED930C-8093-4FEF-A2C7-A8E94F4DE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ED11208-B774-4064-92A5-CEA7F8B45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29F2C0E-1EAE-43A6-8958-21B9F18EA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9B6B811-B9FE-4038-8E61-B951BE35C9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725816A-7B50-4D59-A3BD-DEB17533D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7D1B9CF-97AE-49A0-940A-82BB7A2B6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0594249-24BC-460F-83FC-E5971B570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0EDCF15-C977-4E38-8D41-5577DC984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C8F55E-F487-4519-A951-629B1B65D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DCDA770-864F-4D26-8AB6-E93631C77A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56E3832-BC0A-4021-B913-80193B8B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E3EC206-709A-4E38-96BF-920AA9A96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BB049F9-F559-4973-ACC7-6DD4F7F74F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8230CAE-FEB6-47E9-909C-5582C101DA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AA6A936-F6CA-44E6-A02A-C6092517B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3440C86-489D-42B2-8DD6-FF7B9D6C8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F6AAFC2-051A-45A5-AAA2-A9F5E2D8D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C61FC05-EBFE-45EC-BE09-ABD4238772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66B9F5B-B83C-42F5-B7A7-895BB641E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686A368-BFF2-4C8B-A936-4A0DCAC38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3167CF6-1E7D-4885-97D6-3D976EA50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2270AEF-0A3D-476B-B5A1-57F9E6260E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14A5EC7-9D61-4C4E-BA52-D1FED6415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72B12F6-B9CE-4AB4-A0BA-803E674F9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8691F00-FCDE-4822-8F4B-917932BF6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6FECD0B-3FAF-4682-A14D-580F9ABB4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4258480-F1DF-49EF-BC62-FE1E57BC7C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F41236-168F-4ED3-8B28-E17A5916F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BB1F32-B73F-4D8F-A202-587F22636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C7A1F48-A305-4924-9BEB-2302DBD51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CB1F0CC-331A-487C-9629-7E1DD711E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76629D0-756A-4630-9DD9-55788A862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5B11884-A2AA-4AAF-900D-FE3C11FD6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3FE4318-D4AE-4060-89BE-6B5F5E0FC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CF5A9C6-BD51-43BB-A8DD-42CE4FD88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E33A5FD-9884-45BD-A47C-D3240E0DC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309F2B1-1C73-4A25-93CC-DCA93974DF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4B8290A-D824-4B75-872E-62C0033E0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8C501A1-E4C8-4BD4-9762-7B02B21C7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AF34922-0EEC-4B4C-9878-E349EFB01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D686A2C-0ACC-426C-B003-F1EEE1571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856F511-268F-4520-8F7F-D2367779C8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009E485-549B-4C18-9060-834C9DABBE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3EBD788-D7D6-48F1-8E7E-2E745565D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A371377-7B03-412A-8809-3971BBBD0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33F2388-542F-4866-9360-CFCC56B35A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6D31749-906E-4C57-B2EB-F0A952E58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A40B820-AE27-4840-9BCC-1E3A097A9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94CD9E-3538-4B36-99B2-47CC00168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AF9902E-9FF7-4254-9856-5839100F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764ABBE-061E-498E-B37C-AB282F35E6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12D4F1-8806-48FF-A692-102F1AD6A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10765CC-26E4-41D5-8348-C852F2A6E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CF94D5B-4F4A-4360-AD83-D2D53E442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F7EF2C11-0B65-4055-9409-7438469B9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B8EC618-90FB-40DE-A7B3-5D57F2C33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8D67009-4672-4BD9-A43D-C076EBD1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BF2CC8-5D74-4079-AD01-56A61F62B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6AD7589-C877-457F-AA6A-23798C141B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8006193-6835-43AA-9782-F29C850D6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39996C6-31EC-4170-952F-7F7F57F48D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C98ECF9-F660-423F-8ED7-27D3E4CB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4C790E5-6B82-4A13-B534-BBC7C15F4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CAF2F2E-EA04-4662-9E8E-B1CD5275CC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3D632DE-3C4E-4FA1-A78A-2ED106A6D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4B88E0-D4BC-4A32-8DB3-EE17B7B970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5267832-998E-4DC7-A83E-2508F50CDD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EF1778D-C949-4C01-BC67-A48923C9AE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F1C5AA-75C5-4E0A-AE6E-A7E524C4E5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8F8FA19-41C1-44C0-A999-78FA22BFF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598A4AB-5C35-4A47-BB59-EFD7C635A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CFB9020-B3BC-4394-ACF8-33D7BAA0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4D56E4-81AF-422A-8861-8E6E2171A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5F62FB1-914F-4359-AD63-D761266B8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946C4CB-6DFA-4266-943B-A67D8AC79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836E74-1A2F-4519-AC9A-DFD0FA2E1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2E6B23-1DAE-40B6-BAB5-DABEEC8AC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C7A99E7C-03B8-47EB-8D7C-4D37BD40C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F084D73-B420-481B-9CEA-8BABB0FE5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B9D1AE6E-D134-4943-807F-02E4B4F43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A104EB1-C825-47E5-9BB5-873A3F472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B085A69-96A0-48A5-88FB-11F03E922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9653907-435C-4D17-8D4D-64CF44582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2D27456-3616-40B4-942A-90351A62E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C0EFD4B-2725-4E64-A715-AFB98297E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565E603-687F-4350-A10E-43366BC0F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B0D327-1F7C-4B8C-860A-0CF778B65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EE77CA-A60E-4426-B067-2B0006F19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3AEFBEE-C0D5-4C3E-9647-0AAEE699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79774F0-8BF7-4E48-A344-12BFA36EE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2D99D92-A7A1-404B-83AC-9079B61C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27779F6-FB66-403B-BD63-00A4A3D1FB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3ADD27-C938-4B03-A70D-30EF572C4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D8CA65D-9AEA-4B0A-B206-4E8FE13649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B08F24C-108F-4D77-960A-881FDCC1B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27270A2-ECCB-40C8-BFF5-E7A756586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6B02D7-1D67-4BEE-B16B-9F6CE7BC98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B271A93-1F79-468B-91CC-984CE66D8D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9FC625-8365-467D-BBD7-BE9E5BDCA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554681F-5137-406E-8811-899B434C3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321BF6A-ECCC-44C8-B21D-12881E92F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5801963-D880-4E29-B1C1-9B5EAA19A8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0836187-3F85-4E25-8585-1D5EDB3F0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B780DC-426A-4D13-B24D-5E7FF0B43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4500D68-4931-4DDD-9408-86133FE984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5B4E11-61CB-4B68-9648-2DD46E0DB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F970164-5545-4A39-9814-34F179370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F6898E6-8D93-434E-96F8-8D60FCBC0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F037E48-B2A5-436C-9C39-82AB57D17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8911768-35A3-43E1-A7DC-E969EDCED3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B9A02C4-05E2-490B-BD6A-75C98AB02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C956F54-2A58-4EE9-A026-149B796FA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1592349-8110-4FBA-B000-4D1890AB9F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BD62470-E211-46D4-9914-C560B852C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65216D5-ABC5-4849-98FD-1CCE4C99E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B39EFF1-FAF4-4BE2-B061-63250D4F2B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7F150F2-35CA-4F5A-9492-3017175B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2681C06-BA21-474B-A1E8-DBA393CAE6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6D95C82-6422-4EE3-80F9-693BEA251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3045625-76F3-41E9-B7CE-F33B3BC8C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DDDDAE5-1FCF-49D4-A08F-01E1D35D16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072FE33-FB62-4246-B902-7DD1FB480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4BEA7C0-77E6-43F7-8B3E-9F0C55A0D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1593FE-110B-4206-A569-AFB72B5B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482A536-A0D9-4B5B-962D-0F85F6D1AB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8E0BF-3C56-4964-A411-406B5582B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1BA9B6D-5E2E-4408-923A-EEB0312CD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1A08190-D9CD-434A-9039-ED57AF130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EF4F033-D0B7-450D-88DF-92C41F9AE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46C3B86-5C59-478F-98D3-C33CCF35D9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7E5C83C-6CF0-4001-B6D9-540DC9D05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4EEAACE-4ACF-4C1A-AB3A-627E50FA7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B287DAB-16E6-4CA6-A160-8A11875DA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080FAB8-93C3-44DB-95D4-34B3527EB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E8B18D-1B5B-446F-B641-7E64682DBA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DA64E6E-1296-4B08-A584-0C93E0D1E7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ACC0D3D-3177-4403-94E6-2C4768ECD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976B0E7-7320-4A6B-8E34-F4B50197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969295-1593-4B8B-BABA-F3CE1B9EC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6878381-FA96-41BD-A65C-E891F2FA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0BC89F9-DA3C-45EC-854B-1D3F69694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77E198E-B70A-4685-AE3A-EB20F563F0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6CE3A4A5-C13F-40FF-87C8-FC582ED8F2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FB17C6B-9EC2-46C0-B781-7301C4893F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C834BA2-C11F-47BB-9AB5-EA95365B4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4DE4D2A-BD39-4D62-9BF0-200FEF536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946585C-2AFE-4059-BA89-29FAFF6BF9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FE15BDA-C070-48D5-AEF8-0BD6AE3E81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250B99-A61A-4CB7-A9E1-00AEE5765E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0AA16F9-D2A5-4C6F-AE48-5F635DE0F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7C31316-2E9F-4108-ACBB-12232D12CE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0D14FA-040F-4DC0-9850-E2193A152A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E055521-4EFC-4E39-8FDC-7C446D2516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F9879E8-8551-4592-9483-47AD137EF7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F0B270C-EE82-4F1F-ABBD-2CD5FB40A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C83581F-30D7-4C8C-91AE-794AA109E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561579D-2176-4B76-A8E9-FA374F782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3D6F2EB-E853-43FA-9975-CF7FC9118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437C1CB-AD87-4CCE-BC9D-4BE231708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47412DA-49CC-4632-B554-1BFF2EB69C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CDC67AD0-D8CD-478D-AB6E-86F240108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45C04C-0E7E-4696-9473-ED15C9B76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E7617E0-F5B9-4DC1-9C52-2871A444E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EDB550C-2DC1-49C3-B751-B49FCD9C5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93D8FA7-19A9-4BA9-BCE9-E9F99BBC7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79F9D3-72D5-4A12-A4DD-E2CB9985E7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6890BC8-9020-4409-AC6D-278C0D094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F91C779-0F22-48DA-B9B5-CF76B9D95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750BB9A-CC77-4B4C-938B-1B38922C81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1809EC8-14E3-454C-878A-B792CBA60F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FB4DAC2-BC0F-450E-8A85-158535F8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40405ED-0AF6-4C89-B750-BC5126D83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B198E2E-CF70-4876-B790-57DF83A2D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4D1509C-BAF3-4FBC-9D2E-6BD83F6BDA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C1B253F-21E3-4773-B335-91C718C1B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7DD3D55-5DE6-49C4-BE10-63456BC15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230B3F5-B3FD-4921-8885-CC2AB9F6E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D6CDBB2-7721-4A6E-A480-180984610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57D321-32C2-47C5-AFAB-99F9F1173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F1E6166-43D8-495E-B42C-A13AC85C6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61A5C4C-714F-4D42-8699-AD2D070D6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1276BD0-BE37-4AF2-AB83-5188AFD9A6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3518606-8BFB-4C97-9023-7267ADA984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B65D71A-9CD6-4A25-82D5-FB215CBC39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0537644-489F-429B-81B4-450142873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E50D2D-9F6E-4AF8-B226-5B91E27DD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4BFEB52-A425-4CFB-B98E-286606B44C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2B104E0-B4CC-4953-A689-52A2DB7F0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DC521D1-3C85-47EB-A9ED-3B41E1FA95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0F1D9BD-7642-4D82-AFC0-1F37E06EF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55C94ED-75D0-45BA-A0CC-3C6584C8F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1AB7CAC-C817-433C-A2A6-C92C869F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3736C7-C524-44E2-8E9B-84D81EB3F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0EF7E08-9FFC-448D-B270-F3222EEF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5096D26-B6D8-4C7C-A831-DD0893D6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2C7C38-E927-4CF2-9E3B-E8556B4D1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92AD92D-5398-42A9-AE97-5F7074C091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B8986E6-D3DF-4357-B77A-B3ADA2ABD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E88CA7DD-D8A2-4FF5-BF51-33D21E66C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0128483-8CD2-4C7D-82EF-A72E09B55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A55C2E9-18A1-41FC-85A1-928505E96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C4ED7AA-9181-4F6D-AFA0-91733FB8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5770252-D796-44E3-9BC7-BD9D8EFE9F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2F97E44-74F8-4BA3-BB10-727A289EB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AF2EE0CC-E33E-4B68-9EB5-545AA9D66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C252B0F-82B1-4246-87BE-7EACDB878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0FD6831-BC51-47F0-9988-12BF68A394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4213CE-C660-4630-B1DE-95891FA04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7EC3-65AC-43F9-BB1A-D3205279A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FDEB8C6-3DC9-4D2F-A674-233E709A1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B404E1C-9505-412E-80D2-48D3B15C43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C2B99B4-D683-4AF0-BFA5-A660E2CD0D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D2B4398-EE1F-44F4-B1EE-29D9F38FF1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9CEB53E-11AF-432F-8313-7FD2D57BBE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8723E55-B9DA-4D79-8F8B-9799BFD73F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B367C74-9B95-445D-BDA5-5251C6FF5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01C7E53-2B68-499B-88FB-CC0612C5A4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BE0211A-06FD-4B38-A488-AC889C491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F96F4D-DF7A-45A7-BB85-D2841EE65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9540C52-F18D-4BE2-9E24-80CE1C643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7636BA-B68F-4864-A675-B0BA053FD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F489F05-E77E-4573-AEF1-C9911EB96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18E7BFE-F10C-402A-9D14-568D7A980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1B196F8-65E2-43FE-9B91-01DC5F205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72C1AF4-87D0-40B2-AAD8-CDE28B384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CBD1E13-C9E6-44AC-BFFF-930DF88B45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2B14C9-0D9F-4B06-AA9C-7D6B74C96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B44D48-A2A2-4F8E-B3DE-5B572E435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D365FD-2C0F-46B5-A0CA-CA79D36BC9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92937B3-5886-480A-8E26-E4745130C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D71BF39-EA9F-4D65-B992-2000E5541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C9AC90-3401-414E-8B46-C452E15FB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B8AB448-D42B-4073-B9A7-D10D2D5C0F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F35F353-387B-4174-8E04-4DAF7994AF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4475993-509F-4E85-9D46-11425AC2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05EF1A5-32C9-4CE7-8EBB-787709F09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D30EEF0-F1EC-4A91-9843-3B4A73CFF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527B0F6-7F4E-4084-921D-2639FE695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A624381-CEED-49DD-8CB5-DFE633FE3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36C6B59-1556-44D1-B55D-E06C2963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C2723E8-D0D4-427A-8E62-C76E42EB9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4539C55-C946-4447-B25F-B514B4C47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C3749E4-2A23-46D8-9889-63E29F891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7D9A308-9082-461F-B36D-6308C894B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83091A-3A0F-412E-A043-3F1ABF305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2682184-4C9A-4FDE-A638-CAB55C796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B81862B-7F9F-4545-8657-DCA80FEF0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1A093D6-DE25-4DD0-AE2D-8FC3A832D2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855594-E97A-4519-BE7D-AD3E32654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CDBA4F0-5D0A-4CCC-AB04-60A1584E2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F263E4-2D27-427B-9E9F-058E702BAE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1D6369C-1435-478B-A607-3BBD2D55C0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77DEEF0-8666-485F-ABA1-67961342C9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D552C33-D033-4AD1-AD8C-65FF7A7FF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7F27FD2-A06D-47F6-BB6A-C4663DFFA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1B8C69-3CD3-4EDE-800B-272F841DCD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8302A-044D-4618-84E7-65A8364E7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E726605-3EA7-4F0F-A62B-8A8EE0CF1D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4B11ED-1404-473D-8D03-ACEFFC2270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EBBFDCE-1D79-40AF-B08C-B75EAC5C8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5768B2A-5941-475A-9161-559807C62E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02140E7-641D-49D3-BF78-ED6090E50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18D5288-EB5C-480A-B25C-BB7140919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9F546E-36D1-4681-947E-DF5CA70DC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C3FF764-8C8A-4232-918B-42900D2DD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E15FBDC-2DDC-48E7-8195-746223499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1438973-AFA3-4AEC-8A66-7866B01DE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E0AEC1C-AD62-44C4-B1A1-F944BA903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2E147FD-9711-4DD1-A033-95F6E2B23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E8DCE88-AFAA-4B4D-BF06-46A6A2735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62663D-C8C4-4E66-8583-4A9F9C7AB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2FB37C-5AC7-4119-A7E2-CB04460E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418F5-0FA7-460D-BF0B-E19D31BE0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2433DBB-D017-4820-917A-B6AE4F9CA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1F19122-1383-4C9B-85C0-8370AEC4F4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FEB54D8-167F-4484-9A3B-DA5F84A32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0E98EC1-6A60-44D5-A2C8-2D39D2B33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828FE47-4017-4E4D-8BEB-199E2F310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459A974-86DE-4296-A8D8-52D14AEBF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6B6C9F-7F9C-45C8-B455-67782BF19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35C948C-008C-4E99-A258-9B45A3C7AA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3CDC8D3-19D5-4CBD-A114-35E16C6C6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D8BADC5-ED85-4DBC-B07A-8426CE53F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998B33C-895D-43F1-B7D8-17FB8A3C2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05594-0008-4345-BB69-963AED7D24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55F5EE2-7530-4E9F-A68C-77301976F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8529244-4203-4046-B6C2-D37F80BF5A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78B6E5E-8228-4B2C-9F4A-477F2D9B1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D83C6F-0655-4BD5-B70E-34B8061359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0756967-3A80-4F15-BD51-6F678851B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81B4A99-482F-451C-BD9E-25DEB22A0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A919E8E-D057-4DED-B55E-F7EE3E8FD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EFFE392-1E3F-4D56-9A00-0BD49EC79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C4E480D-9364-4422-9949-E874DD5E88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8AE453C-323B-46F1-809A-A946696144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D78D004-AD46-4B0A-8EA0-361E4846AE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DFAEA0-3B91-458F-A33E-D1B4F9432A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6B293E-F029-492E-B68B-42117AF6D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39B213B-0953-4BD8-BB93-6141C2D6A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56D426A-8D75-47FF-894D-8CD98ED51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042BAC6-A123-4C2B-8360-0C8E82E9F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255C551-EDE7-4DDB-B479-CA220C495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303AEAB-DD24-49ED-BF41-E0C673372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514C44F-9FDA-431D-B092-955526606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11ADA96-431B-4E69-90D7-2ACEE2174A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B1FA0A0-EFC0-4F2B-8E1A-289560C8C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818B673-D8B4-4A63-BAAD-148E428BF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91EDE1-29C5-4701-8AD8-FAA99B224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9A9911E-D497-4AC3-8448-20F837E3D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844895-18E2-46E4-A038-132D682AB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2E5E10-1AE6-4A7D-99DE-5A981C2ED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BD3E217-56CC-4754-854A-51707D59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8F460B-6414-43B6-BDFB-18266121C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1E38DA1-8EC1-42CC-A119-B2C4EC905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070D94A-8E84-4103-B06F-14F3BE186B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5706169-B703-4297-8CA5-98097D37BA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5039315-612D-488E-9265-308A86E1F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B5F0697-E485-4636-A665-D67122D78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1F6094C-F4E4-4DAF-BFEA-625D7595B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FA5D896-6605-4E4C-AE4C-A79F01D83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D187890-30F4-480D-98B1-779C357D2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BB65FDF-D19A-4610-B036-2E600A4343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B2BF3BF-D3C9-4559-B55D-29E560240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7D86FD7-05C1-41B9-8BE9-D7212F512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139C86-29EC-4688-8999-AA5E2A0B8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AF70F52-1706-46BA-8301-3A56C8B0A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CEE4E8-C6AA-47BE-AFE6-B1757D44E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AE085C9-4AF7-4299-9C7F-D66465E1F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3EB1A31-2A7C-40AC-970D-869D01D15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945541-852E-47DC-A315-368B0E1EE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F3055C-6BAC-4817-8210-A791A7320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D24EFF9-DD35-45C1-BC02-C8F498FCA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81F7B9-79FF-4FAA-9B7E-C2AAED10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0917C9-C8E1-4E4A-A008-51D659497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4D31530-7D6E-43FA-9C4B-29BB086061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5D7AB87-1B9F-4EEF-A53E-4A1B8EF9B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33F5A9F-B3FF-4B24-A601-8F8BB4892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FC23A57-AC5A-47EE-AC8D-89E162F3F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C747589-E971-4C39-B950-B705EABEB0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67ACE83-907D-4DDD-93EF-6E97CDEFF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7C01D10-EE8D-44DE-A090-3C688CEAA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3983643-9CFB-445C-8E9D-7EF42DD2F6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4EF9CD-0129-4479-BB2F-2430CECFB0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FB70C1-73F9-472F-AD0A-9FEF070B7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30BB893-3166-497A-B0AA-6C6CF841C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DFBCFD-90D9-4CED-BF1C-9F37C6167B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19124BC-CAFC-4B0E-ACD8-FC06743BD3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529C217-7F53-4717-867F-481DCC026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941CDD3-FE68-4B1A-8C5E-D44650731B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41343C-F5A0-4C49-9292-60BA06C4E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9EF2D80-9ADF-4252-9CC5-A38C53FD4F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4B3BDA0-FDAB-441D-94C5-017178C4C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32B4475-BB9A-4087-81C4-EA5D29550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16AAD4A-F797-4521-9C56-1C7776A44B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C9027E2-EEBE-48BA-9939-0B61E2139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9B59BF-012E-417E-9D28-4BC590FFC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0149CCF-63D4-448F-910C-408527FF0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36910E5-6284-40F3-96D7-55C71264A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44DCF3-A817-4CF7-B0B7-DE25B4028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94FF4BF-9A46-4716-B604-E16CBF89C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30D8882-FCC8-4A17-A78F-C46EB726C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6EC25FD-C515-4930-ACB2-F59ECE821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F9BABEB-8ACD-4841-B20A-CBCFFA5AE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20EDF95-ABA7-4E68-8829-BD5CD5066F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633C6B-03F6-4926-B612-CEFEE874A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92334CD-FA4E-4191-A585-FFC629D0C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DA26F27-E185-474B-AF2B-E26AA5D0F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B626939-A896-4122-AA3C-AB3BB8F96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21FA7E8-1BE8-41BA-98B3-614E2E38F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F3BFB6-4BBA-46EA-AB5D-FC642873D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4E68D8F-791D-4742-B4AB-9BEAE3CF9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10FC782-2744-46A7-B627-EC4359997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AEAAD4A-AF99-4184-B176-6BF3B05D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72136EB-50E0-4B74-8DC6-30C91061C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7762F4B-21E7-4C73-BB15-5146AE7DA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1D0924-D147-4E81-AACF-BB769E265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5A2EDAC-2E71-4C97-A472-32306D0A0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0DFE7F6-2146-457A-A8D6-E177C254D0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3D6820D-51E5-4895-A246-AF355636E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78E39B-8FF1-4321-B0B2-17B9BDA76D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911210-0E3B-4F85-8806-1E050BF0B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72B14BD-AA21-42DC-B7B6-EF5D827E8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525FE58-BE74-466C-9CBB-8A7003371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2E3825B-36D4-4BD3-83D3-33A0F5265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FD3EE38-8247-4BC6-A105-0172B3496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93CC9C9-579A-48B6-803C-1441C85C75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C2A5BE5-FA98-48D4-B183-17D6F55B6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9C4982-3FAF-4F46-A958-3ED6B78D9F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400FA63-6352-46C0-AE6F-9CC2C43285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A6AF7FC-1ABF-4E40-AA5B-7912C2A40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88CA9AC-AC31-4964-A63D-4E6EF5B101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0F11981-56C3-4E4C-B1C9-25BCED1E8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B8556F-3A00-4E8D-9163-68375ECA7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C89BC4D-BD73-498C-85CD-C0E96E449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B746225-0ADD-4E6C-B909-5076E8A19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DAD02E2-BDCE-4A80-B6C3-39B66F35F9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3AE2A3E-AEC6-4157-B529-432AF3C5D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FA21750-C034-40D5-8969-80272CD12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06F6233-AE87-4CDA-A66E-CC040950B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F074028-134D-476A-9999-344062796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55A1827-EA0B-43B6-8F51-115E87E9B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65C0FB3-57CD-437F-9074-6D22C0C46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73D51E8-C118-4F9A-9CA4-A0135F1A3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FEBA6ED-3788-43AE-8273-B9501B023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3D53277-4EDB-4851-B4AE-CF217BFAB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9CE149F-1791-4673-BEFD-9AE91ADAD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EB8DD40-04C2-4279-B51C-5193B70FD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4CE69EB-C34E-4910-8029-555D7D7F4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1D1C7DC-B4DC-4A22-B63A-DFAA8F0B9B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0BB3E53-B66D-4474-8227-8E7CF3426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BD9B397-FACB-4CD0-82E5-D380BCAAF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726F37-B3F1-44AF-A8AC-287B0C8AF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C90994F-CF29-423C-9E80-2E501345A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8E2F08E-D14D-457D-A7E5-E56EDD704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BFA6F42-A9E7-48D8-A731-62589557E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0E4F997-FCA3-4172-B30E-083CA8431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9EC2A7B-58D0-4807-85DA-C64727234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53FD38D-2EDA-47E8-8A18-62285DF6AC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0AD6E77-1D01-441D-90FC-32308DADB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3087A8-DB4A-4AB6-9CE5-EA36B07BB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18644F-6C99-4832-AF06-C3F6A3FD4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E623484-C5A7-40DA-AEDC-FAA3E3D0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83729B8-94BE-453C-AA74-AE848ED63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048F3F8-1ACD-42FB-826B-56A366F14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F7BB52A-166F-4AE8-9225-1FDD7BB86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9D00F34-E989-421F-956D-D2A8655FB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D090155-DE99-46ED-86E1-389DB65FB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CABBAB-69BA-43B3-A51F-570395131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035E3C46-443B-4C01-B019-63A3492C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3E59C6C-8AD6-4CCB-A791-57D3007B1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78F7ECB-3C7B-422D-9238-349A0BB4F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654C68A-683D-4EC7-8584-8AB851FAF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1CC7878-11D6-41F9-9A16-197F6E4FB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8445664-DE08-48C0-8264-92046327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65BBCB3-F122-4D99-9A84-222BA0C8B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05F77F-F4CC-42A8-87CC-5A107D5E9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8848F3C-4CE0-4180-880A-2D9AE3AC3A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C34B1D-2219-46AC-A680-02EFFFF0E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4CE1921-8CC1-4443-881E-5E3D964866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410E2CF-E410-49BD-83BE-D531CE134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6AFC271-37D9-444D-A819-CF6DEECED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3B5076-6AC7-4A79-9F86-81408FE7F3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279F62B-9888-4069-B2FF-D465040F2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9DD9DF-2704-4AAA-88C6-E2F9F2FB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EE91E4C-B221-4D31-AA44-93E71DE54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FF7E025-FB70-44A5-B248-635D360C6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3BA5E9F-D1D6-4FFD-A442-BBE2D8E9E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7403E2D-F735-4395-A4CD-CECE492C0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36A106-4888-4FB5-B573-356A078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5E987A3-3547-4D87-AAA4-EC5E0AC31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2ABD904-A5E0-4A10-A57B-46262A03A4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B465FFF-6206-4AE7-A454-21553231B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1D14574-E7B5-4300-B7A2-3EC1120BBA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D354B0-AF2F-431A-A05E-568D9C9CE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16EEDF6-6F26-4198-9E80-7F958B9F0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19E1985-B277-404A-A679-E2A818349A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AB8AFF1-2192-48FA-A017-A56DD1741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8861ECD-A236-40B6-AFD9-784944A2BF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016B99D-10D4-4C21-97CD-AE9FF8F81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BA247D5-F7DD-4A36-9D75-942DF8B734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A1CA3958-000C-4996-9579-208CE882C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C55E238-C14A-4C62-9282-BEF063419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F4FCF65-CC92-491A-B6E2-978A7BFCBD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305E122-AFFD-47F0-A0B8-0C9C71E9F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025C4C3-A956-47ED-B4F8-172BDC78B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1CFBBD-5E5A-4868-AAB7-7C30DF359A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0C81E8-3F0D-4BC5-AB8E-0A73BD04D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92058CA-9E8D-42B5-A391-353F069D48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8A7706D-9338-4633-B72B-71A3D2625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6946175-2858-439F-806A-165ED578F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E19134C-EF60-48AA-BD78-C6E8F0D98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25009CB-2A99-495F-8EDD-74CDC9C4F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4C1896A-D83E-4CD5-923D-02285FBEC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CC1AA4-4C08-4FCF-8B21-CE58813A8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EB53DBF-3D87-4666-B5AA-7E89FB6A24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4855FC8-596A-4A6D-A084-6F6CA3EA6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37663A6-B074-41B1-B9DE-E3F0DD46F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1F956C-0A8D-4B47-A883-EEFFD3150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AAD626E-E870-4AE5-BF0F-D96580D41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550976D-8284-4861-AB2A-7E90F46D7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7E3B6F1-9A8F-466F-89D3-99BA7B99B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49C1BBA-EA54-4CC9-81A3-56C8447BC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0C04B83-C3DE-4B95-888C-232F6CA9C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1160825-C86A-49E0-B7D7-024CD616B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0DF5EA-2FF8-4152-BEAF-AFFC9872D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0844CD2-D530-4331-8B84-AEA1DBFBFD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F8252A9-9E06-491B-8881-3E1F36ADD6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CD41790-0781-4B6C-8874-946FC7C4A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41E219D-8257-401E-B840-60F5898F61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DBFC3714-FA0A-49BD-8D4E-7F0ECB2898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418AACB-4018-46AF-8D92-0ADB7666A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47648CD-EEC5-4E4B-9463-83556D325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A9415A4-ED1C-4FE9-8898-5C22DAAF6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1141936-1B8B-4C79-9754-24722806F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3BDDE5E-9FA8-4166-8AEF-5FD1972246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9732D3E-E8F5-42ED-9C94-E0712B5B9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7A466C3-9E77-4B56-B28C-5FBC948861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368A92A-E35D-4F59-B801-B2072E763A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80FD31-4795-4860-8C80-7CD89E6C2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48E8F3D-0926-4C18-87B3-DE15ACECE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BA092D6-94F3-4082-8B2C-7F53C7F6C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7CDAED0-43EB-4AC1-9F13-94DEEFDCF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04526C-4A74-406E-AED7-E3AE02035A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D71859F-85EB-49CD-9B1A-4AC1A97BA9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D85DB2-E3A2-4989-B0A4-16DE85B1F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E53129-8539-4650-B889-E735C03E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AD004D6-8FEE-49BD-9EE3-4B4117A6D2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12" activePane="bottomRight" state="frozen"/>
      <selection activeCell="J64" sqref="J64"/>
      <selection pane="topRight" activeCell="J64" sqref="J64"/>
      <selection pane="bottomLeft" activeCell="J64" sqref="J64"/>
      <selection pane="bottomRight" activeCell="A49" sqref="A49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233" t="s">
        <v>72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1088</v>
      </c>
      <c r="F5" s="14">
        <v>166702</v>
      </c>
      <c r="G5" s="15">
        <v>54</v>
      </c>
      <c r="H5" s="16">
        <v>10200</v>
      </c>
      <c r="I5" s="13">
        <v>1779</v>
      </c>
      <c r="J5" s="14">
        <v>5436759</v>
      </c>
      <c r="K5" s="17">
        <v>1428</v>
      </c>
      <c r="L5" s="18">
        <v>3352790</v>
      </c>
      <c r="M5" s="13">
        <v>617</v>
      </c>
      <c r="N5" s="87">
        <v>210706</v>
      </c>
      <c r="O5" s="19">
        <v>923</v>
      </c>
      <c r="P5" s="18">
        <v>72406</v>
      </c>
      <c r="Q5" s="13">
        <v>12070</v>
      </c>
      <c r="R5" s="14">
        <v>2063995</v>
      </c>
      <c r="S5" s="19">
        <v>15035</v>
      </c>
      <c r="T5" s="18">
        <v>6325337</v>
      </c>
      <c r="U5" s="13">
        <v>4250</v>
      </c>
      <c r="V5" s="14">
        <v>2146451</v>
      </c>
      <c r="W5" s="13">
        <v>426</v>
      </c>
      <c r="X5" s="18">
        <v>47268</v>
      </c>
      <c r="Y5" s="20">
        <f t="shared" ref="Y5:Z19" si="0">+W5+U5+S5+Q5+O5+M5+K5+I5+G5+E5</f>
        <v>37670</v>
      </c>
      <c r="Z5" s="21">
        <f t="shared" si="0"/>
        <v>19832614</v>
      </c>
    </row>
    <row r="6" spans="1:26" ht="18.95" customHeight="1" x14ac:dyDescent="0.15">
      <c r="A6" s="7"/>
      <c r="B6" s="22"/>
      <c r="C6" s="161"/>
      <c r="D6" s="158" t="s">
        <v>22</v>
      </c>
      <c r="E6" s="23">
        <v>1044</v>
      </c>
      <c r="F6" s="24">
        <v>75889</v>
      </c>
      <c r="G6" s="25">
        <v>54</v>
      </c>
      <c r="H6" s="26">
        <v>10200</v>
      </c>
      <c r="I6" s="27">
        <v>1758</v>
      </c>
      <c r="J6" s="21">
        <v>5374921</v>
      </c>
      <c r="K6" s="25">
        <v>1470</v>
      </c>
      <c r="L6" s="26">
        <v>3380339</v>
      </c>
      <c r="M6" s="27">
        <v>610</v>
      </c>
      <c r="N6" s="88">
        <v>210030</v>
      </c>
      <c r="O6" s="25">
        <v>983</v>
      </c>
      <c r="P6" s="26">
        <v>68599</v>
      </c>
      <c r="Q6" s="27">
        <v>13046</v>
      </c>
      <c r="R6" s="21">
        <v>2101225</v>
      </c>
      <c r="S6" s="25">
        <v>15225</v>
      </c>
      <c r="T6" s="26">
        <v>6370017</v>
      </c>
      <c r="U6" s="27">
        <v>4692</v>
      </c>
      <c r="V6" s="21">
        <v>2334854</v>
      </c>
      <c r="W6" s="27">
        <v>343</v>
      </c>
      <c r="X6" s="26">
        <v>40887</v>
      </c>
      <c r="Y6" s="20">
        <f t="shared" si="0"/>
        <v>39225</v>
      </c>
      <c r="Z6" s="21">
        <f t="shared" si="0"/>
        <v>19966961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2594</v>
      </c>
      <c r="F7" s="36">
        <v>594130</v>
      </c>
      <c r="G7" s="29">
        <v>156</v>
      </c>
      <c r="H7" s="30">
        <v>75238</v>
      </c>
      <c r="I7" s="31">
        <v>1398</v>
      </c>
      <c r="J7" s="32">
        <v>798586</v>
      </c>
      <c r="K7" s="89">
        <v>1366</v>
      </c>
      <c r="L7" s="30">
        <v>2582648</v>
      </c>
      <c r="M7" s="23">
        <v>1201</v>
      </c>
      <c r="N7" s="24">
        <v>267318</v>
      </c>
      <c r="O7" s="33">
        <v>2663</v>
      </c>
      <c r="P7" s="34">
        <v>470493</v>
      </c>
      <c r="Q7" s="23">
        <v>32023</v>
      </c>
      <c r="R7" s="24">
        <v>4892697</v>
      </c>
      <c r="S7" s="33">
        <v>24386</v>
      </c>
      <c r="T7" s="34">
        <v>1828918</v>
      </c>
      <c r="U7" s="23">
        <v>1984</v>
      </c>
      <c r="V7" s="24">
        <v>518515</v>
      </c>
      <c r="W7" s="23">
        <v>1397</v>
      </c>
      <c r="X7" s="34">
        <v>210101</v>
      </c>
      <c r="Y7" s="31">
        <f t="shared" si="0"/>
        <v>69168</v>
      </c>
      <c r="Z7" s="24">
        <f t="shared" si="0"/>
        <v>12238644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178</v>
      </c>
      <c r="F8" s="14">
        <v>30295</v>
      </c>
      <c r="G8" s="15">
        <v>0</v>
      </c>
      <c r="H8" s="16">
        <v>0</v>
      </c>
      <c r="I8" s="13">
        <v>179</v>
      </c>
      <c r="J8" s="14">
        <v>100662</v>
      </c>
      <c r="K8" s="17">
        <v>74</v>
      </c>
      <c r="L8" s="18">
        <v>1188</v>
      </c>
      <c r="M8" s="13">
        <v>6369</v>
      </c>
      <c r="N8" s="87">
        <v>880590</v>
      </c>
      <c r="O8" s="19">
        <v>0</v>
      </c>
      <c r="P8" s="18">
        <v>0</v>
      </c>
      <c r="Q8" s="13">
        <v>7420</v>
      </c>
      <c r="R8" s="14">
        <v>1562011</v>
      </c>
      <c r="S8" s="19">
        <v>31476</v>
      </c>
      <c r="T8" s="18">
        <v>3221789</v>
      </c>
      <c r="U8" s="13">
        <v>433</v>
      </c>
      <c r="V8" s="14">
        <v>37720</v>
      </c>
      <c r="W8" s="13">
        <v>14</v>
      </c>
      <c r="X8" s="18">
        <v>700</v>
      </c>
      <c r="Y8" s="13">
        <f t="shared" si="0"/>
        <v>46143</v>
      </c>
      <c r="Z8" s="14">
        <f t="shared" si="0"/>
        <v>5834955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174</v>
      </c>
      <c r="F9" s="24">
        <v>29510</v>
      </c>
      <c r="G9" s="25">
        <v>0</v>
      </c>
      <c r="H9" s="26">
        <v>0</v>
      </c>
      <c r="I9" s="27">
        <v>185</v>
      </c>
      <c r="J9" s="21">
        <v>115499</v>
      </c>
      <c r="K9" s="25">
        <v>1</v>
      </c>
      <c r="L9" s="26">
        <v>0</v>
      </c>
      <c r="M9" s="27">
        <v>5857</v>
      </c>
      <c r="N9" s="88">
        <v>845030</v>
      </c>
      <c r="O9" s="25">
        <v>0</v>
      </c>
      <c r="P9" s="26">
        <v>0</v>
      </c>
      <c r="Q9" s="27">
        <v>7801</v>
      </c>
      <c r="R9" s="21">
        <v>1619234</v>
      </c>
      <c r="S9" s="25">
        <v>29714</v>
      </c>
      <c r="T9" s="26">
        <v>3080617</v>
      </c>
      <c r="U9" s="27">
        <v>428</v>
      </c>
      <c r="V9" s="21">
        <v>37295</v>
      </c>
      <c r="W9" s="27">
        <v>14</v>
      </c>
      <c r="X9" s="26">
        <v>700</v>
      </c>
      <c r="Y9" s="20">
        <f t="shared" si="0"/>
        <v>44174</v>
      </c>
      <c r="Z9" s="21">
        <f t="shared" si="0"/>
        <v>5727885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315</v>
      </c>
      <c r="F10" s="36">
        <v>61706</v>
      </c>
      <c r="G10" s="29">
        <v>0</v>
      </c>
      <c r="H10" s="30">
        <v>0</v>
      </c>
      <c r="I10" s="37">
        <v>189</v>
      </c>
      <c r="J10" s="38">
        <v>57753</v>
      </c>
      <c r="K10" s="89">
        <v>831</v>
      </c>
      <c r="L10" s="30">
        <v>9318</v>
      </c>
      <c r="M10" s="35">
        <v>8819</v>
      </c>
      <c r="N10" s="36">
        <v>1725547</v>
      </c>
      <c r="O10" s="29">
        <v>0</v>
      </c>
      <c r="P10" s="30">
        <v>0</v>
      </c>
      <c r="Q10" s="35">
        <v>11830</v>
      </c>
      <c r="R10" s="36">
        <v>1355127</v>
      </c>
      <c r="S10" s="29">
        <v>7885</v>
      </c>
      <c r="T10" s="30">
        <v>880018</v>
      </c>
      <c r="U10" s="35">
        <v>1243</v>
      </c>
      <c r="V10" s="36">
        <v>79475</v>
      </c>
      <c r="W10" s="35">
        <v>11</v>
      </c>
      <c r="X10" s="30">
        <v>20</v>
      </c>
      <c r="Y10" s="37">
        <f t="shared" si="0"/>
        <v>31123</v>
      </c>
      <c r="Z10" s="36">
        <f t="shared" si="0"/>
        <v>4168964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20</v>
      </c>
      <c r="J11" s="14">
        <v>2798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2715</v>
      </c>
      <c r="R11" s="14">
        <v>751733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2830</v>
      </c>
      <c r="Z11" s="14">
        <f t="shared" si="0"/>
        <v>845291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20</v>
      </c>
      <c r="J12" s="21">
        <v>2798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2388</v>
      </c>
      <c r="R12" s="21">
        <v>643847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2502</v>
      </c>
      <c r="Z12" s="21">
        <f t="shared" si="0"/>
        <v>737365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7104</v>
      </c>
      <c r="R13" s="36">
        <v>1978062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f t="shared" si="1"/>
        <v>7372</v>
      </c>
      <c r="Z13" s="36">
        <f t="shared" si="0"/>
        <v>2226611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1997</v>
      </c>
      <c r="N14" s="87">
        <v>115174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1997</v>
      </c>
      <c r="Z14" s="14">
        <f t="shared" si="0"/>
        <v>115174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2178</v>
      </c>
      <c r="N15" s="88">
        <v>184212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2178</v>
      </c>
      <c r="Z15" s="24">
        <f t="shared" si="0"/>
        <v>184212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5830</v>
      </c>
      <c r="N16" s="36">
        <v>650347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5830</v>
      </c>
      <c r="Z16" s="36">
        <f t="shared" si="0"/>
        <v>650347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78</v>
      </c>
      <c r="F17" s="14">
        <v>19776</v>
      </c>
      <c r="G17" s="19">
        <v>687</v>
      </c>
      <c r="H17" s="18">
        <v>174760</v>
      </c>
      <c r="I17" s="13">
        <v>1475</v>
      </c>
      <c r="J17" s="14">
        <v>202701</v>
      </c>
      <c r="K17" s="19">
        <v>5</v>
      </c>
      <c r="L17" s="18">
        <v>3960</v>
      </c>
      <c r="M17" s="13">
        <v>1215</v>
      </c>
      <c r="N17" s="87">
        <v>388163</v>
      </c>
      <c r="O17" s="19">
        <v>4106</v>
      </c>
      <c r="P17" s="18">
        <v>1628281</v>
      </c>
      <c r="Q17" s="13">
        <v>5731</v>
      </c>
      <c r="R17" s="14">
        <v>1200257</v>
      </c>
      <c r="S17" s="19">
        <v>273</v>
      </c>
      <c r="T17" s="18">
        <v>59086</v>
      </c>
      <c r="U17" s="13">
        <v>0</v>
      </c>
      <c r="V17" s="14">
        <v>0</v>
      </c>
      <c r="W17" s="13">
        <v>7459</v>
      </c>
      <c r="X17" s="18">
        <v>1581008</v>
      </c>
      <c r="Y17" s="41">
        <f t="shared" si="1"/>
        <v>21029</v>
      </c>
      <c r="Z17" s="42">
        <f t="shared" si="0"/>
        <v>5257992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135</v>
      </c>
      <c r="F18" s="21">
        <v>31512</v>
      </c>
      <c r="G18" s="25">
        <v>595</v>
      </c>
      <c r="H18" s="26">
        <v>142248</v>
      </c>
      <c r="I18" s="27">
        <v>1360</v>
      </c>
      <c r="J18" s="21">
        <v>176140</v>
      </c>
      <c r="K18" s="25">
        <v>87</v>
      </c>
      <c r="L18" s="26">
        <v>64470</v>
      </c>
      <c r="M18" s="27">
        <v>897</v>
      </c>
      <c r="N18" s="21">
        <v>290185</v>
      </c>
      <c r="O18" s="25">
        <v>4004</v>
      </c>
      <c r="P18" s="26">
        <v>1580851</v>
      </c>
      <c r="Q18" s="27">
        <v>5116</v>
      </c>
      <c r="R18" s="21">
        <v>1157137</v>
      </c>
      <c r="S18" s="25">
        <v>253</v>
      </c>
      <c r="T18" s="26">
        <v>58181</v>
      </c>
      <c r="U18" s="27">
        <v>3</v>
      </c>
      <c r="V18" s="21">
        <v>660</v>
      </c>
      <c r="W18" s="27">
        <v>7362</v>
      </c>
      <c r="X18" s="26">
        <v>1536557</v>
      </c>
      <c r="Y18" s="23">
        <f t="shared" si="1"/>
        <v>19812</v>
      </c>
      <c r="Z18" s="24">
        <f t="shared" si="0"/>
        <v>5037941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707</v>
      </c>
      <c r="F19" s="24">
        <v>172903</v>
      </c>
      <c r="G19" s="33">
        <v>590</v>
      </c>
      <c r="H19" s="34">
        <v>145543</v>
      </c>
      <c r="I19" s="23">
        <v>381</v>
      </c>
      <c r="J19" s="24">
        <v>161186</v>
      </c>
      <c r="K19" s="90">
        <v>221</v>
      </c>
      <c r="L19" s="34">
        <v>169555</v>
      </c>
      <c r="M19" s="23">
        <v>1719</v>
      </c>
      <c r="N19" s="24">
        <v>482180</v>
      </c>
      <c r="O19" s="33">
        <v>2008</v>
      </c>
      <c r="P19" s="34">
        <v>789402</v>
      </c>
      <c r="Q19" s="23">
        <v>7666</v>
      </c>
      <c r="R19" s="24">
        <v>2030684</v>
      </c>
      <c r="S19" s="33">
        <v>151</v>
      </c>
      <c r="T19" s="34">
        <v>40284</v>
      </c>
      <c r="U19" s="23">
        <v>64</v>
      </c>
      <c r="V19" s="24">
        <v>14080</v>
      </c>
      <c r="W19" s="23">
        <v>7378</v>
      </c>
      <c r="X19" s="34">
        <v>1713503</v>
      </c>
      <c r="Y19" s="35">
        <f t="shared" si="1"/>
        <v>20885</v>
      </c>
      <c r="Z19" s="36">
        <f t="shared" si="0"/>
        <v>5719320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f>+E17+E14+E11+E8+E5</f>
        <v>1344</v>
      </c>
      <c r="F20" s="14">
        <f t="shared" ref="F20:X20" si="2">+F17+F14+F11+F8+F5</f>
        <v>216773</v>
      </c>
      <c r="G20" s="19">
        <f t="shared" si="2"/>
        <v>816</v>
      </c>
      <c r="H20" s="18">
        <f t="shared" si="2"/>
        <v>259960</v>
      </c>
      <c r="I20" s="13">
        <f t="shared" si="2"/>
        <v>3453</v>
      </c>
      <c r="J20" s="14">
        <f t="shared" si="2"/>
        <v>5742920</v>
      </c>
      <c r="K20" s="19">
        <f t="shared" si="2"/>
        <v>1507</v>
      </c>
      <c r="L20" s="18">
        <f t="shared" si="2"/>
        <v>3357938</v>
      </c>
      <c r="M20" s="13">
        <f t="shared" si="2"/>
        <v>10213</v>
      </c>
      <c r="N20" s="14">
        <f t="shared" si="2"/>
        <v>1609633</v>
      </c>
      <c r="O20" s="19">
        <f t="shared" si="2"/>
        <v>5029</v>
      </c>
      <c r="P20" s="18">
        <f t="shared" si="2"/>
        <v>1700687</v>
      </c>
      <c r="Q20" s="13">
        <f t="shared" si="2"/>
        <v>27936</v>
      </c>
      <c r="R20" s="14">
        <f t="shared" si="2"/>
        <v>5577996</v>
      </c>
      <c r="S20" s="19">
        <f t="shared" si="2"/>
        <v>46784</v>
      </c>
      <c r="T20" s="18">
        <f t="shared" si="2"/>
        <v>9606212</v>
      </c>
      <c r="U20" s="13">
        <f t="shared" si="2"/>
        <v>4688</v>
      </c>
      <c r="V20" s="14">
        <f t="shared" si="2"/>
        <v>2184931</v>
      </c>
      <c r="W20" s="13">
        <f t="shared" si="2"/>
        <v>7899</v>
      </c>
      <c r="X20" s="18">
        <f t="shared" si="2"/>
        <v>1628976</v>
      </c>
      <c r="Y20" s="31">
        <f t="shared" ref="E20:Z22" si="3">+Y17+Y14+Y11+Y8+Y5</f>
        <v>109669</v>
      </c>
      <c r="Z20" s="32">
        <f t="shared" si="3"/>
        <v>31886026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f t="shared" ref="E21:X21" si="4">+E18+E15+E12+E9+E6</f>
        <v>1353</v>
      </c>
      <c r="F21" s="21">
        <f t="shared" si="4"/>
        <v>136911</v>
      </c>
      <c r="G21" s="25">
        <f t="shared" si="4"/>
        <v>724</v>
      </c>
      <c r="H21" s="26">
        <f t="shared" si="4"/>
        <v>227448</v>
      </c>
      <c r="I21" s="27">
        <f t="shared" si="4"/>
        <v>3323</v>
      </c>
      <c r="J21" s="21">
        <f t="shared" si="4"/>
        <v>5669358</v>
      </c>
      <c r="K21" s="25">
        <f t="shared" si="4"/>
        <v>1558</v>
      </c>
      <c r="L21" s="26">
        <f t="shared" si="4"/>
        <v>3444809</v>
      </c>
      <c r="M21" s="27">
        <f t="shared" si="4"/>
        <v>9557</v>
      </c>
      <c r="N21" s="21">
        <f t="shared" si="4"/>
        <v>1544457</v>
      </c>
      <c r="O21" s="25">
        <f t="shared" si="4"/>
        <v>4987</v>
      </c>
      <c r="P21" s="26">
        <f t="shared" si="4"/>
        <v>1649450</v>
      </c>
      <c r="Q21" s="27">
        <f t="shared" si="4"/>
        <v>28351</v>
      </c>
      <c r="R21" s="21">
        <f t="shared" si="4"/>
        <v>5521443</v>
      </c>
      <c r="S21" s="25">
        <f t="shared" si="4"/>
        <v>45192</v>
      </c>
      <c r="T21" s="26">
        <f t="shared" si="4"/>
        <v>9508815</v>
      </c>
      <c r="U21" s="27">
        <f t="shared" si="4"/>
        <v>5127</v>
      </c>
      <c r="V21" s="21">
        <f t="shared" si="4"/>
        <v>2373529</v>
      </c>
      <c r="W21" s="27">
        <f t="shared" si="4"/>
        <v>7719</v>
      </c>
      <c r="X21" s="26">
        <f t="shared" si="4"/>
        <v>1578144</v>
      </c>
      <c r="Y21" s="23">
        <f t="shared" si="3"/>
        <v>107891</v>
      </c>
      <c r="Z21" s="24">
        <f t="shared" si="3"/>
        <v>31654364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f t="shared" ref="E22:X22" si="5">+E19+E16+E13+E10+E7</f>
        <v>3616</v>
      </c>
      <c r="F22" s="24">
        <f t="shared" si="5"/>
        <v>828739</v>
      </c>
      <c r="G22" s="33">
        <f t="shared" si="5"/>
        <v>941</v>
      </c>
      <c r="H22" s="34">
        <f t="shared" si="5"/>
        <v>415781</v>
      </c>
      <c r="I22" s="23">
        <f t="shared" si="5"/>
        <v>1991</v>
      </c>
      <c r="J22" s="24">
        <f t="shared" si="5"/>
        <v>1048608</v>
      </c>
      <c r="K22" s="33">
        <f t="shared" si="5"/>
        <v>2418</v>
      </c>
      <c r="L22" s="34">
        <f t="shared" si="5"/>
        <v>2761521</v>
      </c>
      <c r="M22" s="23">
        <f t="shared" si="5"/>
        <v>17588</v>
      </c>
      <c r="N22" s="24">
        <f t="shared" si="5"/>
        <v>3144392</v>
      </c>
      <c r="O22" s="33">
        <f t="shared" si="5"/>
        <v>4671</v>
      </c>
      <c r="P22" s="34">
        <f t="shared" si="5"/>
        <v>1259895</v>
      </c>
      <c r="Q22" s="23">
        <f t="shared" si="5"/>
        <v>58623</v>
      </c>
      <c r="R22" s="24">
        <f t="shared" si="5"/>
        <v>10256570</v>
      </c>
      <c r="S22" s="33">
        <f t="shared" si="5"/>
        <v>32422</v>
      </c>
      <c r="T22" s="34">
        <f t="shared" si="5"/>
        <v>2749220</v>
      </c>
      <c r="U22" s="23">
        <f t="shared" si="5"/>
        <v>3322</v>
      </c>
      <c r="V22" s="24">
        <f t="shared" si="5"/>
        <v>615536</v>
      </c>
      <c r="W22" s="23">
        <f t="shared" si="5"/>
        <v>8786</v>
      </c>
      <c r="X22" s="34">
        <f t="shared" si="5"/>
        <v>1923624</v>
      </c>
      <c r="Y22" s="23">
        <f t="shared" si="3"/>
        <v>134378</v>
      </c>
      <c r="Z22" s="24">
        <f t="shared" si="3"/>
        <v>25003886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37.246236707637067</v>
      </c>
      <c r="F23" s="218"/>
      <c r="G23" s="217">
        <f>(G20+G21)/(G22+G41)*100</f>
        <v>86.033519553072622</v>
      </c>
      <c r="H23" s="218"/>
      <c r="I23" s="217">
        <f>(I20+I21)/(I22+I41)*100</f>
        <v>175.90861889927311</v>
      </c>
      <c r="J23" s="218"/>
      <c r="K23" s="217">
        <f>(K20+K21)/(K22+K41)*100</f>
        <v>62.717413546142829</v>
      </c>
      <c r="L23" s="218"/>
      <c r="M23" s="217">
        <f>(M20+M21)/(M22+M41)*100</f>
        <v>57.271147161066047</v>
      </c>
      <c r="N23" s="218"/>
      <c r="O23" s="217">
        <f>(O20+O21)/(O22+O41)*100</f>
        <v>107.69892473118279</v>
      </c>
      <c r="P23" s="218"/>
      <c r="Q23" s="217">
        <f>(Q20+Q21)/(Q22+Q41)*100</f>
        <v>47.838281163682105</v>
      </c>
      <c r="R23" s="218"/>
      <c r="S23" s="217">
        <f>(S20+S21)/(S22+S41)*100</f>
        <v>145.41200278252072</v>
      </c>
      <c r="T23" s="218"/>
      <c r="U23" s="217">
        <f>(U20+U21)/(U22+U41)*100</f>
        <v>138.57122688126501</v>
      </c>
      <c r="V23" s="218"/>
      <c r="W23" s="217">
        <f>(W20+W21)/(W22+W41)*100</f>
        <v>89.799908003679846</v>
      </c>
      <c r="X23" s="218"/>
      <c r="Y23" s="217">
        <f>(Y20+Y21)/(Y22+Y41)*100</f>
        <v>81.489860587763786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229186.67035398231</v>
      </c>
      <c r="F24" s="220"/>
      <c r="G24" s="213">
        <f>H22/G22*1000</f>
        <v>441850.1594048884</v>
      </c>
      <c r="H24" s="214"/>
      <c r="I24" s="215">
        <f>J22/I22*1000</f>
        <v>526674.03314917127</v>
      </c>
      <c r="J24" s="216"/>
      <c r="K24" s="213">
        <f>L22/K22*1000</f>
        <v>1142068.2382133997</v>
      </c>
      <c r="L24" s="214"/>
      <c r="M24" s="215">
        <f>N22/M22*1000</f>
        <v>178780.53218103253</v>
      </c>
      <c r="N24" s="216"/>
      <c r="O24" s="213">
        <f>P22/O22*1000</f>
        <v>269727.03917790623</v>
      </c>
      <c r="P24" s="214"/>
      <c r="Q24" s="215">
        <f>R22/Q22*1000</f>
        <v>174958.12223871177</v>
      </c>
      <c r="R24" s="216"/>
      <c r="S24" s="213">
        <f>T22/S22*1000</f>
        <v>84794.892357041521</v>
      </c>
      <c r="T24" s="214"/>
      <c r="U24" s="215">
        <f>V22/U22*1000</f>
        <v>185290.78868151718</v>
      </c>
      <c r="V24" s="216"/>
      <c r="W24" s="213">
        <f>X22/W22*1000</f>
        <v>218941.95310721602</v>
      </c>
      <c r="X24" s="214"/>
      <c r="Y24" s="215">
        <f>Z22/Y22*1000</f>
        <v>186071.2765482445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2.6909166679069489</v>
      </c>
      <c r="F25" s="49"/>
      <c r="G25" s="50">
        <f>G22/Y22*100</f>
        <v>0.70026343597910368</v>
      </c>
      <c r="H25" s="51"/>
      <c r="I25" s="48">
        <f>I22/Y22*100</f>
        <v>1.4816413401003141</v>
      </c>
      <c r="J25" s="49"/>
      <c r="K25" s="50">
        <f>K22/Y22*100</f>
        <v>1.7994016877762729</v>
      </c>
      <c r="L25" s="51"/>
      <c r="M25" s="48">
        <f>M22/Y22*100</f>
        <v>13.088451978746521</v>
      </c>
      <c r="N25" s="49"/>
      <c r="O25" s="50">
        <f>O22/Y22*100</f>
        <v>3.4760154191906416</v>
      </c>
      <c r="P25" s="51"/>
      <c r="Q25" s="48">
        <f>Q22/Y22*100</f>
        <v>43.625444641235916</v>
      </c>
      <c r="R25" s="49"/>
      <c r="S25" s="50">
        <f>S22/Y22*100</f>
        <v>24.127461340397982</v>
      </c>
      <c r="T25" s="51"/>
      <c r="U25" s="48">
        <f>U22/Y22*100</f>
        <v>2.4721308547530101</v>
      </c>
      <c r="V25" s="49"/>
      <c r="W25" s="50">
        <f>W22/Y22*100</f>
        <v>6.5382726339132891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1229</v>
      </c>
      <c r="F27" s="14">
        <v>110250</v>
      </c>
      <c r="G27" s="19">
        <v>692</v>
      </c>
      <c r="H27" s="18">
        <v>237564</v>
      </c>
      <c r="I27" s="13">
        <v>3341</v>
      </c>
      <c r="J27" s="14">
        <v>6423389</v>
      </c>
      <c r="K27" s="19">
        <v>608</v>
      </c>
      <c r="L27" s="18">
        <v>990132</v>
      </c>
      <c r="M27" s="13">
        <v>8848</v>
      </c>
      <c r="N27" s="14">
        <v>1459915</v>
      </c>
      <c r="O27" s="19">
        <v>4361</v>
      </c>
      <c r="P27" s="18">
        <v>1503638</v>
      </c>
      <c r="Q27" s="13">
        <v>21832</v>
      </c>
      <c r="R27" s="14">
        <v>6000746</v>
      </c>
      <c r="S27" s="19">
        <v>44731</v>
      </c>
      <c r="T27" s="18">
        <v>10197211</v>
      </c>
      <c r="U27" s="13">
        <v>4891</v>
      </c>
      <c r="V27" s="14">
        <v>1133757</v>
      </c>
      <c r="W27" s="19">
        <v>14454</v>
      </c>
      <c r="X27" s="18">
        <v>2078969</v>
      </c>
      <c r="Y27" s="55">
        <f>+W27+U27+S27+Q27+O27+M27+K27+I27+G27+E27</f>
        <v>104987</v>
      </c>
      <c r="Z27" s="56">
        <f t="shared" ref="Z27:Z29" si="6">+X27+V27+T27+R27+P27+N27+L27+J27+H27+F27</f>
        <v>30135571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1557</v>
      </c>
      <c r="F28" s="21">
        <v>185332</v>
      </c>
      <c r="G28" s="25">
        <v>831</v>
      </c>
      <c r="H28" s="26">
        <v>230684</v>
      </c>
      <c r="I28" s="27">
        <v>3127</v>
      </c>
      <c r="J28" s="21">
        <v>5463300</v>
      </c>
      <c r="K28" s="25">
        <v>327</v>
      </c>
      <c r="L28" s="26">
        <v>363208</v>
      </c>
      <c r="M28" s="27">
        <v>7635</v>
      </c>
      <c r="N28" s="21">
        <v>1272279</v>
      </c>
      <c r="O28" s="25">
        <v>4496</v>
      </c>
      <c r="P28" s="26">
        <v>1545821</v>
      </c>
      <c r="Q28" s="27">
        <v>23821</v>
      </c>
      <c r="R28" s="21">
        <v>6290123</v>
      </c>
      <c r="S28" s="25">
        <v>44678</v>
      </c>
      <c r="T28" s="26">
        <v>10147505</v>
      </c>
      <c r="U28" s="27">
        <v>7660</v>
      </c>
      <c r="V28" s="21">
        <v>2316631</v>
      </c>
      <c r="W28" s="25">
        <v>10616</v>
      </c>
      <c r="X28" s="26">
        <v>1811845</v>
      </c>
      <c r="Y28" s="58">
        <f t="shared" ref="Y28:Y29" si="7">+W28+U28+S28+Q28+O28+M28+K28+I28+G28+E28</f>
        <v>104748</v>
      </c>
      <c r="Z28" s="59">
        <f t="shared" si="6"/>
        <v>29626728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3412</v>
      </c>
      <c r="F29" s="21">
        <v>746736</v>
      </c>
      <c r="G29" s="25">
        <v>1024</v>
      </c>
      <c r="H29" s="26">
        <v>416809</v>
      </c>
      <c r="I29" s="27">
        <v>2265</v>
      </c>
      <c r="J29" s="21">
        <v>3250915</v>
      </c>
      <c r="K29" s="25">
        <v>663</v>
      </c>
      <c r="L29" s="26">
        <v>899013</v>
      </c>
      <c r="M29" s="27">
        <v>14575</v>
      </c>
      <c r="N29" s="21">
        <v>2633051</v>
      </c>
      <c r="O29" s="25">
        <v>3925</v>
      </c>
      <c r="P29" s="26">
        <v>1137646</v>
      </c>
      <c r="Q29" s="27">
        <v>56169</v>
      </c>
      <c r="R29" s="21">
        <v>11081889</v>
      </c>
      <c r="S29" s="25">
        <v>26441</v>
      </c>
      <c r="T29" s="26">
        <v>2328304</v>
      </c>
      <c r="U29" s="27">
        <v>7931</v>
      </c>
      <c r="V29" s="21">
        <v>1528841</v>
      </c>
      <c r="W29" s="25">
        <v>11582</v>
      </c>
      <c r="X29" s="26">
        <v>2012901</v>
      </c>
      <c r="Y29" s="58">
        <f t="shared" si="7"/>
        <v>127987</v>
      </c>
      <c r="Z29" s="59">
        <f t="shared" si="6"/>
        <v>26036105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39</v>
      </c>
      <c r="F30" s="209"/>
      <c r="G30" s="208">
        <v>69.599999999999994</v>
      </c>
      <c r="H30" s="209"/>
      <c r="I30" s="208">
        <v>149.9</v>
      </c>
      <c r="J30" s="209"/>
      <c r="K30" s="208">
        <v>89.5</v>
      </c>
      <c r="L30" s="209"/>
      <c r="M30" s="208">
        <v>59</v>
      </c>
      <c r="N30" s="209"/>
      <c r="O30" s="208">
        <v>110.9</v>
      </c>
      <c r="P30" s="209"/>
      <c r="Q30" s="208">
        <v>39.9</v>
      </c>
      <c r="R30" s="209"/>
      <c r="S30" s="208">
        <v>169.2</v>
      </c>
      <c r="T30" s="209"/>
      <c r="U30" s="208">
        <v>67.400000000000006</v>
      </c>
      <c r="V30" s="209"/>
      <c r="W30" s="208">
        <v>129.69999999999999</v>
      </c>
      <c r="X30" s="209"/>
      <c r="Y30" s="208">
        <v>82</v>
      </c>
      <c r="Z30" s="209"/>
    </row>
    <row r="31" spans="1:28" ht="18.95" customHeight="1" x14ac:dyDescent="0.15">
      <c r="A31" s="22"/>
      <c r="B31" s="211"/>
      <c r="C31" s="4" t="s">
        <v>45</v>
      </c>
      <c r="D31" s="155" t="s">
        <v>21</v>
      </c>
      <c r="E31" s="124">
        <f>E20-E27</f>
        <v>115</v>
      </c>
      <c r="F31" s="125">
        <f t="shared" ref="F31:Z33" si="8">F20-F27</f>
        <v>106523</v>
      </c>
      <c r="G31" s="126">
        <f t="shared" si="8"/>
        <v>124</v>
      </c>
      <c r="H31" s="127">
        <f t="shared" si="8"/>
        <v>22396</v>
      </c>
      <c r="I31" s="124">
        <f t="shared" si="8"/>
        <v>112</v>
      </c>
      <c r="J31" s="125">
        <f t="shared" si="8"/>
        <v>-680469</v>
      </c>
      <c r="K31" s="126">
        <f t="shared" si="8"/>
        <v>899</v>
      </c>
      <c r="L31" s="127">
        <f t="shared" si="8"/>
        <v>2367806</v>
      </c>
      <c r="M31" s="124">
        <f t="shared" si="8"/>
        <v>1365</v>
      </c>
      <c r="N31" s="125">
        <f t="shared" si="8"/>
        <v>149718</v>
      </c>
      <c r="O31" s="126">
        <f t="shared" si="8"/>
        <v>668</v>
      </c>
      <c r="P31" s="127">
        <f t="shared" si="8"/>
        <v>197049</v>
      </c>
      <c r="Q31" s="124">
        <f t="shared" si="8"/>
        <v>6104</v>
      </c>
      <c r="R31" s="125">
        <f t="shared" si="8"/>
        <v>-422750</v>
      </c>
      <c r="S31" s="126">
        <f t="shared" si="8"/>
        <v>2053</v>
      </c>
      <c r="T31" s="127">
        <f t="shared" si="8"/>
        <v>-590999</v>
      </c>
      <c r="U31" s="124">
        <f t="shared" si="8"/>
        <v>-203</v>
      </c>
      <c r="V31" s="125">
        <f t="shared" si="8"/>
        <v>1051174</v>
      </c>
      <c r="W31" s="126">
        <f t="shared" si="8"/>
        <v>-6555</v>
      </c>
      <c r="X31" s="127">
        <f t="shared" si="8"/>
        <v>-449993</v>
      </c>
      <c r="Y31" s="124">
        <f t="shared" si="8"/>
        <v>4682</v>
      </c>
      <c r="Z31" s="125">
        <f t="shared" si="8"/>
        <v>1750455</v>
      </c>
    </row>
    <row r="32" spans="1:28" ht="18.95" customHeight="1" x14ac:dyDescent="0.15">
      <c r="A32" s="22" t="s">
        <v>46</v>
      </c>
      <c r="B32" s="211"/>
      <c r="C32" s="7"/>
      <c r="D32" s="158" t="s">
        <v>22</v>
      </c>
      <c r="E32" s="128">
        <f t="shared" ref="E32:T33" si="9">E21-E28</f>
        <v>-204</v>
      </c>
      <c r="F32" s="129">
        <f t="shared" si="9"/>
        <v>-48421</v>
      </c>
      <c r="G32" s="130">
        <f t="shared" si="9"/>
        <v>-107</v>
      </c>
      <c r="H32" s="131">
        <f t="shared" si="9"/>
        <v>-3236</v>
      </c>
      <c r="I32" s="128">
        <f t="shared" si="9"/>
        <v>196</v>
      </c>
      <c r="J32" s="129">
        <f t="shared" si="9"/>
        <v>206058</v>
      </c>
      <c r="K32" s="130">
        <f t="shared" si="9"/>
        <v>1231</v>
      </c>
      <c r="L32" s="131">
        <f t="shared" si="9"/>
        <v>3081601</v>
      </c>
      <c r="M32" s="128">
        <f t="shared" si="9"/>
        <v>1922</v>
      </c>
      <c r="N32" s="129">
        <f t="shared" si="9"/>
        <v>272178</v>
      </c>
      <c r="O32" s="130">
        <f t="shared" si="9"/>
        <v>491</v>
      </c>
      <c r="P32" s="131">
        <f t="shared" si="9"/>
        <v>103629</v>
      </c>
      <c r="Q32" s="128">
        <f t="shared" si="9"/>
        <v>4530</v>
      </c>
      <c r="R32" s="129">
        <f t="shared" si="9"/>
        <v>-768680</v>
      </c>
      <c r="S32" s="130">
        <f t="shared" si="9"/>
        <v>514</v>
      </c>
      <c r="T32" s="131">
        <f t="shared" si="9"/>
        <v>-638690</v>
      </c>
      <c r="U32" s="128">
        <f t="shared" si="8"/>
        <v>-2533</v>
      </c>
      <c r="V32" s="129">
        <f t="shared" si="8"/>
        <v>56898</v>
      </c>
      <c r="W32" s="130">
        <f t="shared" si="8"/>
        <v>-2897</v>
      </c>
      <c r="X32" s="131">
        <f t="shared" si="8"/>
        <v>-233701</v>
      </c>
      <c r="Y32" s="128">
        <f t="shared" si="8"/>
        <v>3143</v>
      </c>
      <c r="Z32" s="129">
        <f t="shared" si="8"/>
        <v>2027636</v>
      </c>
    </row>
    <row r="33" spans="1:38" ht="18.95" customHeight="1" x14ac:dyDescent="0.15">
      <c r="A33" s="22"/>
      <c r="B33" s="211"/>
      <c r="C33" s="7"/>
      <c r="D33" s="158" t="s">
        <v>24</v>
      </c>
      <c r="E33" s="128">
        <f t="shared" si="9"/>
        <v>204</v>
      </c>
      <c r="F33" s="129">
        <f t="shared" si="8"/>
        <v>82003</v>
      </c>
      <c r="G33" s="130">
        <f t="shared" si="8"/>
        <v>-83</v>
      </c>
      <c r="H33" s="131">
        <f t="shared" si="8"/>
        <v>-1028</v>
      </c>
      <c r="I33" s="128">
        <f t="shared" si="8"/>
        <v>-274</v>
      </c>
      <c r="J33" s="129">
        <f t="shared" si="8"/>
        <v>-2202307</v>
      </c>
      <c r="K33" s="130">
        <f t="shared" si="8"/>
        <v>1755</v>
      </c>
      <c r="L33" s="131">
        <f t="shared" si="8"/>
        <v>1862508</v>
      </c>
      <c r="M33" s="128">
        <f t="shared" si="8"/>
        <v>3013</v>
      </c>
      <c r="N33" s="129">
        <f t="shared" si="8"/>
        <v>511341</v>
      </c>
      <c r="O33" s="130">
        <f t="shared" si="8"/>
        <v>746</v>
      </c>
      <c r="P33" s="131">
        <f t="shared" si="8"/>
        <v>122249</v>
      </c>
      <c r="Q33" s="128">
        <f t="shared" si="8"/>
        <v>2454</v>
      </c>
      <c r="R33" s="129">
        <f t="shared" si="8"/>
        <v>-825319</v>
      </c>
      <c r="S33" s="130">
        <f t="shared" si="8"/>
        <v>5981</v>
      </c>
      <c r="T33" s="131">
        <f t="shared" si="8"/>
        <v>420916</v>
      </c>
      <c r="U33" s="128">
        <f t="shared" si="8"/>
        <v>-4609</v>
      </c>
      <c r="V33" s="129">
        <f t="shared" si="8"/>
        <v>-913305</v>
      </c>
      <c r="W33" s="130">
        <f t="shared" si="8"/>
        <v>-2796</v>
      </c>
      <c r="X33" s="131">
        <f t="shared" si="8"/>
        <v>-89277</v>
      </c>
      <c r="Y33" s="128">
        <f t="shared" si="8"/>
        <v>6391</v>
      </c>
      <c r="Z33" s="129">
        <f t="shared" si="8"/>
        <v>-1032219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f>+E23-E30</f>
        <v>-1.7537632923629332</v>
      </c>
      <c r="F34" s="201"/>
      <c r="G34" s="206">
        <f t="shared" ref="G34" si="10">+G23-G30</f>
        <v>16.433519553072628</v>
      </c>
      <c r="H34" s="207"/>
      <c r="I34" s="202">
        <f t="shared" ref="I34" si="11">+I23-I30</f>
        <v>26.008618899273102</v>
      </c>
      <c r="J34" s="201"/>
      <c r="K34" s="206">
        <f t="shared" ref="K34" si="12">+K23-K30</f>
        <v>-26.782586453857171</v>
      </c>
      <c r="L34" s="207"/>
      <c r="M34" s="202">
        <f t="shared" ref="M34" si="13">+M23-M30</f>
        <v>-1.7288528389339533</v>
      </c>
      <c r="N34" s="201"/>
      <c r="O34" s="206">
        <f t="shared" ref="O34" si="14">+O23-O30</f>
        <v>-3.2010752688172204</v>
      </c>
      <c r="P34" s="207"/>
      <c r="Q34" s="202">
        <f t="shared" ref="Q34" si="15">+Q23-Q30</f>
        <v>7.938281163682106</v>
      </c>
      <c r="R34" s="201"/>
      <c r="S34" s="206">
        <f t="shared" ref="S34" si="16">+S23-S30</f>
        <v>-23.787997217479273</v>
      </c>
      <c r="T34" s="207"/>
      <c r="U34" s="202">
        <f t="shared" ref="U34" si="17">+U23-U30</f>
        <v>71.171226881265</v>
      </c>
      <c r="V34" s="201"/>
      <c r="W34" s="206">
        <f t="shared" ref="W34" si="18">+W23-W30</f>
        <v>-39.900091996320143</v>
      </c>
      <c r="X34" s="207"/>
      <c r="Y34" s="202">
        <f t="shared" ref="Y34" si="19">+Y23-Y30</f>
        <v>-0.51013941223621373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20">E20/E27*100</f>
        <v>109.35720097640358</v>
      </c>
      <c r="F35" s="72">
        <f t="shared" si="20"/>
        <v>196.61950113378686</v>
      </c>
      <c r="G35" s="73">
        <f t="shared" si="20"/>
        <v>117.91907514450868</v>
      </c>
      <c r="H35" s="74">
        <f t="shared" si="20"/>
        <v>109.42735431294304</v>
      </c>
      <c r="I35" s="71">
        <f t="shared" si="20"/>
        <v>103.35228973361271</v>
      </c>
      <c r="J35" s="72">
        <f t="shared" si="20"/>
        <v>89.406386566343727</v>
      </c>
      <c r="K35" s="73">
        <f t="shared" si="20"/>
        <v>247.86184210526315</v>
      </c>
      <c r="L35" s="74">
        <f t="shared" si="20"/>
        <v>339.14043784061113</v>
      </c>
      <c r="M35" s="71">
        <f t="shared" si="20"/>
        <v>115.42721518987342</v>
      </c>
      <c r="N35" s="72">
        <f t="shared" si="20"/>
        <v>110.25525458673964</v>
      </c>
      <c r="O35" s="73">
        <f t="shared" si="20"/>
        <v>115.31758770924101</v>
      </c>
      <c r="P35" s="74">
        <f t="shared" si="20"/>
        <v>113.10481645183215</v>
      </c>
      <c r="Q35" s="71">
        <f t="shared" si="20"/>
        <v>127.95895932576036</v>
      </c>
      <c r="R35" s="72">
        <f t="shared" si="20"/>
        <v>92.955042589704689</v>
      </c>
      <c r="S35" s="73">
        <f t="shared" si="20"/>
        <v>104.58965817889158</v>
      </c>
      <c r="T35" s="74">
        <f t="shared" si="20"/>
        <v>94.204307432689191</v>
      </c>
      <c r="U35" s="71">
        <f t="shared" si="20"/>
        <v>95.849519525659375</v>
      </c>
      <c r="V35" s="72">
        <f t="shared" si="20"/>
        <v>192.71598764109063</v>
      </c>
      <c r="W35" s="73">
        <f t="shared" si="20"/>
        <v>54.649232046492322</v>
      </c>
      <c r="X35" s="74">
        <f t="shared" si="20"/>
        <v>78.354992306282583</v>
      </c>
      <c r="Y35" s="71">
        <f t="shared" si="20"/>
        <v>104.45959975997027</v>
      </c>
      <c r="Z35" s="72">
        <f t="shared" si="20"/>
        <v>105.80860073963755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20"/>
        <v>86.897880539499042</v>
      </c>
      <c r="F36" s="76">
        <f t="shared" si="20"/>
        <v>73.873373189735176</v>
      </c>
      <c r="G36" s="77">
        <f t="shared" si="20"/>
        <v>87.123947051744892</v>
      </c>
      <c r="H36" s="78">
        <f t="shared" si="20"/>
        <v>98.597215238161297</v>
      </c>
      <c r="I36" s="75">
        <f t="shared" si="20"/>
        <v>106.26798848736809</v>
      </c>
      <c r="J36" s="76">
        <f t="shared" si="20"/>
        <v>103.77167645928284</v>
      </c>
      <c r="K36" s="77">
        <f t="shared" si="20"/>
        <v>476.45259938837921</v>
      </c>
      <c r="L36" s="78">
        <f t="shared" si="20"/>
        <v>948.43973701019809</v>
      </c>
      <c r="M36" s="75">
        <f t="shared" si="20"/>
        <v>125.17354289456451</v>
      </c>
      <c r="N36" s="76">
        <f t="shared" si="20"/>
        <v>121.39294918803188</v>
      </c>
      <c r="O36" s="77">
        <f t="shared" si="20"/>
        <v>110.92081850533808</v>
      </c>
      <c r="P36" s="78">
        <f t="shared" si="20"/>
        <v>106.70381628920813</v>
      </c>
      <c r="Q36" s="75">
        <f t="shared" si="20"/>
        <v>119.01683388606692</v>
      </c>
      <c r="R36" s="76">
        <f t="shared" si="20"/>
        <v>87.779571242088579</v>
      </c>
      <c r="S36" s="77">
        <f t="shared" si="20"/>
        <v>101.15045436232597</v>
      </c>
      <c r="T36" s="78">
        <f t="shared" si="20"/>
        <v>93.705940524296366</v>
      </c>
      <c r="U36" s="75">
        <f t="shared" si="20"/>
        <v>66.932114882506539</v>
      </c>
      <c r="V36" s="76">
        <f t="shared" si="20"/>
        <v>102.45606658980218</v>
      </c>
      <c r="W36" s="77">
        <f t="shared" si="20"/>
        <v>72.71100226073851</v>
      </c>
      <c r="X36" s="78">
        <f t="shared" si="20"/>
        <v>87.101490469659382</v>
      </c>
      <c r="Y36" s="75">
        <f t="shared" si="20"/>
        <v>103.00053461641272</v>
      </c>
      <c r="Z36" s="76">
        <f t="shared" si="20"/>
        <v>106.84394172721335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20"/>
        <v>105.97889800703399</v>
      </c>
      <c r="F37" s="80">
        <f t="shared" si="20"/>
        <v>110.98152492982794</v>
      </c>
      <c r="G37" s="81">
        <f t="shared" si="20"/>
        <v>91.89453125</v>
      </c>
      <c r="H37" s="82">
        <f t="shared" si="20"/>
        <v>99.753364250771938</v>
      </c>
      <c r="I37" s="79">
        <f t="shared" si="20"/>
        <v>87.9028697571744</v>
      </c>
      <c r="J37" s="80">
        <f t="shared" si="20"/>
        <v>32.255780295701364</v>
      </c>
      <c r="K37" s="81">
        <f t="shared" si="20"/>
        <v>364.70588235294116</v>
      </c>
      <c r="L37" s="82">
        <f t="shared" si="20"/>
        <v>307.17253254402328</v>
      </c>
      <c r="M37" s="79">
        <f t="shared" si="20"/>
        <v>120.67238421955405</v>
      </c>
      <c r="N37" s="80">
        <f t="shared" si="20"/>
        <v>119.42009478737783</v>
      </c>
      <c r="O37" s="81">
        <f t="shared" si="20"/>
        <v>119.0063694267516</v>
      </c>
      <c r="P37" s="82">
        <f t="shared" si="20"/>
        <v>110.74578559587079</v>
      </c>
      <c r="Q37" s="79">
        <f t="shared" si="20"/>
        <v>104.3689579661379</v>
      </c>
      <c r="R37" s="80">
        <f t="shared" si="20"/>
        <v>92.552542260620001</v>
      </c>
      <c r="S37" s="81">
        <f t="shared" si="20"/>
        <v>122.62017321583905</v>
      </c>
      <c r="T37" s="82">
        <f t="shared" si="20"/>
        <v>118.07822346222829</v>
      </c>
      <c r="U37" s="79">
        <f t="shared" si="20"/>
        <v>41.886269070735089</v>
      </c>
      <c r="V37" s="80">
        <f t="shared" si="20"/>
        <v>40.261609938508975</v>
      </c>
      <c r="W37" s="81">
        <f t="shared" si="20"/>
        <v>75.859091694007944</v>
      </c>
      <c r="X37" s="82">
        <f t="shared" si="20"/>
        <v>95.564759518724458</v>
      </c>
      <c r="Y37" s="79">
        <f t="shared" si="20"/>
        <v>104.9934758998961</v>
      </c>
      <c r="Z37" s="80">
        <f t="shared" si="20"/>
        <v>96.03543233521296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54" t="s">
        <v>21</v>
      </c>
      <c r="E39" s="13">
        <f>+'(令和3年10月)  '!E20</f>
        <v>1544</v>
      </c>
      <c r="F39" s="14">
        <f>+'(令和3年10月)  '!F20</f>
        <v>264044</v>
      </c>
      <c r="G39" s="13">
        <f>+'(令和3年10月)  '!G20</f>
        <v>702</v>
      </c>
      <c r="H39" s="14">
        <f>+'(令和3年10月)  '!H20</f>
        <v>229324</v>
      </c>
      <c r="I39" s="13">
        <f>+'(令和3年10月)  '!I20</f>
        <v>3323</v>
      </c>
      <c r="J39" s="14">
        <f>+'(令和3年10月)  '!J20</f>
        <v>920495</v>
      </c>
      <c r="K39" s="13">
        <f>+'(令和3年10月)  '!K20</f>
        <v>1756</v>
      </c>
      <c r="L39" s="14">
        <f>+'(令和3年10月)  '!L20</f>
        <v>3857768</v>
      </c>
      <c r="M39" s="13">
        <f>+'(令和3年10月)  '!M20</f>
        <v>11423</v>
      </c>
      <c r="N39" s="14">
        <f>+'(令和3年10月)  '!N20</f>
        <v>1847720</v>
      </c>
      <c r="O39" s="13">
        <f>+'(令和3年10月)  '!O20</f>
        <v>4758</v>
      </c>
      <c r="P39" s="14">
        <f>+'(令和3年10月)  '!P20</f>
        <v>1544515</v>
      </c>
      <c r="Q39" s="13">
        <f>+'(令和3年10月)  '!Q20</f>
        <v>28965</v>
      </c>
      <c r="R39" s="14">
        <f>+'(令和3年10月)  '!R20</f>
        <v>5784294</v>
      </c>
      <c r="S39" s="25">
        <f>+'(令和3年10月)  '!S20</f>
        <v>57646</v>
      </c>
      <c r="T39" s="26">
        <f>+'(令和3年10月)  '!T20</f>
        <v>10658332</v>
      </c>
      <c r="U39" s="13">
        <f>+'(令和3年10月)  '!U20</f>
        <v>4614</v>
      </c>
      <c r="V39" s="14">
        <f>+'(令和3年10月)  '!V20</f>
        <v>1759539</v>
      </c>
      <c r="W39" s="13">
        <f>+'(令和3年10月)  '!W20</f>
        <v>8249</v>
      </c>
      <c r="X39" s="14">
        <f>+'(令和3年10月)  '!X20</f>
        <v>1553356</v>
      </c>
      <c r="Y39" s="55">
        <f>+'(令和3年10月)  '!Y20</f>
        <v>122980</v>
      </c>
      <c r="Z39" s="56">
        <f>+'(令和3年10月)  '!Z20</f>
        <v>28419387</v>
      </c>
    </row>
    <row r="40" spans="1:38" ht="18.95" customHeight="1" x14ac:dyDescent="0.15">
      <c r="A40" s="22"/>
      <c r="B40" s="204"/>
      <c r="C40" s="22"/>
      <c r="D40" s="159" t="s">
        <v>22</v>
      </c>
      <c r="E40" s="27">
        <f>+'(令和3年10月)  '!E21</f>
        <v>1164</v>
      </c>
      <c r="F40" s="21">
        <f>+'(令和3年10月)  '!F21</f>
        <v>123315</v>
      </c>
      <c r="G40" s="27">
        <f>+'(令和3年10月)  '!G21</f>
        <v>723</v>
      </c>
      <c r="H40" s="21">
        <f>+'(令和3年10月)  '!H21</f>
        <v>240400</v>
      </c>
      <c r="I40" s="27">
        <f>+'(令和3年10月)  '!I21</f>
        <v>3564</v>
      </c>
      <c r="J40" s="21">
        <f>+'(令和3年10月)  '!J21</f>
        <v>945330</v>
      </c>
      <c r="K40" s="27">
        <f>+'(令和3年10月)  '!K21</f>
        <v>1743</v>
      </c>
      <c r="L40" s="21">
        <f>+'(令和3年10月)  '!L21</f>
        <v>4285197</v>
      </c>
      <c r="M40" s="27">
        <f>+'(令和3年10月)  '!M21</f>
        <v>10621</v>
      </c>
      <c r="N40" s="21">
        <f>+'(令和3年10月)  '!N21</f>
        <v>1739834</v>
      </c>
      <c r="O40" s="27">
        <f>+'(令和3年10月)  '!O21</f>
        <v>4649</v>
      </c>
      <c r="P40" s="21">
        <f>+'(令和3年10月)  '!P21</f>
        <v>1535301</v>
      </c>
      <c r="Q40" s="27">
        <f>+'(令和3年10月)  '!Q21</f>
        <v>27570</v>
      </c>
      <c r="R40" s="21">
        <f>+'(令和3年10月)  '!R21</f>
        <v>5435951</v>
      </c>
      <c r="S40" s="25">
        <f>+'(令和3年10月)  '!S21</f>
        <v>57338</v>
      </c>
      <c r="T40" s="26">
        <f>+'(令和3年10月)  '!T21</f>
        <v>10584830</v>
      </c>
      <c r="U40" s="27">
        <f>+'(令和3年10月)  '!U21</f>
        <v>6795</v>
      </c>
      <c r="V40" s="21">
        <f>+'(令和3年10月)  '!V21</f>
        <v>3245682</v>
      </c>
      <c r="W40" s="27">
        <f>+'(令和3年10月)  '!W21</f>
        <v>8316</v>
      </c>
      <c r="X40" s="21">
        <f>+'(令和3年10月)  '!X21</f>
        <v>1610869</v>
      </c>
      <c r="Y40" s="58">
        <f>+'(令和3年10月)  '!Y21</f>
        <v>122483</v>
      </c>
      <c r="Z40" s="59">
        <f>+'(令和3年10月)  '!Z21</f>
        <v>29746709</v>
      </c>
    </row>
    <row r="41" spans="1:38" ht="18.95" customHeight="1" x14ac:dyDescent="0.15">
      <c r="A41" s="22" t="s">
        <v>52</v>
      </c>
      <c r="B41" s="204"/>
      <c r="C41" s="22"/>
      <c r="D41" s="159" t="s">
        <v>24</v>
      </c>
      <c r="E41" s="27">
        <f>+'(令和3年10月)  '!E22</f>
        <v>3625</v>
      </c>
      <c r="F41" s="21">
        <f>+'(令和3年10月)  '!F22</f>
        <v>748877</v>
      </c>
      <c r="G41" s="27">
        <f>+'(令和3年10月)  '!G22</f>
        <v>849</v>
      </c>
      <c r="H41" s="21">
        <f>+'(令和3年10月)  '!H22</f>
        <v>383269</v>
      </c>
      <c r="I41" s="27">
        <f>+'(令和3年10月)  '!I22</f>
        <v>1861</v>
      </c>
      <c r="J41" s="21">
        <f>+'(令和3年10月)  '!J22</f>
        <v>975046</v>
      </c>
      <c r="K41" s="27">
        <f>+'(令和3年10月)  '!K22</f>
        <v>2469</v>
      </c>
      <c r="L41" s="21">
        <f>+'(令和3年10月)  '!L22</f>
        <v>2848392</v>
      </c>
      <c r="M41" s="27">
        <f>+'(令和3年10月)  '!M22</f>
        <v>16932</v>
      </c>
      <c r="N41" s="21">
        <f>+'(令和3年10月)  '!N22</f>
        <v>3079216</v>
      </c>
      <c r="O41" s="27">
        <f>+'(令和3年10月)  '!O22</f>
        <v>4629</v>
      </c>
      <c r="P41" s="21">
        <f>+'(令和3年10月)  '!P22</f>
        <v>1208658</v>
      </c>
      <c r="Q41" s="27">
        <f>+'(令和3年10月)  '!Q22</f>
        <v>59038</v>
      </c>
      <c r="R41" s="21">
        <f>+'(令和3年10月)  '!R22</f>
        <v>10200017</v>
      </c>
      <c r="S41" s="25">
        <f>+'(令和3年10月)  '!S22</f>
        <v>30830</v>
      </c>
      <c r="T41" s="26">
        <f>+'(令和3年10月)  '!T22</f>
        <v>2651823</v>
      </c>
      <c r="U41" s="27">
        <f>+'(令和3年10月)  '!U22</f>
        <v>3761</v>
      </c>
      <c r="V41" s="21">
        <f>+'(令和3年10月)  '!V22</f>
        <v>804134</v>
      </c>
      <c r="W41" s="27">
        <f>+'(令和3年10月)  '!W22</f>
        <v>8606</v>
      </c>
      <c r="X41" s="21">
        <f>+'(令和3年10月)  '!X22</f>
        <v>1872792</v>
      </c>
      <c r="Y41" s="58">
        <f>+'(令和3年10月)  '!Y22</f>
        <v>132600</v>
      </c>
      <c r="Z41" s="59">
        <f>+'(令和3年10月)  '!Z22</f>
        <v>24772224</v>
      </c>
    </row>
    <row r="42" spans="1:38" ht="18.95" customHeight="1" thickBot="1" x14ac:dyDescent="0.2">
      <c r="A42" s="22"/>
      <c r="B42" s="204"/>
      <c r="C42" s="22"/>
      <c r="D42" s="160" t="s">
        <v>44</v>
      </c>
      <c r="E42" s="200">
        <v>40.088823094004439</v>
      </c>
      <c r="F42" s="201"/>
      <c r="G42" s="200">
        <v>70.439940682155211</v>
      </c>
      <c r="H42" s="201"/>
      <c r="I42" s="200">
        <v>173.17073170731706</v>
      </c>
      <c r="J42" s="201"/>
      <c r="K42" s="200">
        <v>121.83147632311977</v>
      </c>
      <c r="L42" s="201"/>
      <c r="M42" s="200">
        <v>70.965457296462034</v>
      </c>
      <c r="N42" s="201"/>
      <c r="O42" s="200">
        <v>110.21675454012889</v>
      </c>
      <c r="P42" s="201"/>
      <c r="Q42" s="200">
        <v>47.882612009824683</v>
      </c>
      <c r="R42" s="201"/>
      <c r="S42" s="200">
        <v>205.47166776862457</v>
      </c>
      <c r="T42" s="201"/>
      <c r="U42" s="200">
        <v>85.32007179180377</v>
      </c>
      <c r="V42" s="201"/>
      <c r="W42" s="200">
        <v>88.67773019271948</v>
      </c>
      <c r="X42" s="201"/>
      <c r="Y42" s="200">
        <v>92.725486277770372</v>
      </c>
      <c r="Z42" s="201"/>
    </row>
    <row r="43" spans="1:38" ht="18.95" customHeight="1" x14ac:dyDescent="0.15">
      <c r="A43" s="22"/>
      <c r="B43" s="204"/>
      <c r="C43" s="12" t="s">
        <v>45</v>
      </c>
      <c r="D43" s="154" t="s">
        <v>21</v>
      </c>
      <c r="E43" s="124">
        <f t="shared" ref="E43:Z46" si="21">E20-E39</f>
        <v>-200</v>
      </c>
      <c r="F43" s="127">
        <f t="shared" si="21"/>
        <v>-47271</v>
      </c>
      <c r="G43" s="124">
        <f t="shared" si="21"/>
        <v>114</v>
      </c>
      <c r="H43" s="125">
        <f t="shared" si="21"/>
        <v>30636</v>
      </c>
      <c r="I43" s="126">
        <f t="shared" si="21"/>
        <v>130</v>
      </c>
      <c r="J43" s="127">
        <f t="shared" si="21"/>
        <v>4822425</v>
      </c>
      <c r="K43" s="124">
        <f t="shared" si="21"/>
        <v>-249</v>
      </c>
      <c r="L43" s="125">
        <f t="shared" si="21"/>
        <v>-499830</v>
      </c>
      <c r="M43" s="126">
        <f t="shared" si="21"/>
        <v>-1210</v>
      </c>
      <c r="N43" s="127">
        <f t="shared" si="21"/>
        <v>-238087</v>
      </c>
      <c r="O43" s="124">
        <f t="shared" si="21"/>
        <v>271</v>
      </c>
      <c r="P43" s="125">
        <f t="shared" si="21"/>
        <v>156172</v>
      </c>
      <c r="Q43" s="126">
        <f t="shared" si="21"/>
        <v>-1029</v>
      </c>
      <c r="R43" s="127">
        <f t="shared" si="21"/>
        <v>-206298</v>
      </c>
      <c r="S43" s="124">
        <f t="shared" si="21"/>
        <v>-10862</v>
      </c>
      <c r="T43" s="125">
        <f t="shared" si="21"/>
        <v>-1052120</v>
      </c>
      <c r="U43" s="126">
        <f t="shared" si="21"/>
        <v>74</v>
      </c>
      <c r="V43" s="127">
        <f t="shared" si="21"/>
        <v>425392</v>
      </c>
      <c r="W43" s="124">
        <f t="shared" si="21"/>
        <v>-350</v>
      </c>
      <c r="X43" s="125">
        <f t="shared" si="21"/>
        <v>75620</v>
      </c>
      <c r="Y43" s="124">
        <f t="shared" si="21"/>
        <v>-13311</v>
      </c>
      <c r="Z43" s="125">
        <f t="shared" si="21"/>
        <v>3466639</v>
      </c>
    </row>
    <row r="44" spans="1:38" ht="18.95" customHeight="1" x14ac:dyDescent="0.15">
      <c r="A44" s="22"/>
      <c r="B44" s="204"/>
      <c r="C44" s="22"/>
      <c r="D44" s="159" t="s">
        <v>22</v>
      </c>
      <c r="E44" s="128">
        <f t="shared" si="21"/>
        <v>189</v>
      </c>
      <c r="F44" s="131">
        <f t="shared" si="21"/>
        <v>13596</v>
      </c>
      <c r="G44" s="128">
        <f t="shared" si="21"/>
        <v>1</v>
      </c>
      <c r="H44" s="129">
        <f t="shared" si="21"/>
        <v>-12952</v>
      </c>
      <c r="I44" s="130">
        <f t="shared" si="21"/>
        <v>-241</v>
      </c>
      <c r="J44" s="131">
        <f t="shared" si="21"/>
        <v>4724028</v>
      </c>
      <c r="K44" s="128">
        <f t="shared" si="21"/>
        <v>-185</v>
      </c>
      <c r="L44" s="129">
        <f t="shared" si="21"/>
        <v>-840388</v>
      </c>
      <c r="M44" s="130">
        <f t="shared" si="21"/>
        <v>-1064</v>
      </c>
      <c r="N44" s="131">
        <f t="shared" si="21"/>
        <v>-195377</v>
      </c>
      <c r="O44" s="128">
        <f t="shared" si="21"/>
        <v>338</v>
      </c>
      <c r="P44" s="129">
        <f t="shared" si="21"/>
        <v>114149</v>
      </c>
      <c r="Q44" s="130">
        <f t="shared" si="21"/>
        <v>781</v>
      </c>
      <c r="R44" s="131">
        <f t="shared" si="21"/>
        <v>85492</v>
      </c>
      <c r="S44" s="128">
        <f t="shared" si="21"/>
        <v>-12146</v>
      </c>
      <c r="T44" s="129">
        <f t="shared" si="21"/>
        <v>-1076015</v>
      </c>
      <c r="U44" s="130">
        <f t="shared" si="21"/>
        <v>-1668</v>
      </c>
      <c r="V44" s="131">
        <f t="shared" si="21"/>
        <v>-872153</v>
      </c>
      <c r="W44" s="128">
        <f t="shared" si="21"/>
        <v>-597</v>
      </c>
      <c r="X44" s="129">
        <f t="shared" si="21"/>
        <v>-32725</v>
      </c>
      <c r="Y44" s="128">
        <f t="shared" si="21"/>
        <v>-14592</v>
      </c>
      <c r="Z44" s="129">
        <f t="shared" si="21"/>
        <v>1907655</v>
      </c>
    </row>
    <row r="45" spans="1:38" ht="18.95" customHeight="1" x14ac:dyDescent="0.15">
      <c r="A45" s="22"/>
      <c r="B45" s="204"/>
      <c r="C45" s="22"/>
      <c r="D45" s="159" t="s">
        <v>24</v>
      </c>
      <c r="E45" s="128">
        <f t="shared" si="21"/>
        <v>-9</v>
      </c>
      <c r="F45" s="131">
        <f t="shared" si="21"/>
        <v>79862</v>
      </c>
      <c r="G45" s="128">
        <f t="shared" si="21"/>
        <v>92</v>
      </c>
      <c r="H45" s="129">
        <f t="shared" si="21"/>
        <v>32512</v>
      </c>
      <c r="I45" s="130">
        <f t="shared" si="21"/>
        <v>130</v>
      </c>
      <c r="J45" s="131">
        <f t="shared" si="21"/>
        <v>73562</v>
      </c>
      <c r="K45" s="128">
        <f t="shared" si="21"/>
        <v>-51</v>
      </c>
      <c r="L45" s="129">
        <f t="shared" si="21"/>
        <v>-86871</v>
      </c>
      <c r="M45" s="130">
        <f t="shared" si="21"/>
        <v>656</v>
      </c>
      <c r="N45" s="131">
        <f t="shared" si="21"/>
        <v>65176</v>
      </c>
      <c r="O45" s="128">
        <f t="shared" si="21"/>
        <v>42</v>
      </c>
      <c r="P45" s="129">
        <f t="shared" si="21"/>
        <v>51237</v>
      </c>
      <c r="Q45" s="130">
        <f t="shared" si="21"/>
        <v>-415</v>
      </c>
      <c r="R45" s="131">
        <f t="shared" si="21"/>
        <v>56553</v>
      </c>
      <c r="S45" s="128">
        <f t="shared" si="21"/>
        <v>1592</v>
      </c>
      <c r="T45" s="129">
        <f t="shared" si="21"/>
        <v>97397</v>
      </c>
      <c r="U45" s="130">
        <f t="shared" si="21"/>
        <v>-439</v>
      </c>
      <c r="V45" s="131">
        <f t="shared" si="21"/>
        <v>-188598</v>
      </c>
      <c r="W45" s="128">
        <f t="shared" si="21"/>
        <v>180</v>
      </c>
      <c r="X45" s="129">
        <f t="shared" si="21"/>
        <v>50832</v>
      </c>
      <c r="Y45" s="128">
        <f t="shared" si="21"/>
        <v>1778</v>
      </c>
      <c r="Z45" s="129">
        <f t="shared" si="21"/>
        <v>231662</v>
      </c>
    </row>
    <row r="46" spans="1:38" ht="18.95" customHeight="1" thickBot="1" x14ac:dyDescent="0.2">
      <c r="A46" s="22"/>
      <c r="B46" s="204"/>
      <c r="C46" s="46"/>
      <c r="D46" s="160" t="s">
        <v>44</v>
      </c>
      <c r="E46" s="200">
        <f>E23-E42</f>
        <v>-2.8425863863673726</v>
      </c>
      <c r="F46" s="201"/>
      <c r="G46" s="200">
        <f>G23-G42</f>
        <v>15.593578870917412</v>
      </c>
      <c r="H46" s="201"/>
      <c r="I46" s="200">
        <f>I23-I42</f>
        <v>2.7378871919560481</v>
      </c>
      <c r="J46" s="201"/>
      <c r="K46" s="200">
        <f>K23-K42</f>
        <v>-59.114062776976944</v>
      </c>
      <c r="L46" s="201"/>
      <c r="M46" s="200">
        <f>M23-M42</f>
        <v>-13.694310135395988</v>
      </c>
      <c r="N46" s="201"/>
      <c r="O46" s="200">
        <f t="shared" si="21"/>
        <v>-2.5178298089461038</v>
      </c>
      <c r="P46" s="201"/>
      <c r="Q46" s="200">
        <f t="shared" si="21"/>
        <v>-4.433084614257865E-2</v>
      </c>
      <c r="R46" s="201"/>
      <c r="S46" s="200">
        <f t="shared" si="21"/>
        <v>-60.059664986103854</v>
      </c>
      <c r="T46" s="201"/>
      <c r="U46" s="200">
        <f t="shared" si="21"/>
        <v>53.251155089461236</v>
      </c>
      <c r="V46" s="201"/>
      <c r="W46" s="200">
        <f t="shared" si="21"/>
        <v>1.1221778109603662</v>
      </c>
      <c r="X46" s="201"/>
      <c r="Y46" s="200">
        <f t="shared" si="21"/>
        <v>-11.235625690006586</v>
      </c>
      <c r="Z46" s="201"/>
      <c r="AA46" s="198"/>
      <c r="AB46" s="199"/>
      <c r="AC46" s="198"/>
      <c r="AD46" s="199"/>
      <c r="AE46" s="198"/>
      <c r="AF46" s="199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22">E20/E39*100</f>
        <v>87.046632124352328</v>
      </c>
      <c r="F47" s="84">
        <f t="shared" si="22"/>
        <v>82.097301964824041</v>
      </c>
      <c r="G47" s="83">
        <f t="shared" si="22"/>
        <v>116.23931623931625</v>
      </c>
      <c r="H47" s="85">
        <f t="shared" si="22"/>
        <v>113.35926462123457</v>
      </c>
      <c r="I47" s="86">
        <f t="shared" si="22"/>
        <v>103.9121275955462</v>
      </c>
      <c r="J47" s="84">
        <f t="shared" si="22"/>
        <v>623.89475228002334</v>
      </c>
      <c r="K47" s="83">
        <f t="shared" si="22"/>
        <v>85.820045558086548</v>
      </c>
      <c r="L47" s="85">
        <f t="shared" si="22"/>
        <v>87.043544349997205</v>
      </c>
      <c r="M47" s="86">
        <f t="shared" si="22"/>
        <v>89.407336076337216</v>
      </c>
      <c r="N47" s="84">
        <f t="shared" si="22"/>
        <v>87.114551988396514</v>
      </c>
      <c r="O47" s="83">
        <f t="shared" si="22"/>
        <v>105.69567044976881</v>
      </c>
      <c r="P47" s="85">
        <f t="shared" si="22"/>
        <v>110.11139419170419</v>
      </c>
      <c r="Q47" s="86">
        <f t="shared" si="22"/>
        <v>96.447436561367169</v>
      </c>
      <c r="R47" s="84">
        <f t="shared" si="22"/>
        <v>96.433480040952276</v>
      </c>
      <c r="S47" s="83">
        <f t="shared" si="22"/>
        <v>81.157409013634947</v>
      </c>
      <c r="T47" s="85">
        <f t="shared" si="22"/>
        <v>90.128661783100767</v>
      </c>
      <c r="U47" s="86">
        <f t="shared" si="22"/>
        <v>101.60381447767664</v>
      </c>
      <c r="V47" s="84">
        <f t="shared" si="22"/>
        <v>124.17633255074199</v>
      </c>
      <c r="W47" s="83">
        <f t="shared" si="22"/>
        <v>95.757061461995391</v>
      </c>
      <c r="X47" s="85">
        <f t="shared" si="22"/>
        <v>104.86816930568395</v>
      </c>
      <c r="Y47" s="83">
        <f t="shared" si="22"/>
        <v>89.176288827451629</v>
      </c>
      <c r="Z47" s="85">
        <f t="shared" si="22"/>
        <v>112.19814839778212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22"/>
        <v>116.23711340206187</v>
      </c>
      <c r="F48" s="78">
        <f t="shared" si="22"/>
        <v>111.02542269796862</v>
      </c>
      <c r="G48" s="75">
        <f t="shared" si="22"/>
        <v>100.13831258644537</v>
      </c>
      <c r="H48" s="76">
        <f t="shared" si="22"/>
        <v>94.612312811980033</v>
      </c>
      <c r="I48" s="77">
        <f t="shared" si="22"/>
        <v>93.237934904601573</v>
      </c>
      <c r="J48" s="78">
        <f t="shared" si="22"/>
        <v>599.72263653962102</v>
      </c>
      <c r="K48" s="75">
        <f t="shared" si="22"/>
        <v>89.386115892139983</v>
      </c>
      <c r="L48" s="76">
        <f t="shared" si="22"/>
        <v>80.38857956822055</v>
      </c>
      <c r="M48" s="77">
        <f t="shared" si="22"/>
        <v>89.982110912343472</v>
      </c>
      <c r="N48" s="78">
        <f t="shared" si="22"/>
        <v>88.770365448657756</v>
      </c>
      <c r="O48" s="75">
        <f t="shared" si="22"/>
        <v>107.27038072703807</v>
      </c>
      <c r="P48" s="76">
        <f t="shared" si="22"/>
        <v>107.43495900803816</v>
      </c>
      <c r="Q48" s="77">
        <f t="shared" si="22"/>
        <v>102.83278926369242</v>
      </c>
      <c r="R48" s="78">
        <f t="shared" si="22"/>
        <v>101.57271469150476</v>
      </c>
      <c r="S48" s="75">
        <f t="shared" si="22"/>
        <v>78.816840489727582</v>
      </c>
      <c r="T48" s="76">
        <f t="shared" si="22"/>
        <v>89.834366730500165</v>
      </c>
      <c r="U48" s="77">
        <f t="shared" si="22"/>
        <v>75.452538631346584</v>
      </c>
      <c r="V48" s="78">
        <f t="shared" si="22"/>
        <v>73.12882161591925</v>
      </c>
      <c r="W48" s="75">
        <f t="shared" si="22"/>
        <v>92.821067821067828</v>
      </c>
      <c r="X48" s="76">
        <f t="shared" si="22"/>
        <v>97.968487816203549</v>
      </c>
      <c r="Y48" s="75">
        <f t="shared" si="22"/>
        <v>88.086509964648158</v>
      </c>
      <c r="Z48" s="76">
        <f t="shared" si="22"/>
        <v>106.41299513166314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22"/>
        <v>99.751724137931035</v>
      </c>
      <c r="F49" s="82">
        <f t="shared" si="22"/>
        <v>110.66423458057866</v>
      </c>
      <c r="G49" s="79">
        <f t="shared" si="22"/>
        <v>110.83627797408717</v>
      </c>
      <c r="H49" s="80">
        <f t="shared" si="22"/>
        <v>108.48281494198591</v>
      </c>
      <c r="I49" s="81">
        <f t="shared" si="22"/>
        <v>106.98549167114454</v>
      </c>
      <c r="J49" s="82">
        <f t="shared" si="22"/>
        <v>107.54446456885111</v>
      </c>
      <c r="K49" s="79">
        <f t="shared" si="22"/>
        <v>97.934386391251522</v>
      </c>
      <c r="L49" s="80">
        <f t="shared" si="22"/>
        <v>96.950173992905476</v>
      </c>
      <c r="M49" s="81">
        <f t="shared" si="22"/>
        <v>103.87432081266242</v>
      </c>
      <c r="N49" s="82">
        <f t="shared" si="22"/>
        <v>102.11664267787646</v>
      </c>
      <c r="O49" s="79">
        <f t="shared" si="22"/>
        <v>100.90732339598185</v>
      </c>
      <c r="P49" s="80">
        <f t="shared" si="22"/>
        <v>104.23916442864731</v>
      </c>
      <c r="Q49" s="81">
        <f t="shared" si="22"/>
        <v>99.297062908635112</v>
      </c>
      <c r="R49" s="82">
        <f t="shared" si="22"/>
        <v>100.5544402524035</v>
      </c>
      <c r="S49" s="79">
        <f t="shared" si="22"/>
        <v>105.1638014920532</v>
      </c>
      <c r="T49" s="80">
        <f t="shared" si="22"/>
        <v>103.6728318594416</v>
      </c>
      <c r="U49" s="81">
        <f t="shared" si="22"/>
        <v>88.32757245413454</v>
      </c>
      <c r="V49" s="82">
        <f t="shared" si="22"/>
        <v>76.546446239059662</v>
      </c>
      <c r="W49" s="79">
        <f t="shared" si="22"/>
        <v>102.09156402509876</v>
      </c>
      <c r="X49" s="80">
        <f t="shared" si="22"/>
        <v>102.71423628464879</v>
      </c>
      <c r="Y49" s="79">
        <f t="shared" si="22"/>
        <v>101.34087481146305</v>
      </c>
      <c r="Z49" s="80">
        <f t="shared" si="22"/>
        <v>100.93516835630099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052-8145-4EB6-9D16-ADA3C6C7169D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Z21" sqref="Z21"/>
    </sheetView>
  </sheetViews>
  <sheetFormatPr defaultRowHeight="13.5" x14ac:dyDescent="0.15"/>
  <cols>
    <col min="1" max="1" width="2.625" style="190" customWidth="1"/>
    <col min="2" max="2" width="3.125" style="190" customWidth="1"/>
    <col min="3" max="3" width="12.625" style="190" customWidth="1"/>
    <col min="4" max="4" width="7.25" style="190" customWidth="1"/>
    <col min="5" max="5" width="7.625" style="190" customWidth="1"/>
    <col min="6" max="6" width="10.125" style="190" customWidth="1"/>
    <col min="7" max="7" width="7.625" style="190" customWidth="1"/>
    <col min="8" max="8" width="10.125" style="190" customWidth="1"/>
    <col min="9" max="9" width="7.625" style="190" customWidth="1"/>
    <col min="10" max="10" width="10.125" style="190" customWidth="1"/>
    <col min="11" max="11" width="7.625" style="190" customWidth="1"/>
    <col min="12" max="12" width="10.125" style="190" customWidth="1"/>
    <col min="13" max="13" width="7.625" style="190" customWidth="1"/>
    <col min="14" max="14" width="10.125" style="190" customWidth="1"/>
    <col min="15" max="15" width="7.625" style="190" customWidth="1"/>
    <col min="16" max="16" width="10.125" style="190" customWidth="1"/>
    <col min="17" max="17" width="8.125" style="190" customWidth="1"/>
    <col min="18" max="18" width="11.125" style="190" customWidth="1"/>
    <col min="19" max="19" width="8.125" style="190" customWidth="1"/>
    <col min="20" max="20" width="11.125" style="190" customWidth="1"/>
    <col min="21" max="21" width="8.125" style="190" customWidth="1"/>
    <col min="22" max="22" width="11.125" style="190" customWidth="1"/>
    <col min="23" max="23" width="7.625" style="190" customWidth="1"/>
    <col min="24" max="24" width="10.5" style="190" bestFit="1" customWidth="1"/>
    <col min="25" max="25" width="8.625" style="190" customWidth="1"/>
    <col min="26" max="26" width="11.625" style="190" customWidth="1"/>
    <col min="27" max="16384" width="9" style="190"/>
  </cols>
  <sheetData>
    <row r="1" spans="1:26" ht="29.25" thickBot="1" x14ac:dyDescent="0.35">
      <c r="A1" s="233" t="s">
        <v>71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89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8" t="s">
        <v>21</v>
      </c>
      <c r="E5" s="13">
        <v>1108</v>
      </c>
      <c r="F5" s="14">
        <v>170874</v>
      </c>
      <c r="G5" s="15">
        <v>54</v>
      </c>
      <c r="H5" s="16">
        <v>10200</v>
      </c>
      <c r="I5" s="13">
        <v>1900</v>
      </c>
      <c r="J5" s="14">
        <v>627846</v>
      </c>
      <c r="K5" s="17">
        <v>1585</v>
      </c>
      <c r="L5" s="18">
        <v>3726288</v>
      </c>
      <c r="M5" s="13">
        <v>568</v>
      </c>
      <c r="N5" s="87">
        <v>207427</v>
      </c>
      <c r="O5" s="19">
        <v>988</v>
      </c>
      <c r="P5" s="18">
        <v>72053</v>
      </c>
      <c r="Q5" s="13">
        <v>12051</v>
      </c>
      <c r="R5" s="14">
        <v>2061661</v>
      </c>
      <c r="S5" s="19">
        <v>24012</v>
      </c>
      <c r="T5" s="18">
        <v>6769032</v>
      </c>
      <c r="U5" s="13">
        <v>3957</v>
      </c>
      <c r="V5" s="14">
        <v>1701639</v>
      </c>
      <c r="W5" s="13">
        <v>439</v>
      </c>
      <c r="X5" s="18">
        <v>39349</v>
      </c>
      <c r="Y5" s="20">
        <f t="shared" ref="Y5:Z19" si="0">+W5+U5+S5+Q5+O5+M5+K5+I5+G5+E5</f>
        <v>46662</v>
      </c>
      <c r="Z5" s="21">
        <f t="shared" si="0"/>
        <v>15386369</v>
      </c>
    </row>
    <row r="6" spans="1:26" ht="18.95" customHeight="1" x14ac:dyDescent="0.15">
      <c r="A6" s="7"/>
      <c r="B6" s="22"/>
      <c r="C6" s="194"/>
      <c r="D6" s="191" t="s">
        <v>22</v>
      </c>
      <c r="E6" s="23">
        <v>844</v>
      </c>
      <c r="F6" s="24">
        <v>59936</v>
      </c>
      <c r="G6" s="25">
        <v>54</v>
      </c>
      <c r="H6" s="26">
        <v>10200</v>
      </c>
      <c r="I6" s="27">
        <v>2080</v>
      </c>
      <c r="J6" s="21">
        <v>652147</v>
      </c>
      <c r="K6" s="25">
        <v>1629</v>
      </c>
      <c r="L6" s="26">
        <v>4204754</v>
      </c>
      <c r="M6" s="27">
        <v>560</v>
      </c>
      <c r="N6" s="88">
        <v>202012</v>
      </c>
      <c r="O6" s="25">
        <v>933</v>
      </c>
      <c r="P6" s="26">
        <v>71001</v>
      </c>
      <c r="Q6" s="27">
        <v>11976</v>
      </c>
      <c r="R6" s="21">
        <v>2001673</v>
      </c>
      <c r="S6" s="25">
        <v>23378</v>
      </c>
      <c r="T6" s="26">
        <v>6653386</v>
      </c>
      <c r="U6" s="27">
        <v>5472</v>
      </c>
      <c r="V6" s="21">
        <v>3129457</v>
      </c>
      <c r="W6" s="27">
        <v>309</v>
      </c>
      <c r="X6" s="26">
        <v>47223</v>
      </c>
      <c r="Y6" s="20">
        <f t="shared" si="0"/>
        <v>47235</v>
      </c>
      <c r="Z6" s="21">
        <f t="shared" si="0"/>
        <v>17031789</v>
      </c>
    </row>
    <row r="7" spans="1:26" ht="18.95" customHeight="1" thickBot="1" x14ac:dyDescent="0.2">
      <c r="A7" s="7" t="s">
        <v>23</v>
      </c>
      <c r="B7" s="22"/>
      <c r="C7" s="195"/>
      <c r="D7" s="28" t="s">
        <v>24</v>
      </c>
      <c r="E7" s="23">
        <v>2550</v>
      </c>
      <c r="F7" s="36">
        <v>503317</v>
      </c>
      <c r="G7" s="29">
        <v>156</v>
      </c>
      <c r="H7" s="30">
        <v>75238</v>
      </c>
      <c r="I7" s="31">
        <v>1377</v>
      </c>
      <c r="J7" s="32">
        <v>736748</v>
      </c>
      <c r="K7" s="89">
        <v>1408</v>
      </c>
      <c r="L7" s="30">
        <v>2610197</v>
      </c>
      <c r="M7" s="23">
        <v>1194</v>
      </c>
      <c r="N7" s="24">
        <v>266642</v>
      </c>
      <c r="O7" s="33">
        <v>2723</v>
      </c>
      <c r="P7" s="34">
        <v>466686</v>
      </c>
      <c r="Q7" s="23">
        <v>32999</v>
      </c>
      <c r="R7" s="24">
        <v>4929927</v>
      </c>
      <c r="S7" s="33">
        <v>24576</v>
      </c>
      <c r="T7" s="34">
        <v>1873598</v>
      </c>
      <c r="U7" s="23">
        <v>2426</v>
      </c>
      <c r="V7" s="24">
        <v>706918</v>
      </c>
      <c r="W7" s="23">
        <v>1314</v>
      </c>
      <c r="X7" s="34">
        <v>203720</v>
      </c>
      <c r="Y7" s="31">
        <f t="shared" si="0"/>
        <v>70723</v>
      </c>
      <c r="Z7" s="24">
        <f t="shared" si="0"/>
        <v>12372991</v>
      </c>
    </row>
    <row r="8" spans="1:26" ht="18.95" customHeight="1" x14ac:dyDescent="0.15">
      <c r="A8" s="7"/>
      <c r="B8" s="22" t="s">
        <v>25</v>
      </c>
      <c r="C8" s="2" t="s">
        <v>26</v>
      </c>
      <c r="D8" s="188" t="s">
        <v>21</v>
      </c>
      <c r="E8" s="13">
        <v>209</v>
      </c>
      <c r="F8" s="14">
        <v>36247</v>
      </c>
      <c r="G8" s="15">
        <v>0</v>
      </c>
      <c r="H8" s="16">
        <v>0</v>
      </c>
      <c r="I8" s="13">
        <v>143</v>
      </c>
      <c r="J8" s="14">
        <v>80374</v>
      </c>
      <c r="K8" s="17">
        <v>0</v>
      </c>
      <c r="L8" s="18">
        <v>0</v>
      </c>
      <c r="M8" s="13">
        <v>7411</v>
      </c>
      <c r="N8" s="87">
        <v>1011133</v>
      </c>
      <c r="O8" s="19">
        <v>0</v>
      </c>
      <c r="P8" s="18">
        <v>0</v>
      </c>
      <c r="Q8" s="13">
        <v>8568</v>
      </c>
      <c r="R8" s="14">
        <v>1797415</v>
      </c>
      <c r="S8" s="19">
        <v>33331</v>
      </c>
      <c r="T8" s="18">
        <v>3824984</v>
      </c>
      <c r="U8" s="13">
        <v>653</v>
      </c>
      <c r="V8" s="14">
        <v>56820</v>
      </c>
      <c r="W8" s="13">
        <v>14</v>
      </c>
      <c r="X8" s="18">
        <v>700</v>
      </c>
      <c r="Y8" s="13">
        <f t="shared" si="0"/>
        <v>50329</v>
      </c>
      <c r="Z8" s="14">
        <f t="shared" si="0"/>
        <v>6807673</v>
      </c>
    </row>
    <row r="9" spans="1:26" ht="18.95" customHeight="1" x14ac:dyDescent="0.15">
      <c r="A9" s="7" t="s">
        <v>27</v>
      </c>
      <c r="B9" s="22"/>
      <c r="C9" s="194"/>
      <c r="D9" s="191" t="s">
        <v>22</v>
      </c>
      <c r="E9" s="23">
        <v>178</v>
      </c>
      <c r="F9" s="24">
        <v>30412</v>
      </c>
      <c r="G9" s="25">
        <v>0</v>
      </c>
      <c r="H9" s="26">
        <v>0</v>
      </c>
      <c r="I9" s="27">
        <v>127</v>
      </c>
      <c r="J9" s="21">
        <v>75323</v>
      </c>
      <c r="K9" s="25">
        <v>5</v>
      </c>
      <c r="L9" s="26">
        <v>293</v>
      </c>
      <c r="M9" s="27">
        <v>6774</v>
      </c>
      <c r="N9" s="88">
        <v>929201</v>
      </c>
      <c r="O9" s="25">
        <v>0</v>
      </c>
      <c r="P9" s="26">
        <v>0</v>
      </c>
      <c r="Q9" s="27">
        <v>7913</v>
      </c>
      <c r="R9" s="21">
        <v>1645558</v>
      </c>
      <c r="S9" s="25">
        <v>33691</v>
      </c>
      <c r="T9" s="26">
        <v>3873751</v>
      </c>
      <c r="U9" s="27">
        <v>1314</v>
      </c>
      <c r="V9" s="21">
        <v>114405</v>
      </c>
      <c r="W9" s="27">
        <v>14</v>
      </c>
      <c r="X9" s="26">
        <v>700</v>
      </c>
      <c r="Y9" s="20">
        <f t="shared" si="0"/>
        <v>50016</v>
      </c>
      <c r="Z9" s="21">
        <f t="shared" si="0"/>
        <v>6669643</v>
      </c>
    </row>
    <row r="10" spans="1:26" ht="18.95" customHeight="1" thickBot="1" x14ac:dyDescent="0.2">
      <c r="A10" s="7"/>
      <c r="B10" s="22"/>
      <c r="C10" s="195"/>
      <c r="D10" s="28" t="s">
        <v>24</v>
      </c>
      <c r="E10" s="35">
        <v>311</v>
      </c>
      <c r="F10" s="36">
        <v>60921</v>
      </c>
      <c r="G10" s="29">
        <v>0</v>
      </c>
      <c r="H10" s="30">
        <v>0</v>
      </c>
      <c r="I10" s="37">
        <v>195</v>
      </c>
      <c r="J10" s="38">
        <v>72590</v>
      </c>
      <c r="K10" s="89">
        <v>758</v>
      </c>
      <c r="L10" s="30">
        <v>8130</v>
      </c>
      <c r="M10" s="35">
        <v>8307</v>
      </c>
      <c r="N10" s="36">
        <v>1689987</v>
      </c>
      <c r="O10" s="29">
        <v>0</v>
      </c>
      <c r="P10" s="30">
        <v>0</v>
      </c>
      <c r="Q10" s="35">
        <v>12211</v>
      </c>
      <c r="R10" s="36">
        <v>1412350</v>
      </c>
      <c r="S10" s="29">
        <v>6123</v>
      </c>
      <c r="T10" s="30">
        <v>738846</v>
      </c>
      <c r="U10" s="35">
        <v>1238</v>
      </c>
      <c r="V10" s="36">
        <v>79050</v>
      </c>
      <c r="W10" s="35">
        <v>11</v>
      </c>
      <c r="X10" s="30">
        <v>20</v>
      </c>
      <c r="Y10" s="37">
        <f t="shared" si="0"/>
        <v>29154</v>
      </c>
      <c r="Z10" s="36">
        <f t="shared" si="0"/>
        <v>4061894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149</v>
      </c>
      <c r="J11" s="14">
        <v>63010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3151</v>
      </c>
      <c r="R11" s="14">
        <v>825495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3394</v>
      </c>
      <c r="Z11" s="14">
        <f t="shared" si="0"/>
        <v>979225</v>
      </c>
    </row>
    <row r="12" spans="1:26" ht="18.95" customHeight="1" x14ac:dyDescent="0.15">
      <c r="A12" s="7"/>
      <c r="B12" s="7"/>
      <c r="C12" s="194"/>
      <c r="D12" s="19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161</v>
      </c>
      <c r="J12" s="21">
        <v>69010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2426</v>
      </c>
      <c r="R12" s="21">
        <v>635640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2683</v>
      </c>
      <c r="Z12" s="21">
        <f t="shared" si="0"/>
        <v>795450</v>
      </c>
    </row>
    <row r="13" spans="1:26" ht="18.95" customHeight="1" thickBot="1" x14ac:dyDescent="0.2">
      <c r="A13" s="7"/>
      <c r="B13" s="7"/>
      <c r="C13" s="19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6777</v>
      </c>
      <c r="R13" s="36">
        <v>1870176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7044</v>
      </c>
      <c r="Z13" s="36">
        <f t="shared" si="0"/>
        <v>2118685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2107</v>
      </c>
      <c r="N14" s="87">
        <v>189723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2107</v>
      </c>
      <c r="Z14" s="14">
        <f t="shared" si="0"/>
        <v>189723</v>
      </c>
    </row>
    <row r="15" spans="1:26" ht="18.95" customHeight="1" x14ac:dyDescent="0.15">
      <c r="A15" s="7"/>
      <c r="B15" s="22"/>
      <c r="C15" s="194"/>
      <c r="D15" s="19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1798</v>
      </c>
      <c r="N15" s="88">
        <v>116022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1798</v>
      </c>
      <c r="Z15" s="24">
        <f t="shared" si="0"/>
        <v>116022</v>
      </c>
    </row>
    <row r="16" spans="1:26" ht="18.95" customHeight="1" thickBot="1" x14ac:dyDescent="0.2">
      <c r="A16" s="7" t="s">
        <v>34</v>
      </c>
      <c r="B16" s="22"/>
      <c r="C16" s="19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6011</v>
      </c>
      <c r="N16" s="36">
        <v>719385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6011</v>
      </c>
      <c r="Z16" s="36">
        <f t="shared" si="0"/>
        <v>719385</v>
      </c>
    </row>
    <row r="17" spans="1:28" ht="18.95" customHeight="1" x14ac:dyDescent="0.15">
      <c r="A17" s="7"/>
      <c r="B17" s="22"/>
      <c r="C17" s="2" t="s">
        <v>35</v>
      </c>
      <c r="D17" s="188" t="s">
        <v>21</v>
      </c>
      <c r="E17" s="13">
        <v>227</v>
      </c>
      <c r="F17" s="14">
        <v>56923</v>
      </c>
      <c r="G17" s="19">
        <v>573</v>
      </c>
      <c r="H17" s="18">
        <v>144124</v>
      </c>
      <c r="I17" s="13">
        <v>1131</v>
      </c>
      <c r="J17" s="14">
        <v>149265</v>
      </c>
      <c r="K17" s="19">
        <v>171</v>
      </c>
      <c r="L17" s="18">
        <v>131480</v>
      </c>
      <c r="M17" s="13">
        <v>1322</v>
      </c>
      <c r="N17" s="87">
        <v>424437</v>
      </c>
      <c r="O17" s="19">
        <v>3770</v>
      </c>
      <c r="P17" s="18">
        <v>1472462</v>
      </c>
      <c r="Q17" s="13">
        <v>5195</v>
      </c>
      <c r="R17" s="14">
        <v>1099723</v>
      </c>
      <c r="S17" s="19">
        <v>303</v>
      </c>
      <c r="T17" s="18">
        <v>64316</v>
      </c>
      <c r="U17" s="13">
        <v>0</v>
      </c>
      <c r="V17" s="14">
        <v>360</v>
      </c>
      <c r="W17" s="13">
        <v>7796</v>
      </c>
      <c r="X17" s="18">
        <v>1513307</v>
      </c>
      <c r="Y17" s="41">
        <f t="shared" si="1"/>
        <v>20488</v>
      </c>
      <c r="Z17" s="42">
        <f t="shared" si="0"/>
        <v>5056397</v>
      </c>
    </row>
    <row r="18" spans="1:28" ht="18.95" customHeight="1" x14ac:dyDescent="0.15">
      <c r="A18" s="7" t="s">
        <v>36</v>
      </c>
      <c r="B18" s="22"/>
      <c r="C18" s="194"/>
      <c r="D18" s="191" t="s">
        <v>22</v>
      </c>
      <c r="E18" s="27">
        <v>142</v>
      </c>
      <c r="F18" s="21">
        <v>32967</v>
      </c>
      <c r="G18" s="25">
        <v>594</v>
      </c>
      <c r="H18" s="26">
        <v>155200</v>
      </c>
      <c r="I18" s="27">
        <v>1196</v>
      </c>
      <c r="J18" s="21">
        <v>148850</v>
      </c>
      <c r="K18" s="25">
        <v>109</v>
      </c>
      <c r="L18" s="26">
        <v>80150</v>
      </c>
      <c r="M18" s="27">
        <v>1474</v>
      </c>
      <c r="N18" s="21">
        <v>477599</v>
      </c>
      <c r="O18" s="25">
        <v>3716</v>
      </c>
      <c r="P18" s="26">
        <v>1464300</v>
      </c>
      <c r="Q18" s="27">
        <v>5255</v>
      </c>
      <c r="R18" s="21">
        <v>1153080</v>
      </c>
      <c r="S18" s="25">
        <v>269</v>
      </c>
      <c r="T18" s="26">
        <v>57693</v>
      </c>
      <c r="U18" s="27">
        <v>3</v>
      </c>
      <c r="V18" s="21">
        <v>1020</v>
      </c>
      <c r="W18" s="27">
        <v>7993</v>
      </c>
      <c r="X18" s="26">
        <v>1562946</v>
      </c>
      <c r="Y18" s="23">
        <f t="shared" si="1"/>
        <v>20751</v>
      </c>
      <c r="Z18" s="24">
        <f t="shared" si="0"/>
        <v>5133805</v>
      </c>
    </row>
    <row r="19" spans="1:28" ht="18.95" customHeight="1" thickBot="1" x14ac:dyDescent="0.2">
      <c r="A19" s="7"/>
      <c r="B19" s="22"/>
      <c r="C19" s="195"/>
      <c r="D19" s="43" t="s">
        <v>24</v>
      </c>
      <c r="E19" s="23">
        <v>764</v>
      </c>
      <c r="F19" s="24">
        <v>184639</v>
      </c>
      <c r="G19" s="33">
        <v>498</v>
      </c>
      <c r="H19" s="34">
        <v>113031</v>
      </c>
      <c r="I19" s="23">
        <v>266</v>
      </c>
      <c r="J19" s="24">
        <v>134625</v>
      </c>
      <c r="K19" s="90">
        <v>303</v>
      </c>
      <c r="L19" s="34">
        <v>230065</v>
      </c>
      <c r="M19" s="23">
        <v>1401</v>
      </c>
      <c r="N19" s="24">
        <v>384202</v>
      </c>
      <c r="O19" s="33">
        <v>1906</v>
      </c>
      <c r="P19" s="34">
        <v>741972</v>
      </c>
      <c r="Q19" s="23">
        <v>7051</v>
      </c>
      <c r="R19" s="24">
        <v>1987564</v>
      </c>
      <c r="S19" s="33">
        <v>131</v>
      </c>
      <c r="T19" s="34">
        <v>39379</v>
      </c>
      <c r="U19" s="23">
        <v>67</v>
      </c>
      <c r="V19" s="24">
        <v>14740</v>
      </c>
      <c r="W19" s="23">
        <v>7281</v>
      </c>
      <c r="X19" s="34">
        <v>1669052</v>
      </c>
      <c r="Y19" s="35">
        <f t="shared" si="1"/>
        <v>19668</v>
      </c>
      <c r="Z19" s="36">
        <f t="shared" si="0"/>
        <v>5499269</v>
      </c>
    </row>
    <row r="20" spans="1:28" ht="18.95" customHeight="1" x14ac:dyDescent="0.15">
      <c r="A20" s="7"/>
      <c r="B20" s="22"/>
      <c r="C20" s="2" t="s">
        <v>17</v>
      </c>
      <c r="D20" s="188" t="s">
        <v>21</v>
      </c>
      <c r="E20" s="13">
        <f>+E17+E14+E11+E8+E5</f>
        <v>1544</v>
      </c>
      <c r="F20" s="14">
        <f t="shared" ref="E20:AA22" si="2">+F17+F14+F11+F8+F5</f>
        <v>264044</v>
      </c>
      <c r="G20" s="19">
        <f t="shared" si="2"/>
        <v>702</v>
      </c>
      <c r="H20" s="18">
        <f t="shared" si="2"/>
        <v>229324</v>
      </c>
      <c r="I20" s="13">
        <f t="shared" si="2"/>
        <v>3323</v>
      </c>
      <c r="J20" s="14">
        <f t="shared" si="2"/>
        <v>920495</v>
      </c>
      <c r="K20" s="19">
        <f t="shared" si="2"/>
        <v>1756</v>
      </c>
      <c r="L20" s="18">
        <f t="shared" si="2"/>
        <v>3857768</v>
      </c>
      <c r="M20" s="13">
        <f t="shared" si="2"/>
        <v>11423</v>
      </c>
      <c r="N20" s="14">
        <f t="shared" si="2"/>
        <v>1847720</v>
      </c>
      <c r="O20" s="19">
        <f t="shared" si="2"/>
        <v>4758</v>
      </c>
      <c r="P20" s="18">
        <f t="shared" si="2"/>
        <v>1544515</v>
      </c>
      <c r="Q20" s="13">
        <f t="shared" si="2"/>
        <v>28965</v>
      </c>
      <c r="R20" s="14">
        <f t="shared" si="2"/>
        <v>5784294</v>
      </c>
      <c r="S20" s="19">
        <f t="shared" si="2"/>
        <v>57646</v>
      </c>
      <c r="T20" s="18">
        <f t="shared" si="2"/>
        <v>10658332</v>
      </c>
      <c r="U20" s="13">
        <f t="shared" si="2"/>
        <v>4614</v>
      </c>
      <c r="V20" s="14">
        <f t="shared" si="2"/>
        <v>1759539</v>
      </c>
      <c r="W20" s="13">
        <f t="shared" si="2"/>
        <v>8249</v>
      </c>
      <c r="X20" s="18">
        <f t="shared" si="2"/>
        <v>1553356</v>
      </c>
      <c r="Y20" s="31">
        <f t="shared" si="2"/>
        <v>122980</v>
      </c>
      <c r="Z20" s="32">
        <f t="shared" si="2"/>
        <v>28419387</v>
      </c>
      <c r="AA20" s="3"/>
      <c r="AB20" s="3"/>
    </row>
    <row r="21" spans="1:28" ht="18.95" customHeight="1" x14ac:dyDescent="0.15">
      <c r="A21" s="7" t="s">
        <v>37</v>
      </c>
      <c r="B21" s="22"/>
      <c r="C21" s="194"/>
      <c r="D21" s="191" t="s">
        <v>22</v>
      </c>
      <c r="E21" s="27">
        <f t="shared" si="2"/>
        <v>1164</v>
      </c>
      <c r="F21" s="21">
        <f t="shared" si="2"/>
        <v>123315</v>
      </c>
      <c r="G21" s="25">
        <f t="shared" si="2"/>
        <v>723</v>
      </c>
      <c r="H21" s="26">
        <f t="shared" si="2"/>
        <v>240400</v>
      </c>
      <c r="I21" s="27">
        <f t="shared" si="2"/>
        <v>3564</v>
      </c>
      <c r="J21" s="21">
        <f t="shared" si="2"/>
        <v>945330</v>
      </c>
      <c r="K21" s="25">
        <f t="shared" si="2"/>
        <v>1743</v>
      </c>
      <c r="L21" s="26">
        <f t="shared" si="2"/>
        <v>4285197</v>
      </c>
      <c r="M21" s="27">
        <f t="shared" si="2"/>
        <v>10621</v>
      </c>
      <c r="N21" s="21">
        <f t="shared" si="2"/>
        <v>1739834</v>
      </c>
      <c r="O21" s="25">
        <f t="shared" si="2"/>
        <v>4649</v>
      </c>
      <c r="P21" s="26">
        <f t="shared" si="2"/>
        <v>1535301</v>
      </c>
      <c r="Q21" s="27">
        <f t="shared" si="2"/>
        <v>27570</v>
      </c>
      <c r="R21" s="21">
        <f t="shared" si="2"/>
        <v>5435951</v>
      </c>
      <c r="S21" s="25">
        <f t="shared" si="2"/>
        <v>57338</v>
      </c>
      <c r="T21" s="26">
        <f t="shared" si="2"/>
        <v>10584830</v>
      </c>
      <c r="U21" s="27">
        <f t="shared" si="2"/>
        <v>6795</v>
      </c>
      <c r="V21" s="21">
        <f t="shared" si="2"/>
        <v>3245682</v>
      </c>
      <c r="W21" s="27">
        <f t="shared" si="2"/>
        <v>8316</v>
      </c>
      <c r="X21" s="26">
        <f t="shared" si="2"/>
        <v>1610869</v>
      </c>
      <c r="Y21" s="23">
        <f t="shared" si="2"/>
        <v>122483</v>
      </c>
      <c r="Z21" s="24">
        <f t="shared" si="2"/>
        <v>29746709</v>
      </c>
      <c r="AA21" s="3"/>
      <c r="AB21" s="3"/>
    </row>
    <row r="22" spans="1:28" ht="18.95" customHeight="1" thickBot="1" x14ac:dyDescent="0.2">
      <c r="A22" s="7"/>
      <c r="B22" s="22"/>
      <c r="C22" s="195"/>
      <c r="D22" s="43" t="s">
        <v>24</v>
      </c>
      <c r="E22" s="23">
        <f t="shared" si="2"/>
        <v>3625</v>
      </c>
      <c r="F22" s="24">
        <f t="shared" si="2"/>
        <v>748877</v>
      </c>
      <c r="G22" s="33">
        <f t="shared" si="2"/>
        <v>849</v>
      </c>
      <c r="H22" s="34">
        <f t="shared" si="2"/>
        <v>383269</v>
      </c>
      <c r="I22" s="23">
        <f t="shared" si="2"/>
        <v>1861</v>
      </c>
      <c r="J22" s="24">
        <f t="shared" si="2"/>
        <v>975046</v>
      </c>
      <c r="K22" s="33">
        <f t="shared" si="2"/>
        <v>2469</v>
      </c>
      <c r="L22" s="34">
        <f t="shared" si="2"/>
        <v>2848392</v>
      </c>
      <c r="M22" s="23">
        <f t="shared" si="2"/>
        <v>16932</v>
      </c>
      <c r="N22" s="24">
        <f t="shared" si="2"/>
        <v>3079216</v>
      </c>
      <c r="O22" s="33">
        <f t="shared" si="2"/>
        <v>4629</v>
      </c>
      <c r="P22" s="34">
        <f t="shared" si="2"/>
        <v>1208658</v>
      </c>
      <c r="Q22" s="23">
        <f t="shared" si="2"/>
        <v>59038</v>
      </c>
      <c r="R22" s="24">
        <f t="shared" si="2"/>
        <v>10200017</v>
      </c>
      <c r="S22" s="33">
        <f t="shared" si="2"/>
        <v>30830</v>
      </c>
      <c r="T22" s="34">
        <f t="shared" si="2"/>
        <v>2651823</v>
      </c>
      <c r="U22" s="23">
        <f t="shared" si="2"/>
        <v>3761</v>
      </c>
      <c r="V22" s="24">
        <f t="shared" si="2"/>
        <v>804134</v>
      </c>
      <c r="W22" s="23">
        <f t="shared" si="2"/>
        <v>8606</v>
      </c>
      <c r="X22" s="34">
        <f t="shared" si="2"/>
        <v>1872792</v>
      </c>
      <c r="Y22" s="23">
        <f t="shared" si="2"/>
        <v>132600</v>
      </c>
      <c r="Z22" s="24">
        <f t="shared" si="2"/>
        <v>24772224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40.088823094004439</v>
      </c>
      <c r="F23" s="218"/>
      <c r="G23" s="217">
        <f>(G20+G21)/(G22+G41)*100</f>
        <v>70.439940682155211</v>
      </c>
      <c r="H23" s="218"/>
      <c r="I23" s="217">
        <f>(I20+I21)/(I22+I41)*100</f>
        <v>173.17073170731706</v>
      </c>
      <c r="J23" s="218"/>
      <c r="K23" s="217">
        <f>(K20+K21)/(K22+K41)*100</f>
        <v>121.83147632311977</v>
      </c>
      <c r="L23" s="218"/>
      <c r="M23" s="217">
        <f>(M20+M21)/(M22+M41)*100</f>
        <v>70.965457296462034</v>
      </c>
      <c r="N23" s="218"/>
      <c r="O23" s="217">
        <f>(O20+O21)/(O22+O41)*100</f>
        <v>110.21675454012889</v>
      </c>
      <c r="P23" s="218"/>
      <c r="Q23" s="217">
        <f>(Q20+Q21)/(Q22+Q41)*100</f>
        <v>47.882612009824683</v>
      </c>
      <c r="R23" s="218"/>
      <c r="S23" s="217">
        <f>(S20+S21)/(S22+S41)*100</f>
        <v>205.47166776862457</v>
      </c>
      <c r="T23" s="218"/>
      <c r="U23" s="217">
        <f>(U20+U21)/(U22+U41)*100</f>
        <v>85.32007179180377</v>
      </c>
      <c r="V23" s="218"/>
      <c r="W23" s="217">
        <f>(W20+W21)/(W22+W41)*100</f>
        <v>88.67773019271948</v>
      </c>
      <c r="X23" s="218"/>
      <c r="Y23" s="217">
        <f>(Y20+Y21)/(Y22+Y41)*100</f>
        <v>92.725486277770372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206586.75862068965</v>
      </c>
      <c r="F24" s="220"/>
      <c r="G24" s="213">
        <f>H22/G22*1000</f>
        <v>451435.80683156656</v>
      </c>
      <c r="H24" s="214"/>
      <c r="I24" s="215">
        <f>J22/I22*1000</f>
        <v>523936.59322944656</v>
      </c>
      <c r="J24" s="216"/>
      <c r="K24" s="213">
        <f>L22/K22*1000</f>
        <v>1153662.2114216282</v>
      </c>
      <c r="L24" s="214"/>
      <c r="M24" s="215">
        <f>N22/M22*1000</f>
        <v>181857.78407748643</v>
      </c>
      <c r="N24" s="216"/>
      <c r="O24" s="213">
        <f>P22/O22*1000</f>
        <v>261105.6383668179</v>
      </c>
      <c r="P24" s="214"/>
      <c r="Q24" s="215">
        <f>R22/Q22*1000</f>
        <v>172770.36823740642</v>
      </c>
      <c r="R24" s="216"/>
      <c r="S24" s="213">
        <f>T22/S22*1000</f>
        <v>86014.369120986041</v>
      </c>
      <c r="T24" s="214"/>
      <c r="U24" s="215">
        <f>V22/U22*1000</f>
        <v>213808.56155277853</v>
      </c>
      <c r="V24" s="216"/>
      <c r="W24" s="213">
        <f>X22/W22*1000</f>
        <v>217614.68742737625</v>
      </c>
      <c r="X24" s="214"/>
      <c r="Y24" s="215">
        <f>Z22/Y22*1000</f>
        <v>186819.18552036199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2.7337858220211162</v>
      </c>
      <c r="F25" s="49"/>
      <c r="G25" s="50">
        <f>G22/Y22*100</f>
        <v>0.64027149321266963</v>
      </c>
      <c r="H25" s="51"/>
      <c r="I25" s="48">
        <f>I22/Y22*100</f>
        <v>1.4034690799396681</v>
      </c>
      <c r="J25" s="49"/>
      <c r="K25" s="50">
        <f>K22/Y22*100</f>
        <v>1.8619909502262444</v>
      </c>
      <c r="L25" s="51"/>
      <c r="M25" s="48">
        <f>M22/Y22*100</f>
        <v>12.769230769230768</v>
      </c>
      <c r="N25" s="49"/>
      <c r="O25" s="50">
        <f>O22/Y22*100</f>
        <v>3.4909502262443439</v>
      </c>
      <c r="P25" s="51"/>
      <c r="Q25" s="48">
        <f>Q22/Y22*100</f>
        <v>44.523378582202113</v>
      </c>
      <c r="R25" s="49"/>
      <c r="S25" s="50">
        <f>S22/Y22*100</f>
        <v>23.250377073906485</v>
      </c>
      <c r="T25" s="51"/>
      <c r="U25" s="48">
        <f>U22/Y22*100</f>
        <v>2.8363499245852184</v>
      </c>
      <c r="V25" s="49"/>
      <c r="W25" s="50">
        <f>W22/Y22*100</f>
        <v>6.4901960784313717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97"/>
      <c r="E26" s="52"/>
      <c r="F26" s="197"/>
      <c r="G26" s="52"/>
      <c r="H26" s="197"/>
      <c r="I26" s="52"/>
      <c r="J26" s="197"/>
      <c r="K26" s="52"/>
      <c r="L26" s="197"/>
      <c r="M26" s="52"/>
      <c r="N26" s="197"/>
      <c r="O26" s="52"/>
      <c r="P26" s="197"/>
      <c r="Q26" s="52"/>
      <c r="R26" s="197"/>
      <c r="S26" s="52"/>
      <c r="T26" s="197"/>
      <c r="U26" s="52"/>
      <c r="V26" s="197"/>
      <c r="W26" s="52"/>
      <c r="X26" s="197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2156</v>
      </c>
      <c r="F27" s="14">
        <v>429696</v>
      </c>
      <c r="G27" s="19">
        <v>727</v>
      </c>
      <c r="H27" s="18">
        <v>233966</v>
      </c>
      <c r="I27" s="13">
        <v>2259</v>
      </c>
      <c r="J27" s="14">
        <v>2229540</v>
      </c>
      <c r="K27" s="19">
        <v>250</v>
      </c>
      <c r="L27" s="18">
        <v>305689</v>
      </c>
      <c r="M27" s="13">
        <v>7323</v>
      </c>
      <c r="N27" s="14">
        <v>1386316</v>
      </c>
      <c r="O27" s="19">
        <v>4856</v>
      </c>
      <c r="P27" s="18">
        <v>1653183</v>
      </c>
      <c r="Q27" s="13">
        <v>34286</v>
      </c>
      <c r="R27" s="14">
        <v>5073428</v>
      </c>
      <c r="S27" s="19">
        <v>40137</v>
      </c>
      <c r="T27" s="18">
        <v>8885365</v>
      </c>
      <c r="U27" s="13">
        <v>7129</v>
      </c>
      <c r="V27" s="14">
        <v>1830257</v>
      </c>
      <c r="W27" s="19">
        <v>8437</v>
      </c>
      <c r="X27" s="18">
        <v>1474914</v>
      </c>
      <c r="Y27" s="55">
        <f>+W27+U27+S27+Q27+O27+M27+K27+I27+G27+E27</f>
        <v>107560</v>
      </c>
      <c r="Z27" s="56">
        <f t="shared" ref="Z27:Z29" si="3">+X27+V27+T27+R27+P27+N27+L27+J27+H27+F27</f>
        <v>23502354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1447</v>
      </c>
      <c r="F28" s="21">
        <v>165710</v>
      </c>
      <c r="G28" s="25">
        <v>738</v>
      </c>
      <c r="H28" s="26">
        <v>273752</v>
      </c>
      <c r="I28" s="27">
        <v>2324</v>
      </c>
      <c r="J28" s="21">
        <v>2335345</v>
      </c>
      <c r="K28" s="25">
        <v>271</v>
      </c>
      <c r="L28" s="26">
        <v>203484</v>
      </c>
      <c r="M28" s="27">
        <v>7499</v>
      </c>
      <c r="N28" s="21">
        <v>1338308</v>
      </c>
      <c r="O28" s="25">
        <v>4702</v>
      </c>
      <c r="P28" s="26">
        <v>1620919</v>
      </c>
      <c r="Q28" s="27">
        <v>35160</v>
      </c>
      <c r="R28" s="21">
        <v>4948544</v>
      </c>
      <c r="S28" s="25">
        <v>38880</v>
      </c>
      <c r="T28" s="26">
        <v>8684532</v>
      </c>
      <c r="U28" s="27">
        <v>6040</v>
      </c>
      <c r="V28" s="21">
        <v>1908892</v>
      </c>
      <c r="W28" s="25">
        <v>10766</v>
      </c>
      <c r="X28" s="26">
        <v>1475393</v>
      </c>
      <c r="Y28" s="58">
        <f t="shared" ref="Y28:Y29" si="4">+W28+U28+S28+Q28+O28+M28+K28+I28+G28+E28</f>
        <v>107827</v>
      </c>
      <c r="Z28" s="59">
        <f t="shared" si="3"/>
        <v>22954879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3283</v>
      </c>
      <c r="F29" s="21">
        <v>621813</v>
      </c>
      <c r="G29" s="25">
        <v>1163</v>
      </c>
      <c r="H29" s="26">
        <v>409929</v>
      </c>
      <c r="I29" s="27">
        <v>2051</v>
      </c>
      <c r="J29" s="21">
        <v>2290826</v>
      </c>
      <c r="K29" s="25">
        <v>422</v>
      </c>
      <c r="L29" s="26">
        <v>286089</v>
      </c>
      <c r="M29" s="27">
        <v>13894</v>
      </c>
      <c r="N29" s="21">
        <v>2466875</v>
      </c>
      <c r="O29" s="25">
        <v>4060</v>
      </c>
      <c r="P29" s="26">
        <v>1179829</v>
      </c>
      <c r="Q29" s="27">
        <v>58141</v>
      </c>
      <c r="R29" s="21">
        <v>11371182</v>
      </c>
      <c r="S29" s="25">
        <v>26388</v>
      </c>
      <c r="T29" s="26">
        <v>2278598</v>
      </c>
      <c r="U29" s="27">
        <v>9439</v>
      </c>
      <c r="V29" s="21">
        <v>2680187</v>
      </c>
      <c r="W29" s="25">
        <v>10785</v>
      </c>
      <c r="X29" s="26">
        <v>1791377</v>
      </c>
      <c r="Y29" s="58">
        <f t="shared" si="4"/>
        <v>129626</v>
      </c>
      <c r="Z29" s="59">
        <f t="shared" si="3"/>
        <v>25376705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56.2</v>
      </c>
      <c r="F30" s="209"/>
      <c r="G30" s="208">
        <v>62.7</v>
      </c>
      <c r="H30" s="209"/>
      <c r="I30" s="208">
        <v>110</v>
      </c>
      <c r="J30" s="209"/>
      <c r="K30" s="208">
        <v>63.2</v>
      </c>
      <c r="L30" s="209"/>
      <c r="M30" s="208">
        <v>52.9</v>
      </c>
      <c r="N30" s="209"/>
      <c r="O30" s="208">
        <v>120</v>
      </c>
      <c r="P30" s="209"/>
      <c r="Q30" s="208">
        <v>59.3</v>
      </c>
      <c r="R30" s="209"/>
      <c r="S30" s="208">
        <v>153.4</v>
      </c>
      <c r="T30" s="209"/>
      <c r="U30" s="208">
        <v>69.099999999999994</v>
      </c>
      <c r="V30" s="209"/>
      <c r="W30" s="208">
        <v>92.1</v>
      </c>
      <c r="X30" s="209"/>
      <c r="Y30" s="208">
        <v>83.4</v>
      </c>
      <c r="Z30" s="209"/>
    </row>
    <row r="31" spans="1:28" ht="18.95" customHeight="1" x14ac:dyDescent="0.15">
      <c r="A31" s="22"/>
      <c r="B31" s="211"/>
      <c r="C31" s="4" t="s">
        <v>45</v>
      </c>
      <c r="D31" s="188" t="s">
        <v>21</v>
      </c>
      <c r="E31" s="124">
        <f>E20-E27</f>
        <v>-612</v>
      </c>
      <c r="F31" s="125">
        <f t="shared" ref="F31:Z33" si="5">F20-F27</f>
        <v>-165652</v>
      </c>
      <c r="G31" s="126">
        <f t="shared" si="5"/>
        <v>-25</v>
      </c>
      <c r="H31" s="127">
        <f t="shared" si="5"/>
        <v>-4642</v>
      </c>
      <c r="I31" s="124">
        <f t="shared" si="5"/>
        <v>1064</v>
      </c>
      <c r="J31" s="125">
        <f t="shared" si="5"/>
        <v>-1309045</v>
      </c>
      <c r="K31" s="126">
        <f t="shared" si="5"/>
        <v>1506</v>
      </c>
      <c r="L31" s="127">
        <f t="shared" si="5"/>
        <v>3552079</v>
      </c>
      <c r="M31" s="124">
        <f t="shared" si="5"/>
        <v>4100</v>
      </c>
      <c r="N31" s="125">
        <f t="shared" si="5"/>
        <v>461404</v>
      </c>
      <c r="O31" s="126">
        <f t="shared" si="5"/>
        <v>-98</v>
      </c>
      <c r="P31" s="127">
        <f t="shared" si="5"/>
        <v>-108668</v>
      </c>
      <c r="Q31" s="124">
        <f t="shared" si="5"/>
        <v>-5321</v>
      </c>
      <c r="R31" s="125">
        <f t="shared" si="5"/>
        <v>710866</v>
      </c>
      <c r="S31" s="126">
        <f t="shared" si="5"/>
        <v>17509</v>
      </c>
      <c r="T31" s="127">
        <f t="shared" si="5"/>
        <v>1772967</v>
      </c>
      <c r="U31" s="124">
        <f t="shared" si="5"/>
        <v>-2515</v>
      </c>
      <c r="V31" s="125">
        <f t="shared" si="5"/>
        <v>-70718</v>
      </c>
      <c r="W31" s="126">
        <f t="shared" si="5"/>
        <v>-188</v>
      </c>
      <c r="X31" s="127">
        <f t="shared" si="5"/>
        <v>78442</v>
      </c>
      <c r="Y31" s="124">
        <f t="shared" si="5"/>
        <v>15420</v>
      </c>
      <c r="Z31" s="125">
        <f t="shared" si="5"/>
        <v>4917033</v>
      </c>
    </row>
    <row r="32" spans="1:28" ht="18.95" customHeight="1" x14ac:dyDescent="0.15">
      <c r="A32" s="22" t="s">
        <v>46</v>
      </c>
      <c r="B32" s="211"/>
      <c r="C32" s="7"/>
      <c r="D32" s="191" t="s">
        <v>22</v>
      </c>
      <c r="E32" s="128">
        <f t="shared" ref="E32:T33" si="6">E21-E28</f>
        <v>-283</v>
      </c>
      <c r="F32" s="129">
        <f t="shared" si="6"/>
        <v>-42395</v>
      </c>
      <c r="G32" s="130">
        <f t="shared" si="6"/>
        <v>-15</v>
      </c>
      <c r="H32" s="131">
        <f t="shared" si="6"/>
        <v>-33352</v>
      </c>
      <c r="I32" s="128">
        <f t="shared" si="6"/>
        <v>1240</v>
      </c>
      <c r="J32" s="129">
        <f t="shared" si="6"/>
        <v>-1390015</v>
      </c>
      <c r="K32" s="130">
        <f t="shared" si="6"/>
        <v>1472</v>
      </c>
      <c r="L32" s="131">
        <f t="shared" si="6"/>
        <v>4081713</v>
      </c>
      <c r="M32" s="128">
        <f t="shared" si="6"/>
        <v>3122</v>
      </c>
      <c r="N32" s="129">
        <f t="shared" si="6"/>
        <v>401526</v>
      </c>
      <c r="O32" s="130">
        <f t="shared" si="6"/>
        <v>-53</v>
      </c>
      <c r="P32" s="131">
        <f t="shared" si="6"/>
        <v>-85618</v>
      </c>
      <c r="Q32" s="128">
        <f t="shared" si="6"/>
        <v>-7590</v>
      </c>
      <c r="R32" s="129">
        <f t="shared" si="6"/>
        <v>487407</v>
      </c>
      <c r="S32" s="130">
        <f t="shared" si="6"/>
        <v>18458</v>
      </c>
      <c r="T32" s="131">
        <f t="shared" si="6"/>
        <v>1900298</v>
      </c>
      <c r="U32" s="128">
        <f t="shared" si="5"/>
        <v>755</v>
      </c>
      <c r="V32" s="129">
        <f t="shared" si="5"/>
        <v>1336790</v>
      </c>
      <c r="W32" s="130">
        <f t="shared" si="5"/>
        <v>-2450</v>
      </c>
      <c r="X32" s="131">
        <f t="shared" si="5"/>
        <v>135476</v>
      </c>
      <c r="Y32" s="128">
        <f t="shared" si="5"/>
        <v>14656</v>
      </c>
      <c r="Z32" s="129">
        <f t="shared" si="5"/>
        <v>6791830</v>
      </c>
    </row>
    <row r="33" spans="1:38" ht="18.95" customHeight="1" x14ac:dyDescent="0.15">
      <c r="A33" s="22"/>
      <c r="B33" s="211"/>
      <c r="C33" s="7"/>
      <c r="D33" s="191" t="s">
        <v>24</v>
      </c>
      <c r="E33" s="128">
        <f t="shared" si="6"/>
        <v>342</v>
      </c>
      <c r="F33" s="129">
        <f t="shared" si="5"/>
        <v>127064</v>
      </c>
      <c r="G33" s="130">
        <f t="shared" si="5"/>
        <v>-314</v>
      </c>
      <c r="H33" s="131">
        <f t="shared" si="5"/>
        <v>-26660</v>
      </c>
      <c r="I33" s="128">
        <f t="shared" si="5"/>
        <v>-190</v>
      </c>
      <c r="J33" s="129">
        <f t="shared" si="5"/>
        <v>-1315780</v>
      </c>
      <c r="K33" s="130">
        <f t="shared" si="5"/>
        <v>2047</v>
      </c>
      <c r="L33" s="131">
        <f t="shared" si="5"/>
        <v>2562303</v>
      </c>
      <c r="M33" s="128">
        <f t="shared" si="5"/>
        <v>3038</v>
      </c>
      <c r="N33" s="129">
        <f t="shared" si="5"/>
        <v>612341</v>
      </c>
      <c r="O33" s="130">
        <f t="shared" si="5"/>
        <v>569</v>
      </c>
      <c r="P33" s="131">
        <f t="shared" si="5"/>
        <v>28829</v>
      </c>
      <c r="Q33" s="128">
        <f t="shared" si="5"/>
        <v>897</v>
      </c>
      <c r="R33" s="129">
        <f t="shared" si="5"/>
        <v>-1171165</v>
      </c>
      <c r="S33" s="130">
        <f t="shared" si="5"/>
        <v>4442</v>
      </c>
      <c r="T33" s="131">
        <f t="shared" si="5"/>
        <v>373225</v>
      </c>
      <c r="U33" s="128">
        <f t="shared" si="5"/>
        <v>-5678</v>
      </c>
      <c r="V33" s="129">
        <f t="shared" si="5"/>
        <v>-1876053</v>
      </c>
      <c r="W33" s="130">
        <f t="shared" si="5"/>
        <v>-2179</v>
      </c>
      <c r="X33" s="131">
        <f t="shared" si="5"/>
        <v>81415</v>
      </c>
      <c r="Y33" s="128">
        <f t="shared" si="5"/>
        <v>2974</v>
      </c>
      <c r="Z33" s="129">
        <f t="shared" si="5"/>
        <v>-604481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f>+E23-E30</f>
        <v>-16.111176905995563</v>
      </c>
      <c r="F34" s="201"/>
      <c r="G34" s="206">
        <f t="shared" ref="G34" si="7">+G23-G30</f>
        <v>7.7399406821552077</v>
      </c>
      <c r="H34" s="207"/>
      <c r="I34" s="202">
        <f t="shared" ref="I34" si="8">+I23-I30</f>
        <v>63.17073170731706</v>
      </c>
      <c r="J34" s="201"/>
      <c r="K34" s="206">
        <f t="shared" ref="K34" si="9">+K23-K30</f>
        <v>58.63147632311977</v>
      </c>
      <c r="L34" s="207"/>
      <c r="M34" s="202">
        <f t="shared" ref="M34" si="10">+M23-M30</f>
        <v>18.065457296462036</v>
      </c>
      <c r="N34" s="201"/>
      <c r="O34" s="206">
        <f t="shared" ref="O34" si="11">+O23-O30</f>
        <v>-9.7832454598711109</v>
      </c>
      <c r="P34" s="207"/>
      <c r="Q34" s="202">
        <f t="shared" ref="Q34" si="12">+Q23-Q30</f>
        <v>-11.417387990175314</v>
      </c>
      <c r="R34" s="201"/>
      <c r="S34" s="206">
        <f t="shared" ref="S34" si="13">+S23-S30</f>
        <v>52.071667768624565</v>
      </c>
      <c r="T34" s="207"/>
      <c r="U34" s="202">
        <f t="shared" ref="U34" si="14">+U23-U30</f>
        <v>16.220071791803775</v>
      </c>
      <c r="V34" s="201"/>
      <c r="W34" s="206">
        <f t="shared" ref="W34" si="15">+W23-W30</f>
        <v>-3.4222698072805144</v>
      </c>
      <c r="X34" s="207"/>
      <c r="Y34" s="202">
        <f t="shared" ref="Y34" si="16">+Y23-Y30</f>
        <v>9.3254862777703664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17">E20/E27*100</f>
        <v>71.614100185528756</v>
      </c>
      <c r="F35" s="72">
        <f t="shared" si="17"/>
        <v>61.449024426571341</v>
      </c>
      <c r="G35" s="73">
        <f t="shared" si="17"/>
        <v>96.561210453920225</v>
      </c>
      <c r="H35" s="74">
        <f t="shared" si="17"/>
        <v>98.01595103562056</v>
      </c>
      <c r="I35" s="71">
        <f t="shared" si="17"/>
        <v>147.10048694112439</v>
      </c>
      <c r="J35" s="72">
        <f t="shared" si="17"/>
        <v>41.286319151035642</v>
      </c>
      <c r="K35" s="73">
        <f t="shared" si="17"/>
        <v>702.4</v>
      </c>
      <c r="L35" s="74">
        <f t="shared" si="17"/>
        <v>1261.991108610385</v>
      </c>
      <c r="M35" s="71">
        <f t="shared" si="17"/>
        <v>155.98798306704902</v>
      </c>
      <c r="N35" s="72">
        <f t="shared" si="17"/>
        <v>133.28274361689543</v>
      </c>
      <c r="O35" s="73">
        <f t="shared" si="17"/>
        <v>97.981878088962105</v>
      </c>
      <c r="P35" s="74">
        <f t="shared" si="17"/>
        <v>93.426741020201632</v>
      </c>
      <c r="Q35" s="71">
        <f t="shared" si="17"/>
        <v>84.480545995450044</v>
      </c>
      <c r="R35" s="72">
        <f t="shared" si="17"/>
        <v>114.01155195264425</v>
      </c>
      <c r="S35" s="73">
        <f t="shared" si="17"/>
        <v>143.62309091362084</v>
      </c>
      <c r="T35" s="74">
        <f t="shared" si="17"/>
        <v>119.95378918029816</v>
      </c>
      <c r="U35" s="71">
        <f t="shared" si="17"/>
        <v>64.72155982606256</v>
      </c>
      <c r="V35" s="72">
        <f t="shared" si="17"/>
        <v>96.136171040460439</v>
      </c>
      <c r="W35" s="73">
        <f t="shared" si="17"/>
        <v>97.771719805618105</v>
      </c>
      <c r="X35" s="74">
        <f t="shared" si="17"/>
        <v>105.31841178536511</v>
      </c>
      <c r="Y35" s="71">
        <f t="shared" si="17"/>
        <v>114.33618445518781</v>
      </c>
      <c r="Z35" s="72">
        <f t="shared" si="17"/>
        <v>120.92144897485588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17"/>
        <v>80.442294402211473</v>
      </c>
      <c r="F36" s="76">
        <f t="shared" si="17"/>
        <v>74.416148693500688</v>
      </c>
      <c r="G36" s="77">
        <f t="shared" si="17"/>
        <v>97.967479674796749</v>
      </c>
      <c r="H36" s="78">
        <f t="shared" si="17"/>
        <v>87.816710014904004</v>
      </c>
      <c r="I36" s="75">
        <f t="shared" si="17"/>
        <v>153.35628227194493</v>
      </c>
      <c r="J36" s="76">
        <f t="shared" si="17"/>
        <v>40.479243966094948</v>
      </c>
      <c r="K36" s="77">
        <f t="shared" si="17"/>
        <v>643.17343173431732</v>
      </c>
      <c r="L36" s="78">
        <f t="shared" si="17"/>
        <v>2105.9134870554931</v>
      </c>
      <c r="M36" s="75">
        <f t="shared" si="17"/>
        <v>141.63221762901722</v>
      </c>
      <c r="N36" s="76">
        <f t="shared" si="17"/>
        <v>130.00251063282892</v>
      </c>
      <c r="O36" s="77">
        <f t="shared" si="17"/>
        <v>98.872820076563158</v>
      </c>
      <c r="P36" s="78">
        <f t="shared" si="17"/>
        <v>94.717934702474338</v>
      </c>
      <c r="Q36" s="75">
        <f t="shared" si="17"/>
        <v>78.412969283276439</v>
      </c>
      <c r="R36" s="76">
        <f t="shared" si="17"/>
        <v>109.84950320740808</v>
      </c>
      <c r="S36" s="77">
        <f t="shared" si="17"/>
        <v>147.47427983539094</v>
      </c>
      <c r="T36" s="78">
        <f t="shared" si="17"/>
        <v>121.88140938394838</v>
      </c>
      <c r="U36" s="75">
        <f t="shared" si="17"/>
        <v>112.5</v>
      </c>
      <c r="V36" s="76">
        <f t="shared" si="17"/>
        <v>170.02962975380481</v>
      </c>
      <c r="W36" s="77">
        <f t="shared" si="17"/>
        <v>77.243172951885569</v>
      </c>
      <c r="X36" s="78">
        <f t="shared" si="17"/>
        <v>109.18236700323236</v>
      </c>
      <c r="Y36" s="75">
        <f t="shared" si="17"/>
        <v>113.59214296975711</v>
      </c>
      <c r="Z36" s="76">
        <f t="shared" si="17"/>
        <v>129.58774036665582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17"/>
        <v>110.41730124885775</v>
      </c>
      <c r="F37" s="80">
        <f t="shared" si="17"/>
        <v>120.43443929284206</v>
      </c>
      <c r="G37" s="81">
        <f t="shared" si="17"/>
        <v>73.000859845227865</v>
      </c>
      <c r="H37" s="82">
        <f t="shared" si="17"/>
        <v>93.496434748456437</v>
      </c>
      <c r="I37" s="79">
        <f t="shared" si="17"/>
        <v>90.73622623110677</v>
      </c>
      <c r="J37" s="80">
        <f t="shared" si="17"/>
        <v>42.563075502024162</v>
      </c>
      <c r="K37" s="81">
        <f t="shared" si="17"/>
        <v>585.07109004739334</v>
      </c>
      <c r="L37" s="82">
        <f t="shared" si="17"/>
        <v>995.63142938036776</v>
      </c>
      <c r="M37" s="79">
        <f t="shared" si="17"/>
        <v>121.86555347632071</v>
      </c>
      <c r="N37" s="80">
        <f t="shared" si="17"/>
        <v>124.82253863693944</v>
      </c>
      <c r="O37" s="81">
        <f t="shared" si="17"/>
        <v>114.01477832512315</v>
      </c>
      <c r="P37" s="82">
        <f t="shared" si="17"/>
        <v>102.44348969215031</v>
      </c>
      <c r="Q37" s="79">
        <f t="shared" si="17"/>
        <v>101.54280112141174</v>
      </c>
      <c r="R37" s="80">
        <f t="shared" si="17"/>
        <v>89.700586975039187</v>
      </c>
      <c r="S37" s="81">
        <f t="shared" si="17"/>
        <v>116.83340912536002</v>
      </c>
      <c r="T37" s="82">
        <f t="shared" si="17"/>
        <v>116.37958955462963</v>
      </c>
      <c r="U37" s="79">
        <f t="shared" si="17"/>
        <v>39.84532259773281</v>
      </c>
      <c r="V37" s="80">
        <f t="shared" si="17"/>
        <v>30.002906513612672</v>
      </c>
      <c r="W37" s="81">
        <f t="shared" si="17"/>
        <v>79.796012980992117</v>
      </c>
      <c r="X37" s="82">
        <f t="shared" si="17"/>
        <v>104.54482780564895</v>
      </c>
      <c r="Y37" s="79">
        <f t="shared" si="17"/>
        <v>102.2942928116273</v>
      </c>
      <c r="Z37" s="80">
        <f t="shared" si="17"/>
        <v>97.617968920708975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87" t="s">
        <v>21</v>
      </c>
      <c r="E39" s="13">
        <f>+'(令和3年9月) '!E27</f>
        <v>2309</v>
      </c>
      <c r="F39" s="14">
        <f>+'(令和3年9月) '!F27</f>
        <v>429696</v>
      </c>
      <c r="G39" s="13">
        <f>+'(令和3年9月) '!G27</f>
        <v>709</v>
      </c>
      <c r="H39" s="14">
        <f>+'(令和3年9月) '!H27</f>
        <v>242684</v>
      </c>
      <c r="I39" s="13">
        <f>+'(令和3年9月) '!I27</f>
        <v>2040</v>
      </c>
      <c r="J39" s="14">
        <f>+'(令和3年9月) '!J27</f>
        <v>1005135</v>
      </c>
      <c r="K39" s="13">
        <f>+'(令和3年9月) '!K27</f>
        <v>161</v>
      </c>
      <c r="L39" s="14">
        <f>+'(令和3年9月) '!L27</f>
        <v>105596</v>
      </c>
      <c r="M39" s="13">
        <f>+'(令和3年9月) '!M27</f>
        <v>5973</v>
      </c>
      <c r="N39" s="14">
        <f>+'(令和3年9月) '!N27</f>
        <v>1105208</v>
      </c>
      <c r="O39" s="13">
        <f>+'(令和3年9月) '!O27</f>
        <v>4257</v>
      </c>
      <c r="P39" s="14">
        <f>+'(令和3年9月) '!P27</f>
        <v>1452032</v>
      </c>
      <c r="Q39" s="13">
        <f>+'(令和3年9月) '!Q27</f>
        <v>22936</v>
      </c>
      <c r="R39" s="14">
        <f>+'(令和3年9月) '!R27</f>
        <v>5182481</v>
      </c>
      <c r="S39" s="25">
        <f>+'(令和3年9月) '!S27</f>
        <v>45390</v>
      </c>
      <c r="T39" s="26">
        <f>+'(令和3年9月) '!T27</f>
        <v>10072037</v>
      </c>
      <c r="U39" s="13">
        <f>+'(令和3年9月) '!U27</f>
        <v>6424</v>
      </c>
      <c r="V39" s="14">
        <f>+'(令和3年9月) '!V27</f>
        <v>1493711</v>
      </c>
      <c r="W39" s="13">
        <f>+'(令和3年9月) '!W27</f>
        <v>5869</v>
      </c>
      <c r="X39" s="14">
        <f>+'(令和3年9月) '!X27</f>
        <v>1219747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04"/>
      <c r="C40" s="22"/>
      <c r="D40" s="192" t="s">
        <v>22</v>
      </c>
      <c r="E40" s="27">
        <f>+'(令和3年9月) '!E28</f>
        <v>1494</v>
      </c>
      <c r="F40" s="21">
        <f>+'(令和3年9月) '!F28</f>
        <v>165710</v>
      </c>
      <c r="G40" s="27">
        <f>+'(令和3年9月) '!G28</f>
        <v>767</v>
      </c>
      <c r="H40" s="21">
        <f>+'(令和3年9月) '!H28</f>
        <v>305397</v>
      </c>
      <c r="I40" s="27">
        <f>+'(令和3年9月) '!I28</f>
        <v>2140</v>
      </c>
      <c r="J40" s="21">
        <f>+'(令和3年9月) '!J28</f>
        <v>1071151</v>
      </c>
      <c r="K40" s="27">
        <f>+'(令和3年9月) '!K28</f>
        <v>230</v>
      </c>
      <c r="L40" s="21">
        <f>+'(令和3年9月) '!L28</f>
        <v>107581</v>
      </c>
      <c r="M40" s="27">
        <f>+'(令和3年9月) '!M28</f>
        <v>7121</v>
      </c>
      <c r="N40" s="21">
        <f>+'(令和3年9月) '!N28</f>
        <v>1180996</v>
      </c>
      <c r="O40" s="27">
        <f>+'(令和3年9月) '!O28</f>
        <v>4328</v>
      </c>
      <c r="P40" s="21">
        <f>+'(令和3年9月) '!P28</f>
        <v>1484799</v>
      </c>
      <c r="Q40" s="27">
        <f>+'(令和3年9月) '!Q28</f>
        <v>26054</v>
      </c>
      <c r="R40" s="21">
        <f>+'(令和3年9月) '!R28</f>
        <v>5453508</v>
      </c>
      <c r="S40" s="25">
        <f>+'(令和3年9月) '!S28</f>
        <v>45806</v>
      </c>
      <c r="T40" s="26">
        <f>+'(令和3年9月) '!T28</f>
        <v>10181628</v>
      </c>
      <c r="U40" s="27">
        <f>+'(令和3年9月) '!U28</f>
        <v>4820</v>
      </c>
      <c r="V40" s="21">
        <f>+'(令和3年9月) '!V28</f>
        <v>1145922</v>
      </c>
      <c r="W40" s="27">
        <f>+'(令和3年9月) '!W28</f>
        <v>9096</v>
      </c>
      <c r="X40" s="21">
        <f>+'(令和3年9月) '!X28</f>
        <v>1272172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04"/>
      <c r="C41" s="22"/>
      <c r="D41" s="192" t="s">
        <v>24</v>
      </c>
      <c r="E41" s="27">
        <f>+'(令和3年9月) '!E29</f>
        <v>3130</v>
      </c>
      <c r="F41" s="21">
        <f>+'(令和3年9月) '!F29</f>
        <v>621813</v>
      </c>
      <c r="G41" s="27">
        <f>+'(令和3年9月) '!G29</f>
        <v>1174</v>
      </c>
      <c r="H41" s="21">
        <f>+'(令和3年9月) '!H29</f>
        <v>449715</v>
      </c>
      <c r="I41" s="27">
        <f>+'(令和3年9月) '!I29</f>
        <v>2116</v>
      </c>
      <c r="J41" s="21">
        <f>+'(令和3年9月) '!J29</f>
        <v>2396631</v>
      </c>
      <c r="K41" s="27">
        <f>+'(令和3年9月) '!K29</f>
        <v>403</v>
      </c>
      <c r="L41" s="21">
        <f>+'(令和3年9月) '!L29</f>
        <v>169884</v>
      </c>
      <c r="M41" s="27">
        <f>+'(令和3年9月) '!M29</f>
        <v>14131</v>
      </c>
      <c r="N41" s="21">
        <f>+'(令和3年9月) '!N29</f>
        <v>2425794</v>
      </c>
      <c r="O41" s="27">
        <f>+'(令和3年9月) '!O29</f>
        <v>3906</v>
      </c>
      <c r="P41" s="21">
        <f>+'(令和3年9月) '!P29</f>
        <v>1147565</v>
      </c>
      <c r="Q41" s="27">
        <f>+'(令和3年9月) '!Q29</f>
        <v>59032</v>
      </c>
      <c r="R41" s="21">
        <f>+'(令和3年9月) '!R29</f>
        <v>11246382</v>
      </c>
      <c r="S41" s="25">
        <f>+'(令和3年9月) '!S29</f>
        <v>25131</v>
      </c>
      <c r="T41" s="26">
        <f>+'(令和3年9月) '!T29</f>
        <v>2077765</v>
      </c>
      <c r="U41" s="27">
        <f>+'(令和3年9月) '!U29</f>
        <v>9611</v>
      </c>
      <c r="V41" s="21">
        <f>+'(令和3年9月) '!V29</f>
        <v>2790350</v>
      </c>
      <c r="W41" s="27">
        <f>+'(令和3年9月) '!W29</f>
        <v>10074</v>
      </c>
      <c r="X41" s="21">
        <f>+'(令和3年9月) '!X29</f>
        <v>1746256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04"/>
      <c r="C42" s="22"/>
      <c r="D42" s="193" t="s">
        <v>44</v>
      </c>
      <c r="E42" s="200">
        <f>+'(令和3年9月) '!E23:F23</f>
        <v>58.441558441558442</v>
      </c>
      <c r="F42" s="201">
        <f>+'(令和3年7月) '!F23</f>
        <v>0</v>
      </c>
      <c r="G42" s="200">
        <f>+'(令和3年9月) '!G23:H23</f>
        <v>80.252583237657859</v>
      </c>
      <c r="H42" s="201">
        <f>+'(令和3年7月) '!H23</f>
        <v>0</v>
      </c>
      <c r="I42" s="200">
        <f>+'(令和3年9月) '!I23:J23</f>
        <v>157.54527162977868</v>
      </c>
      <c r="J42" s="201">
        <f>+'(令和3年7月) '!J23</f>
        <v>0</v>
      </c>
      <c r="K42" s="200">
        <f>+'(令和3年9月) '!K23:L23</f>
        <v>69.460500963391141</v>
      </c>
      <c r="L42" s="201">
        <f>+'(令和3年7月) '!L23</f>
        <v>0</v>
      </c>
      <c r="M42" s="200">
        <f>+'(令和3年9月) '!M23:N23</f>
        <v>46.421658016552108</v>
      </c>
      <c r="N42" s="201">
        <f>+'(令和3年7月) '!N23</f>
        <v>0</v>
      </c>
      <c r="O42" s="200">
        <f>+'(令和3年9月) '!O23:P23</f>
        <v>110.84350845748851</v>
      </c>
      <c r="P42" s="201">
        <f>+'(令和3年7月) '!P23</f>
        <v>0</v>
      </c>
      <c r="Q42" s="200">
        <f>+'(令和3年9月) '!Q23:R23</f>
        <v>52.259053191581998</v>
      </c>
      <c r="R42" s="201">
        <f>+'(令和3年7月) '!R23</f>
        <v>0</v>
      </c>
      <c r="S42" s="200">
        <f>+'(令和3年9月) '!S23:T23</f>
        <v>150.37236983316532</v>
      </c>
      <c r="T42" s="201">
        <f>+'(令和3年7月) '!T23</f>
        <v>0</v>
      </c>
      <c r="U42" s="200">
        <f>+'(令和3年9月) '!U23:V23</f>
        <v>60.722673893405599</v>
      </c>
      <c r="V42" s="201">
        <f>+'(令和3年7月) '!V23</f>
        <v>0</v>
      </c>
      <c r="W42" s="200">
        <f>+'(令和3年9月) '!W23:X23</f>
        <v>83.812212810718052</v>
      </c>
      <c r="X42" s="201">
        <f>+'(令和3年7月) '!X23</f>
        <v>0</v>
      </c>
      <c r="Y42" s="200">
        <f>+'(令和3年9月) '!Y23:Z23</f>
        <v>81.526558427329036</v>
      </c>
      <c r="Z42" s="201">
        <f>+'(令和3年7月) '!Z23</f>
        <v>0</v>
      </c>
    </row>
    <row r="43" spans="1:38" ht="18.95" customHeight="1" x14ac:dyDescent="0.15">
      <c r="A43" s="22"/>
      <c r="B43" s="204"/>
      <c r="C43" s="12" t="s">
        <v>45</v>
      </c>
      <c r="D43" s="187" t="s">
        <v>21</v>
      </c>
      <c r="E43" s="124">
        <f t="shared" ref="E43:Z46" si="18">E20-E39</f>
        <v>-765</v>
      </c>
      <c r="F43" s="127">
        <f t="shared" si="18"/>
        <v>-165652</v>
      </c>
      <c r="G43" s="124">
        <f t="shared" si="18"/>
        <v>-7</v>
      </c>
      <c r="H43" s="125">
        <f t="shared" si="18"/>
        <v>-13360</v>
      </c>
      <c r="I43" s="126">
        <f t="shared" si="18"/>
        <v>1283</v>
      </c>
      <c r="J43" s="127">
        <f t="shared" si="18"/>
        <v>-84640</v>
      </c>
      <c r="K43" s="124">
        <f t="shared" si="18"/>
        <v>1595</v>
      </c>
      <c r="L43" s="125">
        <f t="shared" si="18"/>
        <v>3752172</v>
      </c>
      <c r="M43" s="126">
        <f t="shared" si="18"/>
        <v>5450</v>
      </c>
      <c r="N43" s="127">
        <f t="shared" si="18"/>
        <v>742512</v>
      </c>
      <c r="O43" s="124">
        <f t="shared" si="18"/>
        <v>501</v>
      </c>
      <c r="P43" s="125">
        <f t="shared" si="18"/>
        <v>92483</v>
      </c>
      <c r="Q43" s="126">
        <f t="shared" si="18"/>
        <v>6029</v>
      </c>
      <c r="R43" s="127">
        <f t="shared" si="18"/>
        <v>601813</v>
      </c>
      <c r="S43" s="124">
        <f t="shared" si="18"/>
        <v>12256</v>
      </c>
      <c r="T43" s="125">
        <f t="shared" si="18"/>
        <v>586295</v>
      </c>
      <c r="U43" s="126">
        <f t="shared" si="18"/>
        <v>-1810</v>
      </c>
      <c r="V43" s="127">
        <f t="shared" si="18"/>
        <v>265828</v>
      </c>
      <c r="W43" s="124">
        <f t="shared" si="18"/>
        <v>2380</v>
      </c>
      <c r="X43" s="125">
        <f t="shared" si="18"/>
        <v>333609</v>
      </c>
      <c r="Y43" s="124">
        <f t="shared" si="18"/>
        <v>10834</v>
      </c>
      <c r="Z43" s="125">
        <f t="shared" si="18"/>
        <v>1219755</v>
      </c>
    </row>
    <row r="44" spans="1:38" ht="18.95" customHeight="1" x14ac:dyDescent="0.15">
      <c r="A44" s="22"/>
      <c r="B44" s="204"/>
      <c r="C44" s="22"/>
      <c r="D44" s="192" t="s">
        <v>22</v>
      </c>
      <c r="E44" s="128">
        <f t="shared" si="18"/>
        <v>-330</v>
      </c>
      <c r="F44" s="131">
        <f t="shared" si="18"/>
        <v>-42395</v>
      </c>
      <c r="G44" s="128">
        <f t="shared" si="18"/>
        <v>-44</v>
      </c>
      <c r="H44" s="129">
        <f t="shared" si="18"/>
        <v>-64997</v>
      </c>
      <c r="I44" s="130">
        <f t="shared" si="18"/>
        <v>1424</v>
      </c>
      <c r="J44" s="131">
        <f t="shared" si="18"/>
        <v>-125821</v>
      </c>
      <c r="K44" s="128">
        <f t="shared" si="18"/>
        <v>1513</v>
      </c>
      <c r="L44" s="129">
        <f t="shared" si="18"/>
        <v>4177616</v>
      </c>
      <c r="M44" s="130">
        <f t="shared" si="18"/>
        <v>3500</v>
      </c>
      <c r="N44" s="131">
        <f t="shared" si="18"/>
        <v>558838</v>
      </c>
      <c r="O44" s="128">
        <f t="shared" si="18"/>
        <v>321</v>
      </c>
      <c r="P44" s="129">
        <f t="shared" si="18"/>
        <v>50502</v>
      </c>
      <c r="Q44" s="130">
        <f t="shared" si="18"/>
        <v>1516</v>
      </c>
      <c r="R44" s="131">
        <f t="shared" si="18"/>
        <v>-17557</v>
      </c>
      <c r="S44" s="128">
        <f t="shared" si="18"/>
        <v>11532</v>
      </c>
      <c r="T44" s="129">
        <f t="shared" si="18"/>
        <v>403202</v>
      </c>
      <c r="U44" s="130">
        <f t="shared" si="18"/>
        <v>1975</v>
      </c>
      <c r="V44" s="131">
        <f t="shared" si="18"/>
        <v>2099760</v>
      </c>
      <c r="W44" s="128">
        <f t="shared" si="18"/>
        <v>-780</v>
      </c>
      <c r="X44" s="129">
        <f t="shared" si="18"/>
        <v>338697</v>
      </c>
      <c r="Y44" s="128">
        <f t="shared" si="18"/>
        <v>12386</v>
      </c>
      <c r="Z44" s="129">
        <f t="shared" si="18"/>
        <v>3458619</v>
      </c>
    </row>
    <row r="45" spans="1:38" ht="18.95" customHeight="1" x14ac:dyDescent="0.15">
      <c r="A45" s="22"/>
      <c r="B45" s="204"/>
      <c r="C45" s="22"/>
      <c r="D45" s="192" t="s">
        <v>24</v>
      </c>
      <c r="E45" s="128">
        <f t="shared" si="18"/>
        <v>495</v>
      </c>
      <c r="F45" s="131">
        <f t="shared" si="18"/>
        <v>127064</v>
      </c>
      <c r="G45" s="128">
        <f t="shared" si="18"/>
        <v>-325</v>
      </c>
      <c r="H45" s="129">
        <f t="shared" si="18"/>
        <v>-66446</v>
      </c>
      <c r="I45" s="130">
        <f t="shared" si="18"/>
        <v>-255</v>
      </c>
      <c r="J45" s="131">
        <f t="shared" si="18"/>
        <v>-1421585</v>
      </c>
      <c r="K45" s="128">
        <f t="shared" si="18"/>
        <v>2066</v>
      </c>
      <c r="L45" s="129">
        <f t="shared" si="18"/>
        <v>2678508</v>
      </c>
      <c r="M45" s="130">
        <f t="shared" si="18"/>
        <v>2801</v>
      </c>
      <c r="N45" s="131">
        <f t="shared" si="18"/>
        <v>653422</v>
      </c>
      <c r="O45" s="128">
        <f t="shared" si="18"/>
        <v>723</v>
      </c>
      <c r="P45" s="129">
        <f t="shared" si="18"/>
        <v>61093</v>
      </c>
      <c r="Q45" s="130">
        <f t="shared" si="18"/>
        <v>6</v>
      </c>
      <c r="R45" s="131">
        <f t="shared" si="18"/>
        <v>-1046365</v>
      </c>
      <c r="S45" s="128">
        <f t="shared" si="18"/>
        <v>5699</v>
      </c>
      <c r="T45" s="129">
        <f t="shared" si="18"/>
        <v>574058</v>
      </c>
      <c r="U45" s="130">
        <f t="shared" si="18"/>
        <v>-5850</v>
      </c>
      <c r="V45" s="131">
        <f t="shared" si="18"/>
        <v>-1986216</v>
      </c>
      <c r="W45" s="128">
        <f t="shared" si="18"/>
        <v>-1468</v>
      </c>
      <c r="X45" s="129">
        <f t="shared" si="18"/>
        <v>126536</v>
      </c>
      <c r="Y45" s="128">
        <f t="shared" si="18"/>
        <v>479.89999999999418</v>
      </c>
      <c r="Z45" s="129">
        <f t="shared" si="18"/>
        <v>-2266452</v>
      </c>
    </row>
    <row r="46" spans="1:38" ht="18.95" customHeight="1" thickBot="1" x14ac:dyDescent="0.2">
      <c r="A46" s="22"/>
      <c r="B46" s="204"/>
      <c r="C46" s="46"/>
      <c r="D46" s="193" t="s">
        <v>44</v>
      </c>
      <c r="E46" s="200">
        <f>E23-E42</f>
        <v>-18.352735347554002</v>
      </c>
      <c r="F46" s="201"/>
      <c r="G46" s="200">
        <f>G23-G42</f>
        <v>-9.8126425555026486</v>
      </c>
      <c r="H46" s="201"/>
      <c r="I46" s="200">
        <f>I23-I42</f>
        <v>15.625460077538378</v>
      </c>
      <c r="J46" s="201"/>
      <c r="K46" s="200">
        <f>K23-K42</f>
        <v>52.370975359728632</v>
      </c>
      <c r="L46" s="201"/>
      <c r="M46" s="200">
        <f>M23-M42</f>
        <v>24.543799279909926</v>
      </c>
      <c r="N46" s="201"/>
      <c r="O46" s="200">
        <f t="shared" si="18"/>
        <v>-0.62675391735962194</v>
      </c>
      <c r="P46" s="201"/>
      <c r="Q46" s="200">
        <f t="shared" si="18"/>
        <v>-4.3764411817573148</v>
      </c>
      <c r="R46" s="201"/>
      <c r="S46" s="200">
        <f t="shared" si="18"/>
        <v>55.099297935459248</v>
      </c>
      <c r="T46" s="201"/>
      <c r="U46" s="200">
        <f t="shared" si="18"/>
        <v>24.597397898398171</v>
      </c>
      <c r="V46" s="201"/>
      <c r="W46" s="200">
        <f t="shared" si="18"/>
        <v>4.8655173820014284</v>
      </c>
      <c r="X46" s="201"/>
      <c r="Y46" s="200">
        <f t="shared" si="18"/>
        <v>11.198927850441336</v>
      </c>
      <c r="Z46" s="201"/>
      <c r="AA46" s="198"/>
      <c r="AB46" s="199"/>
      <c r="AC46" s="198"/>
      <c r="AD46" s="199"/>
      <c r="AE46" s="198"/>
      <c r="AF46" s="199"/>
      <c r="AG46" s="196"/>
      <c r="AH46" s="197"/>
      <c r="AI46" s="196"/>
      <c r="AJ46" s="197"/>
      <c r="AK46" s="196"/>
      <c r="AL46" s="197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19">E20/E39*100</f>
        <v>66.868774361195321</v>
      </c>
      <c r="F47" s="84">
        <f t="shared" si="19"/>
        <v>61.449024426571341</v>
      </c>
      <c r="G47" s="83">
        <f t="shared" si="19"/>
        <v>99.012693935119884</v>
      </c>
      <c r="H47" s="85">
        <f t="shared" si="19"/>
        <v>94.494898716025773</v>
      </c>
      <c r="I47" s="86">
        <f t="shared" si="19"/>
        <v>162.89215686274508</v>
      </c>
      <c r="J47" s="84">
        <f t="shared" si="19"/>
        <v>91.579240599521455</v>
      </c>
      <c r="K47" s="83">
        <f t="shared" si="19"/>
        <v>1090.6832298136646</v>
      </c>
      <c r="L47" s="85">
        <f t="shared" si="19"/>
        <v>3653.3277775673319</v>
      </c>
      <c r="M47" s="86">
        <f t="shared" si="19"/>
        <v>191.24393102293655</v>
      </c>
      <c r="N47" s="84">
        <f t="shared" si="19"/>
        <v>167.18300989496998</v>
      </c>
      <c r="O47" s="83">
        <f t="shared" si="19"/>
        <v>111.76885130373502</v>
      </c>
      <c r="P47" s="85">
        <f t="shared" si="19"/>
        <v>106.36921224876588</v>
      </c>
      <c r="Q47" s="86">
        <f t="shared" si="19"/>
        <v>126.28618765259854</v>
      </c>
      <c r="R47" s="84">
        <f t="shared" si="19"/>
        <v>111.612449712792</v>
      </c>
      <c r="S47" s="83">
        <f t="shared" si="19"/>
        <v>127.00154218990967</v>
      </c>
      <c r="T47" s="85">
        <f t="shared" si="19"/>
        <v>105.82101713883696</v>
      </c>
      <c r="U47" s="86">
        <f t="shared" si="19"/>
        <v>71.824408468244087</v>
      </c>
      <c r="V47" s="84">
        <f t="shared" si="19"/>
        <v>117.79648138093648</v>
      </c>
      <c r="W47" s="83">
        <f t="shared" si="19"/>
        <v>140.55205316067475</v>
      </c>
      <c r="X47" s="85">
        <f t="shared" si="19"/>
        <v>127.35067190163205</v>
      </c>
      <c r="Y47" s="83">
        <f t="shared" si="19"/>
        <v>109.66062097622742</v>
      </c>
      <c r="Z47" s="85">
        <f t="shared" si="19"/>
        <v>104.48445405437839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19"/>
        <v>77.911646586345384</v>
      </c>
      <c r="F48" s="78">
        <f t="shared" si="19"/>
        <v>74.416148693500688</v>
      </c>
      <c r="G48" s="75">
        <f t="shared" si="19"/>
        <v>94.26336375488917</v>
      </c>
      <c r="H48" s="76">
        <f t="shared" si="19"/>
        <v>78.717210712613422</v>
      </c>
      <c r="I48" s="77">
        <f t="shared" si="19"/>
        <v>166.54205607476635</v>
      </c>
      <c r="J48" s="78">
        <f t="shared" si="19"/>
        <v>88.253663582445427</v>
      </c>
      <c r="K48" s="75">
        <f t="shared" si="19"/>
        <v>757.82608695652175</v>
      </c>
      <c r="L48" s="76">
        <f t="shared" si="19"/>
        <v>3983.2284511205507</v>
      </c>
      <c r="M48" s="77">
        <f t="shared" si="19"/>
        <v>149.15040022468756</v>
      </c>
      <c r="N48" s="78">
        <f t="shared" si="19"/>
        <v>147.31921191943073</v>
      </c>
      <c r="O48" s="75">
        <f t="shared" si="19"/>
        <v>107.41682070240294</v>
      </c>
      <c r="P48" s="76">
        <f t="shared" si="19"/>
        <v>103.40126845451809</v>
      </c>
      <c r="Q48" s="77">
        <f t="shared" si="19"/>
        <v>105.8186842711292</v>
      </c>
      <c r="R48" s="78">
        <f t="shared" si="19"/>
        <v>99.678060433761175</v>
      </c>
      <c r="S48" s="75">
        <f t="shared" si="19"/>
        <v>125.17574116927915</v>
      </c>
      <c r="T48" s="76">
        <f t="shared" si="19"/>
        <v>103.96009361174853</v>
      </c>
      <c r="U48" s="77">
        <f t="shared" si="19"/>
        <v>140.97510373443984</v>
      </c>
      <c r="V48" s="78">
        <f t="shared" si="19"/>
        <v>283.23760255933649</v>
      </c>
      <c r="W48" s="75">
        <f t="shared" si="19"/>
        <v>91.424802110817936</v>
      </c>
      <c r="X48" s="76">
        <f t="shared" si="19"/>
        <v>126.62352260543386</v>
      </c>
      <c r="Y48" s="75">
        <f t="shared" si="19"/>
        <v>111.25007947537171</v>
      </c>
      <c r="Z48" s="76">
        <f t="shared" si="19"/>
        <v>113.15660057463283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19"/>
        <v>115.81469648562299</v>
      </c>
      <c r="F49" s="82">
        <f t="shared" si="19"/>
        <v>120.43443929284206</v>
      </c>
      <c r="G49" s="79">
        <f t="shared" si="19"/>
        <v>72.316865417376491</v>
      </c>
      <c r="H49" s="80">
        <f t="shared" si="19"/>
        <v>85.224864636492001</v>
      </c>
      <c r="I49" s="81">
        <f t="shared" si="19"/>
        <v>87.948960302457465</v>
      </c>
      <c r="J49" s="82">
        <f t="shared" si="19"/>
        <v>40.684026869384567</v>
      </c>
      <c r="K49" s="79">
        <f t="shared" si="19"/>
        <v>612.65508684863516</v>
      </c>
      <c r="L49" s="80">
        <f t="shared" si="19"/>
        <v>1676.6687857596949</v>
      </c>
      <c r="M49" s="81">
        <f t="shared" si="19"/>
        <v>119.82166867171466</v>
      </c>
      <c r="N49" s="82">
        <f t="shared" si="19"/>
        <v>126.93641751937716</v>
      </c>
      <c r="O49" s="79">
        <f t="shared" si="19"/>
        <v>118.50998463901689</v>
      </c>
      <c r="P49" s="80">
        <f t="shared" si="19"/>
        <v>105.32370715384315</v>
      </c>
      <c r="Q49" s="81">
        <f t="shared" si="19"/>
        <v>100.01016397885894</v>
      </c>
      <c r="R49" s="82">
        <f t="shared" si="19"/>
        <v>90.695985606748906</v>
      </c>
      <c r="S49" s="79">
        <f t="shared" si="19"/>
        <v>122.6771716207075</v>
      </c>
      <c r="T49" s="80">
        <f t="shared" si="19"/>
        <v>127.62862980173408</v>
      </c>
      <c r="U49" s="81">
        <f t="shared" si="19"/>
        <v>39.132244303402352</v>
      </c>
      <c r="V49" s="82">
        <f t="shared" si="19"/>
        <v>28.818391957998102</v>
      </c>
      <c r="W49" s="79">
        <f t="shared" si="19"/>
        <v>85.427834028191384</v>
      </c>
      <c r="X49" s="80">
        <f t="shared" si="19"/>
        <v>107.24613115144631</v>
      </c>
      <c r="Y49" s="79">
        <f t="shared" si="19"/>
        <v>100.36323012168474</v>
      </c>
      <c r="Z49" s="80">
        <f t="shared" si="19"/>
        <v>91.617740454451251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1FD-134C-4587-8B76-3405FEA468DC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84" customWidth="1"/>
    <col min="2" max="2" width="3.125" style="184" customWidth="1"/>
    <col min="3" max="3" width="12.625" style="184" customWidth="1"/>
    <col min="4" max="4" width="7.25" style="184" customWidth="1"/>
    <col min="5" max="5" width="7.625" style="184" customWidth="1"/>
    <col min="6" max="6" width="10.125" style="184" customWidth="1"/>
    <col min="7" max="7" width="7.625" style="184" customWidth="1"/>
    <col min="8" max="8" width="10.125" style="184" customWidth="1"/>
    <col min="9" max="9" width="7.625" style="184" customWidth="1"/>
    <col min="10" max="10" width="10.125" style="184" customWidth="1"/>
    <col min="11" max="11" width="7.625" style="184" customWidth="1"/>
    <col min="12" max="12" width="10.125" style="184" customWidth="1"/>
    <col min="13" max="13" width="7.625" style="184" customWidth="1"/>
    <col min="14" max="14" width="10.125" style="184" customWidth="1"/>
    <col min="15" max="15" width="7.625" style="184" customWidth="1"/>
    <col min="16" max="16" width="10.125" style="184" customWidth="1"/>
    <col min="17" max="17" width="8.125" style="184" customWidth="1"/>
    <col min="18" max="18" width="11.125" style="184" customWidth="1"/>
    <col min="19" max="19" width="8.125" style="184" customWidth="1"/>
    <col min="20" max="20" width="11.125" style="184" customWidth="1"/>
    <col min="21" max="21" width="8.125" style="184" customWidth="1"/>
    <col min="22" max="22" width="11.125" style="184" customWidth="1"/>
    <col min="23" max="23" width="7.625" style="184" customWidth="1"/>
    <col min="24" max="24" width="10.5" style="184" bestFit="1" customWidth="1"/>
    <col min="25" max="25" width="8.625" style="184" customWidth="1"/>
    <col min="26" max="26" width="11.625" style="184" customWidth="1"/>
    <col min="27" max="16384" width="9" style="184"/>
  </cols>
  <sheetData>
    <row r="1" spans="1:26" ht="29.25" thickBot="1" x14ac:dyDescent="0.35">
      <c r="A1" s="233" t="s">
        <v>70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83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5" t="s">
        <v>21</v>
      </c>
      <c r="E5" s="13">
        <v>1224</v>
      </c>
      <c r="F5" s="14">
        <v>155943</v>
      </c>
      <c r="G5" s="15">
        <v>54</v>
      </c>
      <c r="H5" s="16">
        <v>10200</v>
      </c>
      <c r="I5" s="13">
        <v>1809</v>
      </c>
      <c r="J5" s="14">
        <v>5830699</v>
      </c>
      <c r="K5" s="17">
        <v>966</v>
      </c>
      <c r="L5" s="18">
        <v>2368338</v>
      </c>
      <c r="M5" s="13">
        <v>1037</v>
      </c>
      <c r="N5" s="87">
        <v>259590</v>
      </c>
      <c r="O5" s="19">
        <v>938</v>
      </c>
      <c r="P5" s="18">
        <v>72002</v>
      </c>
      <c r="Q5" s="13">
        <v>13241</v>
      </c>
      <c r="R5" s="14">
        <v>2169267</v>
      </c>
      <c r="S5" s="19">
        <v>16209</v>
      </c>
      <c r="T5" s="18">
        <v>6518339</v>
      </c>
      <c r="U5" s="13">
        <v>2958</v>
      </c>
      <c r="V5" s="14">
        <v>938926</v>
      </c>
      <c r="W5" s="13">
        <v>294</v>
      </c>
      <c r="X5" s="18">
        <v>35768</v>
      </c>
      <c r="Y5" s="20">
        <f t="shared" ref="Y5:Z19" si="0">+W5+U5+S5+Q5+O5+M5+K5+I5+G5+E5</f>
        <v>38730</v>
      </c>
      <c r="Z5" s="21">
        <f t="shared" si="0"/>
        <v>18359072</v>
      </c>
    </row>
    <row r="6" spans="1:26" ht="18.95" customHeight="1" x14ac:dyDescent="0.15">
      <c r="A6" s="7"/>
      <c r="B6" s="22"/>
      <c r="C6" s="178"/>
      <c r="D6" s="181" t="s">
        <v>22</v>
      </c>
      <c r="E6" s="23">
        <v>872</v>
      </c>
      <c r="F6" s="24">
        <v>42304</v>
      </c>
      <c r="G6" s="25">
        <v>54</v>
      </c>
      <c r="H6" s="26">
        <v>10200</v>
      </c>
      <c r="I6" s="27">
        <v>2158</v>
      </c>
      <c r="J6" s="21">
        <v>7062985</v>
      </c>
      <c r="K6" s="25">
        <v>962</v>
      </c>
      <c r="L6" s="26">
        <v>1885429</v>
      </c>
      <c r="M6" s="27">
        <v>709</v>
      </c>
      <c r="N6" s="88">
        <v>230799</v>
      </c>
      <c r="O6" s="25">
        <v>692</v>
      </c>
      <c r="P6" s="26">
        <v>39641</v>
      </c>
      <c r="Q6" s="27">
        <v>13425</v>
      </c>
      <c r="R6" s="21">
        <v>2046273</v>
      </c>
      <c r="S6" s="25">
        <v>16677</v>
      </c>
      <c r="T6" s="26">
        <v>6484026</v>
      </c>
      <c r="U6" s="27">
        <v>2433</v>
      </c>
      <c r="V6" s="21">
        <v>1149466</v>
      </c>
      <c r="W6" s="27">
        <v>326</v>
      </c>
      <c r="X6" s="26">
        <v>59667</v>
      </c>
      <c r="Y6" s="20">
        <f t="shared" si="0"/>
        <v>38308</v>
      </c>
      <c r="Z6" s="21">
        <f t="shared" si="0"/>
        <v>19010790</v>
      </c>
    </row>
    <row r="7" spans="1:26" ht="18.95" customHeight="1" thickBot="1" x14ac:dyDescent="0.2">
      <c r="A7" s="7" t="s">
        <v>23</v>
      </c>
      <c r="B7" s="22"/>
      <c r="C7" s="179"/>
      <c r="D7" s="28" t="s">
        <v>24</v>
      </c>
      <c r="E7" s="23">
        <v>2286</v>
      </c>
      <c r="F7" s="36">
        <v>392379</v>
      </c>
      <c r="G7" s="29">
        <v>156</v>
      </c>
      <c r="H7" s="30">
        <v>75238</v>
      </c>
      <c r="I7" s="31">
        <v>1557</v>
      </c>
      <c r="J7" s="32">
        <v>761049</v>
      </c>
      <c r="K7" s="89">
        <v>1452</v>
      </c>
      <c r="L7" s="30">
        <v>3088663</v>
      </c>
      <c r="M7" s="23">
        <v>1186</v>
      </c>
      <c r="N7" s="24">
        <v>261227</v>
      </c>
      <c r="O7" s="33">
        <v>2668</v>
      </c>
      <c r="P7" s="34">
        <v>465634</v>
      </c>
      <c r="Q7" s="23">
        <v>32924</v>
      </c>
      <c r="R7" s="24">
        <v>4869939</v>
      </c>
      <c r="S7" s="33">
        <v>23942</v>
      </c>
      <c r="T7" s="34">
        <v>1757952</v>
      </c>
      <c r="U7" s="23">
        <v>3941</v>
      </c>
      <c r="V7" s="24">
        <v>2134736</v>
      </c>
      <c r="W7" s="23">
        <v>1184</v>
      </c>
      <c r="X7" s="34">
        <v>211594</v>
      </c>
      <c r="Y7" s="31">
        <f t="shared" si="0"/>
        <v>71296</v>
      </c>
      <c r="Z7" s="24">
        <f t="shared" si="0"/>
        <v>14018411</v>
      </c>
    </row>
    <row r="8" spans="1:26" ht="18.95" customHeight="1" x14ac:dyDescent="0.15">
      <c r="A8" s="7"/>
      <c r="B8" s="22" t="s">
        <v>25</v>
      </c>
      <c r="C8" s="2" t="s">
        <v>26</v>
      </c>
      <c r="D8" s="185" t="s">
        <v>21</v>
      </c>
      <c r="E8" s="13">
        <v>296</v>
      </c>
      <c r="F8" s="14">
        <v>58294</v>
      </c>
      <c r="G8" s="15">
        <v>0</v>
      </c>
      <c r="H8" s="16">
        <v>0</v>
      </c>
      <c r="I8" s="13">
        <v>175</v>
      </c>
      <c r="J8" s="14">
        <v>81608</v>
      </c>
      <c r="K8" s="17">
        <v>763</v>
      </c>
      <c r="L8" s="18">
        <v>8424</v>
      </c>
      <c r="M8" s="13">
        <v>4890</v>
      </c>
      <c r="N8" s="87">
        <v>886812</v>
      </c>
      <c r="O8" s="19">
        <v>0</v>
      </c>
      <c r="P8" s="18">
        <v>0</v>
      </c>
      <c r="Q8" s="13">
        <v>8375</v>
      </c>
      <c r="R8" s="14">
        <v>1800356</v>
      </c>
      <c r="S8" s="19">
        <v>29539</v>
      </c>
      <c r="T8" s="18">
        <v>3556408</v>
      </c>
      <c r="U8" s="13">
        <v>805</v>
      </c>
      <c r="V8" s="14">
        <v>70140</v>
      </c>
      <c r="W8" s="13">
        <v>14</v>
      </c>
      <c r="X8" s="18">
        <v>700</v>
      </c>
      <c r="Y8" s="13">
        <f t="shared" si="0"/>
        <v>44857</v>
      </c>
      <c r="Z8" s="14">
        <f t="shared" si="0"/>
        <v>6462742</v>
      </c>
    </row>
    <row r="9" spans="1:26" ht="18.95" customHeight="1" x14ac:dyDescent="0.15">
      <c r="A9" s="7" t="s">
        <v>27</v>
      </c>
      <c r="B9" s="22"/>
      <c r="C9" s="178"/>
      <c r="D9" s="181" t="s">
        <v>22</v>
      </c>
      <c r="E9" s="23">
        <v>163</v>
      </c>
      <c r="F9" s="24">
        <v>26760</v>
      </c>
      <c r="G9" s="25">
        <v>0</v>
      </c>
      <c r="H9" s="26">
        <v>0</v>
      </c>
      <c r="I9" s="27">
        <v>119</v>
      </c>
      <c r="J9" s="21">
        <v>54839</v>
      </c>
      <c r="K9" s="25">
        <v>1</v>
      </c>
      <c r="L9" s="26">
        <v>14</v>
      </c>
      <c r="M9" s="27">
        <v>5557</v>
      </c>
      <c r="N9" s="88">
        <v>721917</v>
      </c>
      <c r="O9" s="25">
        <v>0</v>
      </c>
      <c r="P9" s="26">
        <v>0</v>
      </c>
      <c r="Q9" s="27">
        <v>8684</v>
      </c>
      <c r="R9" s="21">
        <v>1805537</v>
      </c>
      <c r="S9" s="25">
        <v>29510</v>
      </c>
      <c r="T9" s="26">
        <v>3491207</v>
      </c>
      <c r="U9" s="27">
        <v>513</v>
      </c>
      <c r="V9" s="21">
        <v>44720</v>
      </c>
      <c r="W9" s="27">
        <v>4</v>
      </c>
      <c r="X9" s="26">
        <v>700</v>
      </c>
      <c r="Y9" s="20">
        <f t="shared" si="0"/>
        <v>44551</v>
      </c>
      <c r="Z9" s="21">
        <f t="shared" si="0"/>
        <v>6145694</v>
      </c>
    </row>
    <row r="10" spans="1:26" ht="18.95" customHeight="1" thickBot="1" x14ac:dyDescent="0.2">
      <c r="A10" s="7"/>
      <c r="B10" s="22"/>
      <c r="C10" s="179"/>
      <c r="D10" s="28" t="s">
        <v>24</v>
      </c>
      <c r="E10" s="35">
        <v>280</v>
      </c>
      <c r="F10" s="36">
        <v>55086</v>
      </c>
      <c r="G10" s="29">
        <v>0</v>
      </c>
      <c r="H10" s="30">
        <v>0</v>
      </c>
      <c r="I10" s="37">
        <v>179</v>
      </c>
      <c r="J10" s="38">
        <v>67539</v>
      </c>
      <c r="K10" s="89">
        <v>763</v>
      </c>
      <c r="L10" s="30">
        <v>8423</v>
      </c>
      <c r="M10" s="35">
        <v>7670</v>
      </c>
      <c r="N10" s="36">
        <v>1608055</v>
      </c>
      <c r="O10" s="29">
        <v>0</v>
      </c>
      <c r="P10" s="30">
        <v>0</v>
      </c>
      <c r="Q10" s="35">
        <v>11556</v>
      </c>
      <c r="R10" s="36">
        <v>1260493</v>
      </c>
      <c r="S10" s="29">
        <v>6483</v>
      </c>
      <c r="T10" s="30">
        <v>787613</v>
      </c>
      <c r="U10" s="35">
        <v>1899</v>
      </c>
      <c r="V10" s="36">
        <v>136635</v>
      </c>
      <c r="W10" s="35">
        <v>11</v>
      </c>
      <c r="X10" s="30">
        <v>20</v>
      </c>
      <c r="Y10" s="37">
        <f t="shared" si="0"/>
        <v>28841</v>
      </c>
      <c r="Z10" s="36">
        <f t="shared" si="0"/>
        <v>3923864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97</v>
      </c>
      <c r="J11" s="14">
        <v>48703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2517</v>
      </c>
      <c r="R11" s="14">
        <v>609522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2708</v>
      </c>
      <c r="Z11" s="14">
        <f t="shared" si="0"/>
        <v>748945</v>
      </c>
    </row>
    <row r="12" spans="1:26" ht="18.95" customHeight="1" x14ac:dyDescent="0.15">
      <c r="A12" s="7"/>
      <c r="B12" s="7"/>
      <c r="C12" s="178"/>
      <c r="D12" s="1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103</v>
      </c>
      <c r="J12" s="21">
        <v>50351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2325</v>
      </c>
      <c r="R12" s="21">
        <v>588013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2523</v>
      </c>
      <c r="Z12" s="21">
        <f t="shared" si="0"/>
        <v>729124</v>
      </c>
    </row>
    <row r="13" spans="1:26" ht="18.95" customHeight="1" thickBot="1" x14ac:dyDescent="0.2">
      <c r="A13" s="7"/>
      <c r="B13" s="7"/>
      <c r="C13" s="179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37083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6052</v>
      </c>
      <c r="R13" s="36">
        <v>1680321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1"/>
        <v>6333</v>
      </c>
      <c r="Z13" s="36">
        <f t="shared" si="0"/>
        <v>1934910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57</v>
      </c>
      <c r="N14" s="87">
        <v>7416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57</v>
      </c>
      <c r="Z14" s="14">
        <f t="shared" si="0"/>
        <v>7416</v>
      </c>
    </row>
    <row r="15" spans="1:26" ht="18.95" customHeight="1" x14ac:dyDescent="0.15">
      <c r="A15" s="7"/>
      <c r="B15" s="22"/>
      <c r="C15" s="178"/>
      <c r="D15" s="1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2823</v>
      </c>
      <c r="N15" s="88">
        <v>254269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2823</v>
      </c>
      <c r="Z15" s="24">
        <f t="shared" si="0"/>
        <v>254269</v>
      </c>
    </row>
    <row r="16" spans="1:26" ht="18.95" customHeight="1" thickBot="1" x14ac:dyDescent="0.2">
      <c r="A16" s="7" t="s">
        <v>34</v>
      </c>
      <c r="B16" s="22"/>
      <c r="C16" s="179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5702</v>
      </c>
      <c r="N16" s="36">
        <v>645684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5702</v>
      </c>
      <c r="Z16" s="36">
        <f t="shared" si="0"/>
        <v>645684</v>
      </c>
    </row>
    <row r="17" spans="1:28" ht="18.95" customHeight="1" x14ac:dyDescent="0.15">
      <c r="A17" s="7"/>
      <c r="B17" s="22"/>
      <c r="C17" s="2" t="s">
        <v>35</v>
      </c>
      <c r="D17" s="185" t="s">
        <v>21</v>
      </c>
      <c r="E17" s="13">
        <v>557</v>
      </c>
      <c r="F17" s="14">
        <v>134740</v>
      </c>
      <c r="G17" s="19">
        <v>569</v>
      </c>
      <c r="H17" s="18">
        <v>131400</v>
      </c>
      <c r="I17" s="13">
        <v>1308</v>
      </c>
      <c r="J17" s="14">
        <v>167013</v>
      </c>
      <c r="K17" s="19">
        <v>93</v>
      </c>
      <c r="L17" s="18">
        <v>66790</v>
      </c>
      <c r="M17" s="13">
        <v>583</v>
      </c>
      <c r="N17" s="87">
        <v>168217</v>
      </c>
      <c r="O17" s="19">
        <v>4066</v>
      </c>
      <c r="P17" s="18">
        <v>1604047</v>
      </c>
      <c r="Q17" s="13">
        <v>6095</v>
      </c>
      <c r="R17" s="14">
        <v>1275997</v>
      </c>
      <c r="S17" s="19">
        <v>263</v>
      </c>
      <c r="T17" s="18">
        <v>59012</v>
      </c>
      <c r="U17" s="13">
        <v>1</v>
      </c>
      <c r="V17" s="14">
        <v>220</v>
      </c>
      <c r="W17" s="13">
        <v>6903</v>
      </c>
      <c r="X17" s="18">
        <v>1309306</v>
      </c>
      <c r="Y17" s="41">
        <f t="shared" si="1"/>
        <v>20438</v>
      </c>
      <c r="Z17" s="42">
        <f t="shared" si="0"/>
        <v>4916742</v>
      </c>
    </row>
    <row r="18" spans="1:28" ht="18.95" customHeight="1" x14ac:dyDescent="0.15">
      <c r="A18" s="7" t="s">
        <v>36</v>
      </c>
      <c r="B18" s="22"/>
      <c r="C18" s="178"/>
      <c r="D18" s="181" t="s">
        <v>22</v>
      </c>
      <c r="E18" s="27">
        <v>173</v>
      </c>
      <c r="F18" s="21">
        <v>29764</v>
      </c>
      <c r="G18" s="25">
        <v>571</v>
      </c>
      <c r="H18" s="26">
        <v>141048</v>
      </c>
      <c r="I18" s="27">
        <v>1278</v>
      </c>
      <c r="J18" s="21">
        <v>150579</v>
      </c>
      <c r="K18" s="25">
        <v>99</v>
      </c>
      <c r="L18" s="26">
        <v>72585</v>
      </c>
      <c r="M18" s="27">
        <v>861</v>
      </c>
      <c r="N18" s="21">
        <v>317928</v>
      </c>
      <c r="O18" s="25">
        <v>4199</v>
      </c>
      <c r="P18" s="26">
        <v>1637180</v>
      </c>
      <c r="Q18" s="27">
        <v>5357</v>
      </c>
      <c r="R18" s="21">
        <v>1230769</v>
      </c>
      <c r="S18" s="25">
        <v>278</v>
      </c>
      <c r="T18" s="26">
        <v>57768</v>
      </c>
      <c r="U18" s="27">
        <v>3</v>
      </c>
      <c r="V18" s="21">
        <v>660</v>
      </c>
      <c r="W18" s="27">
        <v>7598</v>
      </c>
      <c r="X18" s="26">
        <v>1472584</v>
      </c>
      <c r="Y18" s="23">
        <f t="shared" si="1"/>
        <v>20417</v>
      </c>
      <c r="Z18" s="24">
        <f t="shared" si="0"/>
        <v>5110865</v>
      </c>
    </row>
    <row r="19" spans="1:28" ht="18.95" customHeight="1" thickBot="1" x14ac:dyDescent="0.2">
      <c r="A19" s="7"/>
      <c r="B19" s="22"/>
      <c r="C19" s="179"/>
      <c r="D19" s="43" t="s">
        <v>24</v>
      </c>
      <c r="E19" s="23">
        <v>679</v>
      </c>
      <c r="F19" s="24">
        <v>160683</v>
      </c>
      <c r="G19" s="33">
        <v>519</v>
      </c>
      <c r="H19" s="34">
        <v>124107</v>
      </c>
      <c r="I19" s="23">
        <v>331</v>
      </c>
      <c r="J19" s="24">
        <v>134210</v>
      </c>
      <c r="K19" s="90">
        <v>241</v>
      </c>
      <c r="L19" s="34">
        <v>178735</v>
      </c>
      <c r="M19" s="23">
        <v>1553</v>
      </c>
      <c r="N19" s="24">
        <v>437364</v>
      </c>
      <c r="O19" s="33">
        <v>1852</v>
      </c>
      <c r="P19" s="34">
        <v>733810</v>
      </c>
      <c r="Q19" s="23">
        <v>7111</v>
      </c>
      <c r="R19" s="24">
        <v>2040921</v>
      </c>
      <c r="S19" s="33">
        <v>97</v>
      </c>
      <c r="T19" s="34">
        <v>32756</v>
      </c>
      <c r="U19" s="23">
        <v>70</v>
      </c>
      <c r="V19" s="24">
        <v>15400</v>
      </c>
      <c r="W19" s="23">
        <v>7478</v>
      </c>
      <c r="X19" s="34">
        <v>1718691</v>
      </c>
      <c r="Y19" s="35">
        <f t="shared" si="1"/>
        <v>19931</v>
      </c>
      <c r="Z19" s="36">
        <f t="shared" si="0"/>
        <v>5576677</v>
      </c>
    </row>
    <row r="20" spans="1:28" ht="18.95" customHeight="1" x14ac:dyDescent="0.15">
      <c r="A20" s="7"/>
      <c r="B20" s="22"/>
      <c r="C20" s="2" t="s">
        <v>17</v>
      </c>
      <c r="D20" s="185" t="s">
        <v>21</v>
      </c>
      <c r="E20" s="13">
        <f>+E17+E14+E11+E8+E5</f>
        <v>2077</v>
      </c>
      <c r="F20" s="14">
        <f t="shared" ref="E20:Z22" si="2">+F17+F14+F11+F8+F5</f>
        <v>348977</v>
      </c>
      <c r="G20" s="19">
        <f t="shared" si="2"/>
        <v>698</v>
      </c>
      <c r="H20" s="18">
        <f t="shared" si="2"/>
        <v>216600</v>
      </c>
      <c r="I20" s="13">
        <f t="shared" si="2"/>
        <v>3389</v>
      </c>
      <c r="J20" s="14">
        <f t="shared" si="2"/>
        <v>6128023</v>
      </c>
      <c r="K20" s="19">
        <f t="shared" si="2"/>
        <v>1822</v>
      </c>
      <c r="L20" s="18">
        <f t="shared" si="2"/>
        <v>2443552</v>
      </c>
      <c r="M20" s="13">
        <f t="shared" si="2"/>
        <v>6582</v>
      </c>
      <c r="N20" s="14">
        <f t="shared" si="2"/>
        <v>1337035</v>
      </c>
      <c r="O20" s="19">
        <f t="shared" si="2"/>
        <v>5004</v>
      </c>
      <c r="P20" s="18">
        <f t="shared" si="2"/>
        <v>1676049</v>
      </c>
      <c r="Q20" s="13">
        <f t="shared" si="2"/>
        <v>30228</v>
      </c>
      <c r="R20" s="14">
        <f t="shared" si="2"/>
        <v>5855142</v>
      </c>
      <c r="S20" s="19">
        <f t="shared" si="2"/>
        <v>46011</v>
      </c>
      <c r="T20" s="18">
        <f t="shared" si="2"/>
        <v>10133759</v>
      </c>
      <c r="U20" s="13">
        <f t="shared" si="2"/>
        <v>3768</v>
      </c>
      <c r="V20" s="14">
        <f t="shared" si="2"/>
        <v>1010006</v>
      </c>
      <c r="W20" s="13">
        <f t="shared" si="2"/>
        <v>7211</v>
      </c>
      <c r="X20" s="18">
        <f t="shared" si="2"/>
        <v>1345774</v>
      </c>
      <c r="Y20" s="31">
        <f t="shared" si="2"/>
        <v>106790</v>
      </c>
      <c r="Z20" s="32">
        <f t="shared" si="2"/>
        <v>30494917</v>
      </c>
      <c r="AA20" s="3"/>
      <c r="AB20" s="3"/>
    </row>
    <row r="21" spans="1:28" ht="18.95" customHeight="1" x14ac:dyDescent="0.15">
      <c r="A21" s="7" t="s">
        <v>37</v>
      </c>
      <c r="B21" s="22"/>
      <c r="C21" s="178"/>
      <c r="D21" s="181" t="s">
        <v>22</v>
      </c>
      <c r="E21" s="27">
        <f t="shared" si="2"/>
        <v>1208</v>
      </c>
      <c r="F21" s="21">
        <f t="shared" si="2"/>
        <v>98828</v>
      </c>
      <c r="G21" s="25">
        <f t="shared" si="2"/>
        <v>700</v>
      </c>
      <c r="H21" s="26">
        <f t="shared" si="2"/>
        <v>226248</v>
      </c>
      <c r="I21" s="27">
        <f t="shared" si="2"/>
        <v>3658</v>
      </c>
      <c r="J21" s="21">
        <f t="shared" si="2"/>
        <v>7318754</v>
      </c>
      <c r="K21" s="25">
        <f t="shared" si="2"/>
        <v>1062</v>
      </c>
      <c r="L21" s="26">
        <f t="shared" si="2"/>
        <v>1958028</v>
      </c>
      <c r="M21" s="27">
        <f t="shared" si="2"/>
        <v>9965</v>
      </c>
      <c r="N21" s="21">
        <f t="shared" si="2"/>
        <v>1539913</v>
      </c>
      <c r="O21" s="25">
        <f t="shared" si="2"/>
        <v>4891</v>
      </c>
      <c r="P21" s="26">
        <f t="shared" si="2"/>
        <v>1676821</v>
      </c>
      <c r="Q21" s="27">
        <f t="shared" si="2"/>
        <v>29791</v>
      </c>
      <c r="R21" s="21">
        <f t="shared" si="2"/>
        <v>5670592</v>
      </c>
      <c r="S21" s="25">
        <f t="shared" si="2"/>
        <v>46465</v>
      </c>
      <c r="T21" s="26">
        <f t="shared" si="2"/>
        <v>10033001</v>
      </c>
      <c r="U21" s="27">
        <f t="shared" si="2"/>
        <v>2954</v>
      </c>
      <c r="V21" s="21">
        <f t="shared" si="2"/>
        <v>1195606</v>
      </c>
      <c r="W21" s="27">
        <f t="shared" si="2"/>
        <v>7928</v>
      </c>
      <c r="X21" s="26">
        <f t="shared" si="2"/>
        <v>1532951</v>
      </c>
      <c r="Y21" s="23">
        <f t="shared" si="2"/>
        <v>108622</v>
      </c>
      <c r="Z21" s="24">
        <f t="shared" si="2"/>
        <v>31250742</v>
      </c>
      <c r="AA21" s="3"/>
      <c r="AB21" s="3"/>
    </row>
    <row r="22" spans="1:28" ht="18.95" customHeight="1" thickBot="1" x14ac:dyDescent="0.2">
      <c r="A22" s="7"/>
      <c r="B22" s="22"/>
      <c r="C22" s="179"/>
      <c r="D22" s="43" t="s">
        <v>24</v>
      </c>
      <c r="E22" s="23">
        <f t="shared" si="2"/>
        <v>3245</v>
      </c>
      <c r="F22" s="24">
        <f t="shared" si="2"/>
        <v>608148</v>
      </c>
      <c r="G22" s="33">
        <f t="shared" si="2"/>
        <v>870</v>
      </c>
      <c r="H22" s="34">
        <f t="shared" si="2"/>
        <v>394345</v>
      </c>
      <c r="I22" s="23">
        <f t="shared" si="2"/>
        <v>2102</v>
      </c>
      <c r="J22" s="24">
        <f t="shared" si="2"/>
        <v>999881</v>
      </c>
      <c r="K22" s="33">
        <f t="shared" si="2"/>
        <v>2456</v>
      </c>
      <c r="L22" s="34">
        <f t="shared" si="2"/>
        <v>3275821</v>
      </c>
      <c r="M22" s="23">
        <f t="shared" si="2"/>
        <v>16130</v>
      </c>
      <c r="N22" s="24">
        <f t="shared" si="2"/>
        <v>2971330</v>
      </c>
      <c r="O22" s="33">
        <f t="shared" si="2"/>
        <v>4520</v>
      </c>
      <c r="P22" s="34">
        <f t="shared" si="2"/>
        <v>1199444</v>
      </c>
      <c r="Q22" s="23">
        <f t="shared" si="2"/>
        <v>57643</v>
      </c>
      <c r="R22" s="24">
        <f t="shared" si="2"/>
        <v>9851674</v>
      </c>
      <c r="S22" s="33">
        <f t="shared" si="2"/>
        <v>30522</v>
      </c>
      <c r="T22" s="34">
        <f t="shared" si="2"/>
        <v>2578321</v>
      </c>
      <c r="U22" s="23">
        <f t="shared" si="2"/>
        <v>5942</v>
      </c>
      <c r="V22" s="24">
        <f t="shared" si="2"/>
        <v>2290277</v>
      </c>
      <c r="W22" s="23">
        <f t="shared" si="2"/>
        <v>8673</v>
      </c>
      <c r="X22" s="34">
        <f t="shared" si="2"/>
        <v>1930305</v>
      </c>
      <c r="Y22" s="23">
        <f t="shared" si="2"/>
        <v>132103</v>
      </c>
      <c r="Z22" s="24">
        <f t="shared" si="2"/>
        <v>26099546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58.441558441558442</v>
      </c>
      <c r="F23" s="218"/>
      <c r="G23" s="217">
        <f>(G20+G21)/(G22+G41)*100</f>
        <v>80.252583237657859</v>
      </c>
      <c r="H23" s="218"/>
      <c r="I23" s="217">
        <f>(I20+I21)/(I22+I41)*100</f>
        <v>157.54527162977868</v>
      </c>
      <c r="J23" s="218"/>
      <c r="K23" s="217">
        <f>(K20+K21)/(K22+K41)*100</f>
        <v>69.460500963391141</v>
      </c>
      <c r="L23" s="218"/>
      <c r="M23" s="217">
        <f>(M20+M21)/(M22+M41)*100</f>
        <v>46.421658016552108</v>
      </c>
      <c r="N23" s="218"/>
      <c r="O23" s="217">
        <f>(O20+O21)/(O22+O41)*100</f>
        <v>110.84350845748851</v>
      </c>
      <c r="P23" s="218"/>
      <c r="Q23" s="217">
        <f>(Q20+Q21)/(Q22+Q41)*100</f>
        <v>52.259053191581998</v>
      </c>
      <c r="R23" s="218"/>
      <c r="S23" s="217">
        <f>(S20+S21)/(S22+S41)*100</f>
        <v>150.37236983316532</v>
      </c>
      <c r="T23" s="218"/>
      <c r="U23" s="217">
        <f>(U20+U21)/(U22+U41)*100</f>
        <v>60.722673893405599</v>
      </c>
      <c r="V23" s="218"/>
      <c r="W23" s="217">
        <f>(W20+W21)/(W22+W41)*100</f>
        <v>83.812212810718052</v>
      </c>
      <c r="X23" s="218"/>
      <c r="Y23" s="217">
        <f>(Y20+Y21)/(Y22+Y41)*100</f>
        <v>81.526558427329036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187410.78582434513</v>
      </c>
      <c r="F24" s="220"/>
      <c r="G24" s="213">
        <f>H22/G22*1000</f>
        <v>453270.11494252871</v>
      </c>
      <c r="H24" s="214"/>
      <c r="I24" s="215">
        <f>J22/I22*1000</f>
        <v>475680.78020932444</v>
      </c>
      <c r="J24" s="216"/>
      <c r="K24" s="213">
        <f>L22/K22*1000</f>
        <v>1333803.3387622149</v>
      </c>
      <c r="L24" s="214"/>
      <c r="M24" s="215">
        <f>N22/M22*1000</f>
        <v>184211.40731556108</v>
      </c>
      <c r="N24" s="216"/>
      <c r="O24" s="213">
        <f>P22/O22*1000</f>
        <v>265363.7168141593</v>
      </c>
      <c r="P24" s="214"/>
      <c r="Q24" s="215">
        <f>R22/Q22*1000</f>
        <v>170908.41906215847</v>
      </c>
      <c r="R24" s="216"/>
      <c r="S24" s="213">
        <f>T22/S22*1000</f>
        <v>84474.182556844244</v>
      </c>
      <c r="T24" s="214"/>
      <c r="U24" s="215">
        <f>V22/U22*1000</f>
        <v>385438.74116459105</v>
      </c>
      <c r="V24" s="216"/>
      <c r="W24" s="213">
        <f>X22/W22*1000</f>
        <v>222564.85645105501</v>
      </c>
      <c r="X24" s="214"/>
      <c r="Y24" s="215">
        <f>Z22/Y22*1000</f>
        <v>197569.66912182161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2.4564165840291285</v>
      </c>
      <c r="F25" s="49"/>
      <c r="G25" s="50">
        <f>G22/Y22*100</f>
        <v>0.65857701944694669</v>
      </c>
      <c r="H25" s="51"/>
      <c r="I25" s="48">
        <f>I22/Y22*100</f>
        <v>1.5911826377902092</v>
      </c>
      <c r="J25" s="49"/>
      <c r="K25" s="50">
        <f>K22/Y22*100</f>
        <v>1.8591553560479324</v>
      </c>
      <c r="L25" s="51"/>
      <c r="M25" s="48">
        <f>M22/Y22*100</f>
        <v>12.210169337562357</v>
      </c>
      <c r="N25" s="49"/>
      <c r="O25" s="50">
        <f>O22/Y22*100</f>
        <v>3.4215725608048269</v>
      </c>
      <c r="P25" s="51"/>
      <c r="Q25" s="48">
        <f>Q22/Y22*100</f>
        <v>43.634890956299252</v>
      </c>
      <c r="R25" s="49"/>
      <c r="S25" s="50">
        <f>S22/Y22*100</f>
        <v>23.104698606390468</v>
      </c>
      <c r="T25" s="51"/>
      <c r="U25" s="48">
        <f>U22/Y22*100</f>
        <v>4.4980053443146639</v>
      </c>
      <c r="V25" s="49"/>
      <c r="W25" s="50">
        <f>W22/Y22*100</f>
        <v>6.5653315973142163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77"/>
      <c r="E26" s="52"/>
      <c r="F26" s="177"/>
      <c r="G26" s="52"/>
      <c r="H26" s="177"/>
      <c r="I26" s="52"/>
      <c r="J26" s="177"/>
      <c r="K26" s="52"/>
      <c r="L26" s="177"/>
      <c r="M26" s="52"/>
      <c r="N26" s="177"/>
      <c r="O26" s="52"/>
      <c r="P26" s="177"/>
      <c r="Q26" s="52"/>
      <c r="R26" s="177"/>
      <c r="S26" s="52"/>
      <c r="T26" s="177"/>
      <c r="U26" s="52"/>
      <c r="V26" s="177"/>
      <c r="W26" s="52"/>
      <c r="X26" s="177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2309</v>
      </c>
      <c r="F27" s="14">
        <v>429696</v>
      </c>
      <c r="G27" s="19">
        <v>709</v>
      </c>
      <c r="H27" s="18">
        <v>242684</v>
      </c>
      <c r="I27" s="13">
        <v>2040</v>
      </c>
      <c r="J27" s="14">
        <v>1005135</v>
      </c>
      <c r="K27" s="19">
        <v>161</v>
      </c>
      <c r="L27" s="18">
        <v>105596</v>
      </c>
      <c r="M27" s="13">
        <v>5973</v>
      </c>
      <c r="N27" s="14">
        <v>1105208</v>
      </c>
      <c r="O27" s="19">
        <v>4257</v>
      </c>
      <c r="P27" s="18">
        <v>1452032</v>
      </c>
      <c r="Q27" s="13">
        <v>22936</v>
      </c>
      <c r="R27" s="14">
        <v>5182481</v>
      </c>
      <c r="S27" s="19">
        <v>45390</v>
      </c>
      <c r="T27" s="18">
        <v>10072037</v>
      </c>
      <c r="U27" s="13">
        <v>6424</v>
      </c>
      <c r="V27" s="14">
        <v>1493711</v>
      </c>
      <c r="W27" s="19">
        <v>5869</v>
      </c>
      <c r="X27" s="18">
        <v>1219747</v>
      </c>
      <c r="Y27" s="55">
        <f>+W27+U27+S27+Q27+O27+M27+K27+I27+G27+E27</f>
        <v>96068</v>
      </c>
      <c r="Z27" s="56">
        <f t="shared" ref="Z27:Z29" si="3">+X27+V27+T27+R27+P27+N27+L27+J27+H27+F27</f>
        <v>22308327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1494</v>
      </c>
      <c r="F28" s="21">
        <v>165710</v>
      </c>
      <c r="G28" s="25">
        <v>767</v>
      </c>
      <c r="H28" s="26">
        <v>305397</v>
      </c>
      <c r="I28" s="27">
        <v>2140</v>
      </c>
      <c r="J28" s="21">
        <v>1071151</v>
      </c>
      <c r="K28" s="25">
        <v>230</v>
      </c>
      <c r="L28" s="26">
        <v>107581</v>
      </c>
      <c r="M28" s="27">
        <v>7121</v>
      </c>
      <c r="N28" s="21">
        <v>1180996</v>
      </c>
      <c r="O28" s="25">
        <v>4328</v>
      </c>
      <c r="P28" s="26">
        <v>1484799</v>
      </c>
      <c r="Q28" s="27">
        <v>26054</v>
      </c>
      <c r="R28" s="21">
        <v>5453508</v>
      </c>
      <c r="S28" s="25">
        <v>45806</v>
      </c>
      <c r="T28" s="26">
        <v>10181628</v>
      </c>
      <c r="U28" s="27">
        <v>4820</v>
      </c>
      <c r="V28" s="21">
        <v>1145922</v>
      </c>
      <c r="W28" s="25">
        <v>9096</v>
      </c>
      <c r="X28" s="26">
        <v>1272172</v>
      </c>
      <c r="Y28" s="58">
        <f t="shared" ref="Y28:Y29" si="4">+W28+U28+S28+Q28+O28+M28+K28+I28+G28+E28</f>
        <v>101856</v>
      </c>
      <c r="Z28" s="59">
        <f t="shared" si="3"/>
        <v>22368864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3130</v>
      </c>
      <c r="F29" s="21">
        <v>621813</v>
      </c>
      <c r="G29" s="25">
        <v>1174</v>
      </c>
      <c r="H29" s="26">
        <v>449715</v>
      </c>
      <c r="I29" s="27">
        <v>2116</v>
      </c>
      <c r="J29" s="21">
        <v>2396631</v>
      </c>
      <c r="K29" s="25">
        <v>403</v>
      </c>
      <c r="L29" s="26">
        <v>169884</v>
      </c>
      <c r="M29" s="27">
        <v>14131</v>
      </c>
      <c r="N29" s="21">
        <v>2425794</v>
      </c>
      <c r="O29" s="25">
        <v>3906</v>
      </c>
      <c r="P29" s="26">
        <v>1147565</v>
      </c>
      <c r="Q29" s="27">
        <v>59032</v>
      </c>
      <c r="R29" s="21">
        <v>11246382</v>
      </c>
      <c r="S29" s="25">
        <v>25131</v>
      </c>
      <c r="T29" s="26">
        <v>2077765</v>
      </c>
      <c r="U29" s="27">
        <v>9611</v>
      </c>
      <c r="V29" s="21">
        <v>2790350</v>
      </c>
      <c r="W29" s="25">
        <v>10074</v>
      </c>
      <c r="X29" s="26">
        <v>1746256</v>
      </c>
      <c r="Y29" s="58">
        <f t="shared" si="4"/>
        <v>128708</v>
      </c>
      <c r="Z29" s="59">
        <f t="shared" si="3"/>
        <v>25072155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69.8</v>
      </c>
      <c r="F30" s="209"/>
      <c r="G30" s="208">
        <v>61.3</v>
      </c>
      <c r="H30" s="209"/>
      <c r="I30" s="208">
        <v>96.5</v>
      </c>
      <c r="J30" s="209"/>
      <c r="K30" s="208">
        <v>44.7</v>
      </c>
      <c r="L30" s="209"/>
      <c r="M30" s="208">
        <v>44.5</v>
      </c>
      <c r="N30" s="209"/>
      <c r="O30" s="208">
        <v>108.9</v>
      </c>
      <c r="P30" s="209"/>
      <c r="Q30" s="208">
        <v>40.4</v>
      </c>
      <c r="R30" s="209"/>
      <c r="S30" s="208">
        <v>180</v>
      </c>
      <c r="T30" s="209"/>
      <c r="U30" s="208">
        <v>63.8</v>
      </c>
      <c r="V30" s="209"/>
      <c r="W30" s="208">
        <v>64</v>
      </c>
      <c r="X30" s="209"/>
      <c r="Y30" s="208">
        <v>75.2</v>
      </c>
      <c r="Z30" s="209"/>
    </row>
    <row r="31" spans="1:28" ht="18.95" customHeight="1" x14ac:dyDescent="0.15">
      <c r="A31" s="22"/>
      <c r="B31" s="211"/>
      <c r="C31" s="4" t="s">
        <v>45</v>
      </c>
      <c r="D31" s="185" t="s">
        <v>21</v>
      </c>
      <c r="E31" s="124">
        <f>E20-E27</f>
        <v>-232</v>
      </c>
      <c r="F31" s="125">
        <f t="shared" ref="F31:Z33" si="5">F20-F27</f>
        <v>-80719</v>
      </c>
      <c r="G31" s="126">
        <f t="shared" si="5"/>
        <v>-11</v>
      </c>
      <c r="H31" s="127">
        <f t="shared" si="5"/>
        <v>-26084</v>
      </c>
      <c r="I31" s="124">
        <f t="shared" si="5"/>
        <v>1349</v>
      </c>
      <c r="J31" s="125">
        <f t="shared" si="5"/>
        <v>5122888</v>
      </c>
      <c r="K31" s="126">
        <f t="shared" si="5"/>
        <v>1661</v>
      </c>
      <c r="L31" s="127">
        <f t="shared" si="5"/>
        <v>2337956</v>
      </c>
      <c r="M31" s="124">
        <f t="shared" si="5"/>
        <v>609</v>
      </c>
      <c r="N31" s="125">
        <f t="shared" si="5"/>
        <v>231827</v>
      </c>
      <c r="O31" s="126">
        <f t="shared" si="5"/>
        <v>747</v>
      </c>
      <c r="P31" s="127">
        <f t="shared" si="5"/>
        <v>224017</v>
      </c>
      <c r="Q31" s="124">
        <f t="shared" si="5"/>
        <v>7292</v>
      </c>
      <c r="R31" s="125">
        <f t="shared" si="5"/>
        <v>672661</v>
      </c>
      <c r="S31" s="126">
        <f t="shared" si="5"/>
        <v>621</v>
      </c>
      <c r="T31" s="127">
        <f t="shared" si="5"/>
        <v>61722</v>
      </c>
      <c r="U31" s="124">
        <f t="shared" si="5"/>
        <v>-2656</v>
      </c>
      <c r="V31" s="125">
        <f t="shared" si="5"/>
        <v>-483705</v>
      </c>
      <c r="W31" s="126">
        <f t="shared" si="5"/>
        <v>1342</v>
      </c>
      <c r="X31" s="127">
        <f t="shared" si="5"/>
        <v>126027</v>
      </c>
      <c r="Y31" s="124">
        <f t="shared" si="5"/>
        <v>10722</v>
      </c>
      <c r="Z31" s="125">
        <f t="shared" si="5"/>
        <v>8186590</v>
      </c>
    </row>
    <row r="32" spans="1:28" ht="18.95" customHeight="1" x14ac:dyDescent="0.15">
      <c r="A32" s="22" t="s">
        <v>46</v>
      </c>
      <c r="B32" s="211"/>
      <c r="C32" s="7"/>
      <c r="D32" s="181" t="s">
        <v>22</v>
      </c>
      <c r="E32" s="128">
        <f t="shared" ref="E32:T33" si="6">E21-E28</f>
        <v>-286</v>
      </c>
      <c r="F32" s="129">
        <f t="shared" si="6"/>
        <v>-66882</v>
      </c>
      <c r="G32" s="130">
        <f t="shared" si="6"/>
        <v>-67</v>
      </c>
      <c r="H32" s="131">
        <f t="shared" si="6"/>
        <v>-79149</v>
      </c>
      <c r="I32" s="128">
        <f t="shared" si="6"/>
        <v>1518</v>
      </c>
      <c r="J32" s="129">
        <f t="shared" si="6"/>
        <v>6247603</v>
      </c>
      <c r="K32" s="130">
        <f t="shared" si="6"/>
        <v>832</v>
      </c>
      <c r="L32" s="131">
        <f t="shared" si="6"/>
        <v>1850447</v>
      </c>
      <c r="M32" s="128">
        <f t="shared" si="6"/>
        <v>2844</v>
      </c>
      <c r="N32" s="129">
        <f t="shared" si="6"/>
        <v>358917</v>
      </c>
      <c r="O32" s="130">
        <f t="shared" si="6"/>
        <v>563</v>
      </c>
      <c r="P32" s="131">
        <f t="shared" si="6"/>
        <v>192022</v>
      </c>
      <c r="Q32" s="128">
        <f t="shared" si="6"/>
        <v>3737</v>
      </c>
      <c r="R32" s="129">
        <f t="shared" si="6"/>
        <v>217084</v>
      </c>
      <c r="S32" s="130">
        <f t="shared" si="6"/>
        <v>659</v>
      </c>
      <c r="T32" s="131">
        <f t="shared" si="6"/>
        <v>-148627</v>
      </c>
      <c r="U32" s="128">
        <f t="shared" si="5"/>
        <v>-1866</v>
      </c>
      <c r="V32" s="129">
        <f t="shared" si="5"/>
        <v>49684</v>
      </c>
      <c r="W32" s="130">
        <f t="shared" si="5"/>
        <v>-1168</v>
      </c>
      <c r="X32" s="131">
        <f t="shared" si="5"/>
        <v>260779</v>
      </c>
      <c r="Y32" s="128">
        <f t="shared" si="5"/>
        <v>6766</v>
      </c>
      <c r="Z32" s="129">
        <f t="shared" si="5"/>
        <v>8881878</v>
      </c>
    </row>
    <row r="33" spans="1:38" ht="18.95" customHeight="1" x14ac:dyDescent="0.15">
      <c r="A33" s="22"/>
      <c r="B33" s="211"/>
      <c r="C33" s="7"/>
      <c r="D33" s="181" t="s">
        <v>24</v>
      </c>
      <c r="E33" s="128">
        <f t="shared" si="6"/>
        <v>115</v>
      </c>
      <c r="F33" s="129">
        <f t="shared" si="5"/>
        <v>-13665</v>
      </c>
      <c r="G33" s="130">
        <f t="shared" si="5"/>
        <v>-304</v>
      </c>
      <c r="H33" s="131">
        <f t="shared" si="5"/>
        <v>-55370</v>
      </c>
      <c r="I33" s="128">
        <f t="shared" si="5"/>
        <v>-14</v>
      </c>
      <c r="J33" s="129">
        <f t="shared" si="5"/>
        <v>-1396750</v>
      </c>
      <c r="K33" s="130">
        <f t="shared" si="5"/>
        <v>2053</v>
      </c>
      <c r="L33" s="131">
        <f t="shared" si="5"/>
        <v>3105937</v>
      </c>
      <c r="M33" s="128">
        <f t="shared" si="5"/>
        <v>1999</v>
      </c>
      <c r="N33" s="129">
        <f t="shared" si="5"/>
        <v>545536</v>
      </c>
      <c r="O33" s="130">
        <f t="shared" si="5"/>
        <v>614</v>
      </c>
      <c r="P33" s="131">
        <f t="shared" si="5"/>
        <v>51879</v>
      </c>
      <c r="Q33" s="128">
        <f t="shared" si="5"/>
        <v>-1389</v>
      </c>
      <c r="R33" s="129">
        <f t="shared" si="5"/>
        <v>-1394708</v>
      </c>
      <c r="S33" s="130">
        <f t="shared" si="5"/>
        <v>5391</v>
      </c>
      <c r="T33" s="131">
        <f t="shared" si="5"/>
        <v>500556</v>
      </c>
      <c r="U33" s="128">
        <f t="shared" si="5"/>
        <v>-3669</v>
      </c>
      <c r="V33" s="129">
        <f t="shared" si="5"/>
        <v>-500073</v>
      </c>
      <c r="W33" s="130">
        <f t="shared" si="5"/>
        <v>-1401</v>
      </c>
      <c r="X33" s="131">
        <f t="shared" si="5"/>
        <v>184049</v>
      </c>
      <c r="Y33" s="128">
        <f t="shared" si="5"/>
        <v>3395</v>
      </c>
      <c r="Z33" s="129">
        <f t="shared" si="5"/>
        <v>1027391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f>+E23-E30</f>
        <v>-11.358441558441555</v>
      </c>
      <c r="F34" s="201"/>
      <c r="G34" s="206">
        <f t="shared" ref="G34" si="7">+G23-G30</f>
        <v>18.952583237657862</v>
      </c>
      <c r="H34" s="207"/>
      <c r="I34" s="202">
        <f t="shared" ref="I34" si="8">+I23-I30</f>
        <v>61.045271629778682</v>
      </c>
      <c r="J34" s="201"/>
      <c r="K34" s="206">
        <f t="shared" ref="K34" si="9">+K23-K30</f>
        <v>24.760500963391138</v>
      </c>
      <c r="L34" s="207"/>
      <c r="M34" s="202">
        <f t="shared" ref="M34" si="10">+M23-M30</f>
        <v>1.921658016552108</v>
      </c>
      <c r="N34" s="201"/>
      <c r="O34" s="206">
        <f t="shared" ref="O34" si="11">+O23-O30</f>
        <v>1.9435084574885053</v>
      </c>
      <c r="P34" s="207"/>
      <c r="Q34" s="202">
        <f t="shared" ref="Q34" si="12">+Q23-Q30</f>
        <v>11.859053191581999</v>
      </c>
      <c r="R34" s="201"/>
      <c r="S34" s="206">
        <f t="shared" ref="S34" si="13">+S23-S30</f>
        <v>-29.627630166834678</v>
      </c>
      <c r="T34" s="207"/>
      <c r="U34" s="202">
        <f t="shared" ref="U34" si="14">+U23-U30</f>
        <v>-3.0773261065943984</v>
      </c>
      <c r="V34" s="201"/>
      <c r="W34" s="206">
        <f t="shared" ref="W34" si="15">+W23-W30</f>
        <v>19.812212810718052</v>
      </c>
      <c r="X34" s="207"/>
      <c r="Y34" s="202">
        <f t="shared" ref="Y34" si="16">+Y23-Y30</f>
        <v>6.326558427329033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17">E20/E27*100</f>
        <v>89.952360329146813</v>
      </c>
      <c r="F35" s="72">
        <f t="shared" si="17"/>
        <v>81.21485887697348</v>
      </c>
      <c r="G35" s="73">
        <f t="shared" si="17"/>
        <v>98.448519040902681</v>
      </c>
      <c r="H35" s="74">
        <f t="shared" si="17"/>
        <v>89.251866624911401</v>
      </c>
      <c r="I35" s="71">
        <f t="shared" si="17"/>
        <v>166.12745098039215</v>
      </c>
      <c r="J35" s="72">
        <f t="shared" si="17"/>
        <v>609.67163614837807</v>
      </c>
      <c r="K35" s="73">
        <f t="shared" si="17"/>
        <v>1131.6770186335405</v>
      </c>
      <c r="L35" s="74">
        <f t="shared" si="17"/>
        <v>2314.0573506572218</v>
      </c>
      <c r="M35" s="71">
        <f t="shared" si="17"/>
        <v>110.19588146659969</v>
      </c>
      <c r="N35" s="72">
        <f t="shared" si="17"/>
        <v>120.97587060535211</v>
      </c>
      <c r="O35" s="73">
        <f t="shared" si="17"/>
        <v>117.5475687103594</v>
      </c>
      <c r="P35" s="74">
        <f t="shared" si="17"/>
        <v>115.42782803684769</v>
      </c>
      <c r="Q35" s="71">
        <f t="shared" si="17"/>
        <v>131.79281478897801</v>
      </c>
      <c r="R35" s="72">
        <f t="shared" si="17"/>
        <v>112.97951695336654</v>
      </c>
      <c r="S35" s="73">
        <f t="shared" si="17"/>
        <v>101.36814276272305</v>
      </c>
      <c r="T35" s="74">
        <f t="shared" si="17"/>
        <v>100.61280553278348</v>
      </c>
      <c r="U35" s="71">
        <f t="shared" si="17"/>
        <v>58.655043586550434</v>
      </c>
      <c r="V35" s="72">
        <f t="shared" si="17"/>
        <v>67.617229838971525</v>
      </c>
      <c r="W35" s="73">
        <f t="shared" si="17"/>
        <v>122.86590560572499</v>
      </c>
      <c r="X35" s="74">
        <f t="shared" si="17"/>
        <v>110.33222463346908</v>
      </c>
      <c r="Y35" s="71">
        <f t="shared" si="17"/>
        <v>111.160844401882</v>
      </c>
      <c r="Z35" s="72">
        <f t="shared" si="17"/>
        <v>136.69746279046385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17"/>
        <v>80.85676037483266</v>
      </c>
      <c r="F36" s="76">
        <f t="shared" si="17"/>
        <v>59.639128598153398</v>
      </c>
      <c r="G36" s="77">
        <f t="shared" si="17"/>
        <v>91.264667535853974</v>
      </c>
      <c r="H36" s="78">
        <f t="shared" si="17"/>
        <v>74.083242468000662</v>
      </c>
      <c r="I36" s="75">
        <f t="shared" si="17"/>
        <v>170.93457943925233</v>
      </c>
      <c r="J36" s="76">
        <f t="shared" si="17"/>
        <v>683.26071674301761</v>
      </c>
      <c r="K36" s="77">
        <f t="shared" si="17"/>
        <v>461.73913043478262</v>
      </c>
      <c r="L36" s="78">
        <f t="shared" si="17"/>
        <v>1820.0500088305557</v>
      </c>
      <c r="M36" s="75">
        <f t="shared" si="17"/>
        <v>139.9382109254318</v>
      </c>
      <c r="N36" s="76">
        <f t="shared" si="17"/>
        <v>130.39104281470895</v>
      </c>
      <c r="O36" s="77">
        <f t="shared" si="17"/>
        <v>113.0083179297597</v>
      </c>
      <c r="P36" s="78">
        <f t="shared" si="17"/>
        <v>112.93252487373712</v>
      </c>
      <c r="Q36" s="75">
        <f t="shared" si="17"/>
        <v>114.34328701926768</v>
      </c>
      <c r="R36" s="76">
        <f t="shared" si="17"/>
        <v>103.98063044924477</v>
      </c>
      <c r="S36" s="77">
        <f t="shared" si="17"/>
        <v>101.4386761559621</v>
      </c>
      <c r="T36" s="78">
        <f t="shared" si="17"/>
        <v>98.540243269543922</v>
      </c>
      <c r="U36" s="75">
        <f t="shared" si="17"/>
        <v>61.286307053941911</v>
      </c>
      <c r="V36" s="76">
        <f t="shared" si="17"/>
        <v>104.33572267571441</v>
      </c>
      <c r="W36" s="77">
        <f t="shared" si="17"/>
        <v>87.159190853122254</v>
      </c>
      <c r="X36" s="78">
        <f t="shared" si="17"/>
        <v>120.49872187094198</v>
      </c>
      <c r="Y36" s="75">
        <f t="shared" si="17"/>
        <v>106.64271127866793</v>
      </c>
      <c r="Z36" s="76">
        <f t="shared" si="17"/>
        <v>139.70643301331708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17"/>
        <v>103.67412140575081</v>
      </c>
      <c r="F37" s="80">
        <f t="shared" si="17"/>
        <v>97.802393967318153</v>
      </c>
      <c r="G37" s="81">
        <f t="shared" si="17"/>
        <v>74.105621805792168</v>
      </c>
      <c r="H37" s="82">
        <f t="shared" si="17"/>
        <v>87.687757802163588</v>
      </c>
      <c r="I37" s="79">
        <f t="shared" si="17"/>
        <v>99.338374291115315</v>
      </c>
      <c r="J37" s="80">
        <f t="shared" si="17"/>
        <v>41.720273166791216</v>
      </c>
      <c r="K37" s="81">
        <f t="shared" si="17"/>
        <v>609.42928039702235</v>
      </c>
      <c r="L37" s="82">
        <f t="shared" si="17"/>
        <v>1928.2692896329258</v>
      </c>
      <c r="M37" s="79">
        <f t="shared" si="17"/>
        <v>114.14620338263393</v>
      </c>
      <c r="N37" s="80">
        <f t="shared" si="17"/>
        <v>122.48896649921635</v>
      </c>
      <c r="O37" s="81">
        <f t="shared" si="17"/>
        <v>115.7194060419867</v>
      </c>
      <c r="P37" s="82">
        <f t="shared" si="17"/>
        <v>104.52078967204473</v>
      </c>
      <c r="Q37" s="79">
        <f t="shared" si="17"/>
        <v>97.647038894159095</v>
      </c>
      <c r="R37" s="80">
        <f t="shared" si="17"/>
        <v>87.598607267652824</v>
      </c>
      <c r="S37" s="81">
        <f t="shared" si="17"/>
        <v>121.45159364927778</v>
      </c>
      <c r="T37" s="82">
        <f t="shared" si="17"/>
        <v>124.09107863497557</v>
      </c>
      <c r="U37" s="79">
        <f t="shared" si="17"/>
        <v>61.824992196441578</v>
      </c>
      <c r="V37" s="80">
        <f t="shared" si="17"/>
        <v>82.078484777895241</v>
      </c>
      <c r="W37" s="81">
        <f t="shared" si="17"/>
        <v>86.092912447885652</v>
      </c>
      <c r="X37" s="82">
        <f t="shared" si="17"/>
        <v>110.53963450948771</v>
      </c>
      <c r="Y37" s="79">
        <f t="shared" si="17"/>
        <v>102.63775367498525</v>
      </c>
      <c r="Z37" s="80">
        <f t="shared" si="17"/>
        <v>104.0977371111498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86" t="s">
        <v>21</v>
      </c>
      <c r="E39" s="13">
        <f>+'(令和3年8月) '!E20</f>
        <v>1095</v>
      </c>
      <c r="F39" s="14">
        <f>+'(令和3年8月) '!F20</f>
        <v>85953</v>
      </c>
      <c r="G39" s="13">
        <f>+'(令和3年8月) '!G20</f>
        <v>558</v>
      </c>
      <c r="H39" s="14">
        <f>+'(令和3年8月) '!H20</f>
        <v>195977</v>
      </c>
      <c r="I39" s="13">
        <f>+'(令和3年8月) '!I20</f>
        <v>3291</v>
      </c>
      <c r="J39" s="14">
        <f>+'(令和3年8月) '!J20</f>
        <v>6489789</v>
      </c>
      <c r="K39" s="13">
        <f>+'(令和3年8月) '!K20</f>
        <v>1192</v>
      </c>
      <c r="L39" s="14">
        <f>+'(令和3年8月) '!L20</f>
        <v>2280063</v>
      </c>
      <c r="M39" s="13">
        <f>+'(令和3年8月) '!M20</f>
        <v>9724</v>
      </c>
      <c r="N39" s="14">
        <f>+'(令和3年8月) '!N20</f>
        <v>1457753</v>
      </c>
      <c r="O39" s="13">
        <f>+'(令和3年8月) '!O20</f>
        <v>4704</v>
      </c>
      <c r="P39" s="14">
        <f>+'(令和3年8月) '!P20</f>
        <v>1630911</v>
      </c>
      <c r="Q39" s="13">
        <f>+'(令和3年8月) '!Q20</f>
        <v>27417</v>
      </c>
      <c r="R39" s="14">
        <f>+'(令和3年8月) '!R20</f>
        <v>5475124</v>
      </c>
      <c r="S39" s="25">
        <f>+'(令和3年8月) '!S20</f>
        <v>47809</v>
      </c>
      <c r="T39" s="26">
        <f>+'(令和3年8月) '!T20</f>
        <v>10844067</v>
      </c>
      <c r="U39" s="13">
        <f>+'(令和3年8月) '!U20</f>
        <v>2718</v>
      </c>
      <c r="V39" s="14">
        <f>+'(令和3年8月) '!V20</f>
        <v>677163</v>
      </c>
      <c r="W39" s="13">
        <f>+'(令和3年8月) '!W20</f>
        <v>7695</v>
      </c>
      <c r="X39" s="14">
        <f>+'(令和3年8月) '!X20</f>
        <v>1529566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04"/>
      <c r="C40" s="22"/>
      <c r="D40" s="182" t="s">
        <v>22</v>
      </c>
      <c r="E40" s="27">
        <f>+'(令和3年8月) '!E21</f>
        <v>1250</v>
      </c>
      <c r="F40" s="21">
        <f>+'(令和3年8月) '!F21</f>
        <v>124091</v>
      </c>
      <c r="G40" s="27">
        <f>+'(令和3年8月) '!G21</f>
        <v>568</v>
      </c>
      <c r="H40" s="21">
        <f>+'(令和3年8月) '!H21</f>
        <v>187596</v>
      </c>
      <c r="I40" s="27">
        <f>+'(令和3年8月) '!I21</f>
        <v>3131</v>
      </c>
      <c r="J40" s="21">
        <f>+'(令和3年8月) '!J21</f>
        <v>6530300</v>
      </c>
      <c r="K40" s="27">
        <f>+'(令和3年8月) '!K21</f>
        <v>1014</v>
      </c>
      <c r="L40" s="21">
        <f>+'(令和3年8月) '!L21</f>
        <v>1889228</v>
      </c>
      <c r="M40" s="27">
        <f>+'(令和3年8月) '!M21</f>
        <v>7617</v>
      </c>
      <c r="N40" s="21">
        <f>+'(令和3年8月) '!N21</f>
        <v>1517529</v>
      </c>
      <c r="O40" s="27">
        <f>+'(令和3年8月) '!O21</f>
        <v>4629</v>
      </c>
      <c r="P40" s="21">
        <f>+'(令和3年8月) '!P21</f>
        <v>1599077</v>
      </c>
      <c r="Q40" s="27">
        <f>+'(令和3年8月) '!Q21</f>
        <v>28554</v>
      </c>
      <c r="R40" s="21">
        <f>+'(令和3年8月) '!R21</f>
        <v>5619583</v>
      </c>
      <c r="S40" s="25">
        <f>+'(令和3年8月) '!S21</f>
        <v>46896</v>
      </c>
      <c r="T40" s="26">
        <f>+'(令和3年8月) '!T21</f>
        <v>11146204</v>
      </c>
      <c r="U40" s="27">
        <f>+'(令和3年8月) '!U21</f>
        <v>2769</v>
      </c>
      <c r="V40" s="21">
        <f>+'(令和3年8月) '!V21</f>
        <v>647991</v>
      </c>
      <c r="W40" s="27">
        <f>+'(令和3年8月) '!W21</f>
        <v>7956</v>
      </c>
      <c r="X40" s="21">
        <f>+'(令和3年8月) '!X21</f>
        <v>1588072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04"/>
      <c r="C41" s="22"/>
      <c r="D41" s="182" t="s">
        <v>24</v>
      </c>
      <c r="E41" s="27">
        <f>+'(令和3年8月) '!E22</f>
        <v>2376</v>
      </c>
      <c r="F41" s="21">
        <f>+'(令和3年8月) '!F22</f>
        <v>357999</v>
      </c>
      <c r="G41" s="27">
        <f>+'(令和3年8月) '!G22</f>
        <v>872</v>
      </c>
      <c r="H41" s="21">
        <f>+'(令和3年8月) '!H22</f>
        <v>403993</v>
      </c>
      <c r="I41" s="27">
        <f>+'(令和3年8月) '!I22</f>
        <v>2371</v>
      </c>
      <c r="J41" s="21">
        <f>+'(令和3年8月) '!J22</f>
        <v>2190612</v>
      </c>
      <c r="K41" s="27">
        <f>+'(令和3年8月) '!K22</f>
        <v>1696</v>
      </c>
      <c r="L41" s="21">
        <f>+'(令和3年8月) '!L22</f>
        <v>2790297</v>
      </c>
      <c r="M41" s="27">
        <f>+'(令和3年8月) '!M22</f>
        <v>19515</v>
      </c>
      <c r="N41" s="21">
        <f>+'(令和3年8月) '!N22</f>
        <v>3174208</v>
      </c>
      <c r="O41" s="27">
        <f>+'(令和3年8月) '!O22</f>
        <v>4407</v>
      </c>
      <c r="P41" s="21">
        <f>+'(令和3年8月) '!P22</f>
        <v>1200216</v>
      </c>
      <c r="Q41" s="27">
        <f>+'(令和3年8月) '!Q22</f>
        <v>57206</v>
      </c>
      <c r="R41" s="21">
        <f>+'(令和3年8月) '!R22</f>
        <v>9667124</v>
      </c>
      <c r="S41" s="25">
        <f>+'(令和3年8月) '!S22</f>
        <v>30976</v>
      </c>
      <c r="T41" s="26">
        <f>+'(令和3年8月) '!T22</f>
        <v>2477563</v>
      </c>
      <c r="U41" s="27">
        <f>+'(令和3年8月) '!U22</f>
        <v>5128</v>
      </c>
      <c r="V41" s="21">
        <f>+'(令和3年8月) '!V22</f>
        <v>2475877</v>
      </c>
      <c r="W41" s="27">
        <f>+'(令和3年8月) '!W22</f>
        <v>9390</v>
      </c>
      <c r="X41" s="21">
        <f>+'(令和3年8月) '!X22</f>
        <v>2117482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04"/>
      <c r="C42" s="22"/>
      <c r="D42" s="180" t="s">
        <v>44</v>
      </c>
      <c r="E42" s="200">
        <f>+'(令和3年8月) '!E23:F23</f>
        <v>47.788873038516407</v>
      </c>
      <c r="F42" s="201">
        <f>+'(令和3年7月) '!F23</f>
        <v>0</v>
      </c>
      <c r="G42" s="200">
        <f>+'(令和3年8月) '!G23:H23</f>
        <v>64.196123147092365</v>
      </c>
      <c r="H42" s="201">
        <f>+'(令和3年7月) '!H23</f>
        <v>0</v>
      </c>
      <c r="I42" s="200">
        <f>+'(令和3年8月) '!I23:J23</f>
        <v>140.15713662156264</v>
      </c>
      <c r="J42" s="201">
        <f>+'(令和3年7月) '!J23</f>
        <v>0</v>
      </c>
      <c r="K42" s="200">
        <f>+'(令和3年8月) '!K23:L23</f>
        <v>68.637212196639695</v>
      </c>
      <c r="L42" s="201">
        <f>+'(令和3年7月) '!L23</f>
        <v>0</v>
      </c>
      <c r="M42" s="200">
        <f>+'(令和3年8月) '!M23:N23</f>
        <v>46.965178980096475</v>
      </c>
      <c r="N42" s="201">
        <f>+'(令和3年7月) '!N23</f>
        <v>0</v>
      </c>
      <c r="O42" s="200">
        <f>+'(令和3年8月) '!O23:P23</f>
        <v>106.77268047134194</v>
      </c>
      <c r="P42" s="201">
        <f>+'(令和3年7月) '!P23</f>
        <v>0</v>
      </c>
      <c r="Q42" s="200">
        <f>+'(令和3年8月) '!Q23:R23</f>
        <v>48.439190300218954</v>
      </c>
      <c r="R42" s="201">
        <f>+'(令和3年7月) '!R23</f>
        <v>0</v>
      </c>
      <c r="S42" s="200">
        <f>+'(令和3年8月) '!S23:T23</f>
        <v>155.15490096495682</v>
      </c>
      <c r="T42" s="201">
        <f>+'(令和3年7月) '!T23</f>
        <v>0</v>
      </c>
      <c r="U42" s="200">
        <f>+'(令和3年8月) '!U23:V23</f>
        <v>53.235665081983122</v>
      </c>
      <c r="V42" s="201">
        <f>+'(令和3年7月) '!V23</f>
        <v>0</v>
      </c>
      <c r="W42" s="200">
        <f>+'(令和3年8月) '!W23:X23</f>
        <v>82.196313218843557</v>
      </c>
      <c r="X42" s="201">
        <f>+'(令和3年7月) '!X23</f>
        <v>0</v>
      </c>
      <c r="Y42" s="200">
        <f>+'(令和3年8月) '!Y23:Z23</f>
        <v>79.151054416514356</v>
      </c>
      <c r="Z42" s="201">
        <f>+'(令和3年7月) '!Z23</f>
        <v>0</v>
      </c>
    </row>
    <row r="43" spans="1:38" ht="18.95" customHeight="1" x14ac:dyDescent="0.15">
      <c r="A43" s="22"/>
      <c r="B43" s="204"/>
      <c r="C43" s="12" t="s">
        <v>45</v>
      </c>
      <c r="D43" s="186" t="s">
        <v>21</v>
      </c>
      <c r="E43" s="124">
        <f t="shared" ref="E43:Z46" si="18">E20-E39</f>
        <v>982</v>
      </c>
      <c r="F43" s="127">
        <f t="shared" si="18"/>
        <v>263024</v>
      </c>
      <c r="G43" s="124">
        <f t="shared" si="18"/>
        <v>140</v>
      </c>
      <c r="H43" s="125">
        <f t="shared" si="18"/>
        <v>20623</v>
      </c>
      <c r="I43" s="126">
        <f t="shared" si="18"/>
        <v>98</v>
      </c>
      <c r="J43" s="127">
        <f t="shared" si="18"/>
        <v>-361766</v>
      </c>
      <c r="K43" s="124">
        <f t="shared" si="18"/>
        <v>630</v>
      </c>
      <c r="L43" s="125">
        <f t="shared" si="18"/>
        <v>163489</v>
      </c>
      <c r="M43" s="126">
        <f t="shared" si="18"/>
        <v>-3142</v>
      </c>
      <c r="N43" s="127">
        <f t="shared" si="18"/>
        <v>-120718</v>
      </c>
      <c r="O43" s="124">
        <f t="shared" si="18"/>
        <v>300</v>
      </c>
      <c r="P43" s="125">
        <f t="shared" si="18"/>
        <v>45138</v>
      </c>
      <c r="Q43" s="126">
        <f t="shared" si="18"/>
        <v>2811</v>
      </c>
      <c r="R43" s="127">
        <f t="shared" si="18"/>
        <v>380018</v>
      </c>
      <c r="S43" s="124">
        <f t="shared" si="18"/>
        <v>-1798</v>
      </c>
      <c r="T43" s="125">
        <f t="shared" si="18"/>
        <v>-710308</v>
      </c>
      <c r="U43" s="126">
        <f t="shared" si="18"/>
        <v>1050</v>
      </c>
      <c r="V43" s="127">
        <f t="shared" si="18"/>
        <v>332843</v>
      </c>
      <c r="W43" s="124">
        <f t="shared" si="18"/>
        <v>-484</v>
      </c>
      <c r="X43" s="125">
        <f t="shared" si="18"/>
        <v>-183792</v>
      </c>
      <c r="Y43" s="124">
        <f t="shared" si="18"/>
        <v>-5356</v>
      </c>
      <c r="Z43" s="125">
        <f t="shared" si="18"/>
        <v>3295285</v>
      </c>
    </row>
    <row r="44" spans="1:38" ht="18.95" customHeight="1" x14ac:dyDescent="0.15">
      <c r="A44" s="22"/>
      <c r="B44" s="204"/>
      <c r="C44" s="22"/>
      <c r="D44" s="182" t="s">
        <v>22</v>
      </c>
      <c r="E44" s="128">
        <f t="shared" si="18"/>
        <v>-42</v>
      </c>
      <c r="F44" s="131">
        <f t="shared" si="18"/>
        <v>-25263</v>
      </c>
      <c r="G44" s="128">
        <f t="shared" si="18"/>
        <v>132</v>
      </c>
      <c r="H44" s="129">
        <f t="shared" si="18"/>
        <v>38652</v>
      </c>
      <c r="I44" s="130">
        <f t="shared" si="18"/>
        <v>527</v>
      </c>
      <c r="J44" s="131">
        <f t="shared" si="18"/>
        <v>788454</v>
      </c>
      <c r="K44" s="128">
        <f t="shared" si="18"/>
        <v>48</v>
      </c>
      <c r="L44" s="129">
        <f t="shared" si="18"/>
        <v>68800</v>
      </c>
      <c r="M44" s="130">
        <f t="shared" si="18"/>
        <v>2348</v>
      </c>
      <c r="N44" s="131">
        <f t="shared" si="18"/>
        <v>22384</v>
      </c>
      <c r="O44" s="128">
        <f t="shared" si="18"/>
        <v>262</v>
      </c>
      <c r="P44" s="129">
        <f t="shared" si="18"/>
        <v>77744</v>
      </c>
      <c r="Q44" s="130">
        <f t="shared" si="18"/>
        <v>1237</v>
      </c>
      <c r="R44" s="131">
        <f t="shared" si="18"/>
        <v>51009</v>
      </c>
      <c r="S44" s="128">
        <f t="shared" si="18"/>
        <v>-431</v>
      </c>
      <c r="T44" s="129">
        <f t="shared" si="18"/>
        <v>-1113203</v>
      </c>
      <c r="U44" s="130">
        <f t="shared" si="18"/>
        <v>185</v>
      </c>
      <c r="V44" s="131">
        <f t="shared" si="18"/>
        <v>547615</v>
      </c>
      <c r="W44" s="128">
        <f t="shared" si="18"/>
        <v>-28</v>
      </c>
      <c r="X44" s="129">
        <f t="shared" si="18"/>
        <v>-55121</v>
      </c>
      <c r="Y44" s="128">
        <f t="shared" si="18"/>
        <v>-1475</v>
      </c>
      <c r="Z44" s="129">
        <f t="shared" si="18"/>
        <v>4962652</v>
      </c>
    </row>
    <row r="45" spans="1:38" ht="18.95" customHeight="1" x14ac:dyDescent="0.15">
      <c r="A45" s="22"/>
      <c r="B45" s="204"/>
      <c r="C45" s="22"/>
      <c r="D45" s="182" t="s">
        <v>24</v>
      </c>
      <c r="E45" s="128">
        <f t="shared" si="18"/>
        <v>869</v>
      </c>
      <c r="F45" s="131">
        <f t="shared" si="18"/>
        <v>250149</v>
      </c>
      <c r="G45" s="128">
        <f t="shared" si="18"/>
        <v>-2</v>
      </c>
      <c r="H45" s="129">
        <f t="shared" si="18"/>
        <v>-9648</v>
      </c>
      <c r="I45" s="130">
        <f t="shared" si="18"/>
        <v>-269</v>
      </c>
      <c r="J45" s="131">
        <f t="shared" si="18"/>
        <v>-1190731</v>
      </c>
      <c r="K45" s="128">
        <f t="shared" si="18"/>
        <v>760</v>
      </c>
      <c r="L45" s="129">
        <f t="shared" si="18"/>
        <v>485524</v>
      </c>
      <c r="M45" s="130">
        <f t="shared" si="18"/>
        <v>-3385</v>
      </c>
      <c r="N45" s="131">
        <f t="shared" si="18"/>
        <v>-202878</v>
      </c>
      <c r="O45" s="128">
        <f t="shared" si="18"/>
        <v>113</v>
      </c>
      <c r="P45" s="129">
        <f t="shared" si="18"/>
        <v>-772</v>
      </c>
      <c r="Q45" s="130">
        <f t="shared" si="18"/>
        <v>437</v>
      </c>
      <c r="R45" s="131">
        <f t="shared" si="18"/>
        <v>184550</v>
      </c>
      <c r="S45" s="128">
        <f t="shared" si="18"/>
        <v>-454</v>
      </c>
      <c r="T45" s="129">
        <f t="shared" si="18"/>
        <v>100758</v>
      </c>
      <c r="U45" s="130">
        <f t="shared" si="18"/>
        <v>814</v>
      </c>
      <c r="V45" s="131">
        <f t="shared" si="18"/>
        <v>-185600</v>
      </c>
      <c r="W45" s="128">
        <f t="shared" si="18"/>
        <v>-717</v>
      </c>
      <c r="X45" s="129">
        <f t="shared" si="18"/>
        <v>-187177</v>
      </c>
      <c r="Y45" s="128">
        <f t="shared" si="18"/>
        <v>-17.100000000005821</v>
      </c>
      <c r="Z45" s="129">
        <f t="shared" si="18"/>
        <v>-939130</v>
      </c>
    </row>
    <row r="46" spans="1:38" ht="18.95" customHeight="1" thickBot="1" x14ac:dyDescent="0.2">
      <c r="A46" s="22"/>
      <c r="B46" s="204"/>
      <c r="C46" s="46"/>
      <c r="D46" s="180" t="s">
        <v>44</v>
      </c>
      <c r="E46" s="200">
        <f>E23-E42</f>
        <v>10.652685403042035</v>
      </c>
      <c r="F46" s="201"/>
      <c r="G46" s="200">
        <f>G23-G42</f>
        <v>16.056460090565494</v>
      </c>
      <c r="H46" s="201"/>
      <c r="I46" s="200">
        <f>I23-I42</f>
        <v>17.38813500821604</v>
      </c>
      <c r="J46" s="201"/>
      <c r="K46" s="200">
        <f>K23-K42</f>
        <v>0.82328876675144613</v>
      </c>
      <c r="L46" s="201"/>
      <c r="M46" s="200">
        <f>M23-M42</f>
        <v>-0.54352096354436696</v>
      </c>
      <c r="N46" s="201"/>
      <c r="O46" s="200">
        <f t="shared" si="18"/>
        <v>4.0708279861465684</v>
      </c>
      <c r="P46" s="201"/>
      <c r="Q46" s="200">
        <f t="shared" si="18"/>
        <v>3.8198628913630444</v>
      </c>
      <c r="R46" s="201"/>
      <c r="S46" s="200">
        <f t="shared" si="18"/>
        <v>-4.7825311317915009</v>
      </c>
      <c r="T46" s="201"/>
      <c r="U46" s="200">
        <f t="shared" si="18"/>
        <v>7.4870088114224771</v>
      </c>
      <c r="V46" s="201"/>
      <c r="W46" s="200">
        <f t="shared" si="18"/>
        <v>1.6158995918744949</v>
      </c>
      <c r="X46" s="201"/>
      <c r="Y46" s="200">
        <f t="shared" si="18"/>
        <v>2.3755040108146801</v>
      </c>
      <c r="Z46" s="201"/>
      <c r="AA46" s="198"/>
      <c r="AB46" s="199"/>
      <c r="AC46" s="198"/>
      <c r="AD46" s="199"/>
      <c r="AE46" s="198"/>
      <c r="AF46" s="199"/>
      <c r="AG46" s="176"/>
      <c r="AH46" s="177"/>
      <c r="AI46" s="176"/>
      <c r="AJ46" s="177"/>
      <c r="AK46" s="176"/>
      <c r="AL46" s="177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19">E20/E39*100</f>
        <v>189.68036529680364</v>
      </c>
      <c r="F47" s="84">
        <f t="shared" si="19"/>
        <v>406.00909799541614</v>
      </c>
      <c r="G47" s="83">
        <f t="shared" si="19"/>
        <v>125.08960573476702</v>
      </c>
      <c r="H47" s="85">
        <f t="shared" si="19"/>
        <v>110.52317363772279</v>
      </c>
      <c r="I47" s="86">
        <f t="shared" si="19"/>
        <v>102.97781829231236</v>
      </c>
      <c r="J47" s="84">
        <f t="shared" si="19"/>
        <v>94.425612296486065</v>
      </c>
      <c r="K47" s="83">
        <f t="shared" si="19"/>
        <v>152.85234899328859</v>
      </c>
      <c r="L47" s="85">
        <f t="shared" si="19"/>
        <v>107.1703720467373</v>
      </c>
      <c r="M47" s="86">
        <f t="shared" si="19"/>
        <v>67.688194158782395</v>
      </c>
      <c r="N47" s="84">
        <f t="shared" si="19"/>
        <v>91.718898880674573</v>
      </c>
      <c r="O47" s="83">
        <f t="shared" si="19"/>
        <v>106.37755102040816</v>
      </c>
      <c r="P47" s="85">
        <f t="shared" si="19"/>
        <v>102.76765562314559</v>
      </c>
      <c r="Q47" s="86">
        <f t="shared" si="19"/>
        <v>110.25276288434182</v>
      </c>
      <c r="R47" s="84">
        <f t="shared" si="19"/>
        <v>106.94081083825682</v>
      </c>
      <c r="S47" s="83">
        <f t="shared" si="19"/>
        <v>96.239201823924375</v>
      </c>
      <c r="T47" s="85">
        <f t="shared" si="19"/>
        <v>93.449800706690581</v>
      </c>
      <c r="U47" s="86">
        <f t="shared" si="19"/>
        <v>138.63134657836645</v>
      </c>
      <c r="V47" s="84">
        <f t="shared" si="19"/>
        <v>149.15256740253085</v>
      </c>
      <c r="W47" s="83">
        <f t="shared" si="19"/>
        <v>93.710201429499676</v>
      </c>
      <c r="X47" s="85">
        <f t="shared" si="19"/>
        <v>87.984042532326171</v>
      </c>
      <c r="Y47" s="83">
        <f t="shared" si="19"/>
        <v>95.224082891944434</v>
      </c>
      <c r="Z47" s="85">
        <f t="shared" si="19"/>
        <v>112.11518229364279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19"/>
        <v>96.64</v>
      </c>
      <c r="F48" s="78">
        <f t="shared" si="19"/>
        <v>79.641553376151379</v>
      </c>
      <c r="G48" s="75">
        <f t="shared" si="19"/>
        <v>123.2394366197183</v>
      </c>
      <c r="H48" s="76">
        <f t="shared" si="19"/>
        <v>120.60385082837588</v>
      </c>
      <c r="I48" s="77">
        <f t="shared" si="19"/>
        <v>116.83168316831683</v>
      </c>
      <c r="J48" s="78">
        <f t="shared" si="19"/>
        <v>112.07377915256573</v>
      </c>
      <c r="K48" s="75">
        <f t="shared" si="19"/>
        <v>104.73372781065089</v>
      </c>
      <c r="L48" s="76">
        <f t="shared" si="19"/>
        <v>103.64169914907042</v>
      </c>
      <c r="M48" s="77">
        <f t="shared" si="19"/>
        <v>130.82578442956546</v>
      </c>
      <c r="N48" s="78">
        <f t="shared" si="19"/>
        <v>101.47502947225391</v>
      </c>
      <c r="O48" s="75">
        <f t="shared" si="19"/>
        <v>105.65996975588681</v>
      </c>
      <c r="P48" s="76">
        <f t="shared" si="19"/>
        <v>104.86180465355952</v>
      </c>
      <c r="Q48" s="77">
        <f t="shared" si="19"/>
        <v>104.33214260699026</v>
      </c>
      <c r="R48" s="78">
        <f t="shared" si="19"/>
        <v>100.90770080271081</v>
      </c>
      <c r="S48" s="75">
        <f t="shared" si="19"/>
        <v>99.08094506994199</v>
      </c>
      <c r="T48" s="76">
        <f t="shared" si="19"/>
        <v>90.012716436914303</v>
      </c>
      <c r="U48" s="77">
        <f t="shared" si="19"/>
        <v>106.68111231491513</v>
      </c>
      <c r="V48" s="78">
        <f t="shared" si="19"/>
        <v>184.50966139961821</v>
      </c>
      <c r="W48" s="75">
        <f t="shared" si="19"/>
        <v>99.648064353946708</v>
      </c>
      <c r="X48" s="76">
        <f t="shared" si="19"/>
        <v>96.529061654635314</v>
      </c>
      <c r="Y48" s="75">
        <f t="shared" si="19"/>
        <v>98.66027230533075</v>
      </c>
      <c r="Z48" s="76">
        <f t="shared" si="19"/>
        <v>118.87794815066444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19"/>
        <v>136.57407407407408</v>
      </c>
      <c r="F49" s="82">
        <f t="shared" si="19"/>
        <v>169.87421752574727</v>
      </c>
      <c r="G49" s="79">
        <f t="shared" si="19"/>
        <v>99.77064220183486</v>
      </c>
      <c r="H49" s="80">
        <f t="shared" si="19"/>
        <v>97.611839809105604</v>
      </c>
      <c r="I49" s="81">
        <f t="shared" si="19"/>
        <v>88.65457612821595</v>
      </c>
      <c r="J49" s="82">
        <f t="shared" si="19"/>
        <v>45.643911381842152</v>
      </c>
      <c r="K49" s="79">
        <f t="shared" si="19"/>
        <v>144.81132075471697</v>
      </c>
      <c r="L49" s="80">
        <f t="shared" si="19"/>
        <v>117.4004416017363</v>
      </c>
      <c r="M49" s="81">
        <f t="shared" si="19"/>
        <v>82.654368434537545</v>
      </c>
      <c r="N49" s="82">
        <f t="shared" si="19"/>
        <v>93.608547391979357</v>
      </c>
      <c r="O49" s="79">
        <f t="shared" si="19"/>
        <v>102.56410256410255</v>
      </c>
      <c r="P49" s="80">
        <f t="shared" si="19"/>
        <v>99.935678244582633</v>
      </c>
      <c r="Q49" s="81">
        <f t="shared" si="19"/>
        <v>100.76390588399818</v>
      </c>
      <c r="R49" s="82">
        <f t="shared" si="19"/>
        <v>101.90904761333361</v>
      </c>
      <c r="S49" s="79">
        <f t="shared" si="19"/>
        <v>98.534349173553721</v>
      </c>
      <c r="T49" s="80">
        <f t="shared" si="19"/>
        <v>104.06681888613933</v>
      </c>
      <c r="U49" s="81">
        <f t="shared" si="19"/>
        <v>115.87363494539782</v>
      </c>
      <c r="V49" s="82">
        <f t="shared" si="19"/>
        <v>92.503666377610841</v>
      </c>
      <c r="W49" s="79">
        <f t="shared" si="19"/>
        <v>92.364217252396159</v>
      </c>
      <c r="X49" s="80">
        <f t="shared" si="19"/>
        <v>91.16039711317498</v>
      </c>
      <c r="Y49" s="79">
        <f t="shared" si="19"/>
        <v>99.987057230504661</v>
      </c>
      <c r="Z49" s="80">
        <f t="shared" si="19"/>
        <v>96.526716027071728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E9B-4C7F-428F-ADDE-6DB0362552A6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73" customWidth="1"/>
    <col min="2" max="2" width="3.125" style="173" customWidth="1"/>
    <col min="3" max="3" width="12.625" style="173" customWidth="1"/>
    <col min="4" max="4" width="7.25" style="173" customWidth="1"/>
    <col min="5" max="5" width="7.625" style="173" customWidth="1"/>
    <col min="6" max="6" width="10.125" style="173" customWidth="1"/>
    <col min="7" max="7" width="7.625" style="173" customWidth="1"/>
    <col min="8" max="8" width="10.125" style="173" customWidth="1"/>
    <col min="9" max="9" width="7.625" style="173" customWidth="1"/>
    <col min="10" max="10" width="10.125" style="173" customWidth="1"/>
    <col min="11" max="11" width="7.625" style="173" customWidth="1"/>
    <col min="12" max="12" width="10.125" style="173" customWidth="1"/>
    <col min="13" max="13" width="7.625" style="173" customWidth="1"/>
    <col min="14" max="14" width="10.125" style="173" customWidth="1"/>
    <col min="15" max="15" width="7.625" style="173" customWidth="1"/>
    <col min="16" max="16" width="10.125" style="173" customWidth="1"/>
    <col min="17" max="17" width="8.125" style="173" customWidth="1"/>
    <col min="18" max="18" width="11.125" style="173" customWidth="1"/>
    <col min="19" max="19" width="8.125" style="173" customWidth="1"/>
    <col min="20" max="20" width="11.125" style="173" customWidth="1"/>
    <col min="21" max="21" width="8.125" style="173" customWidth="1"/>
    <col min="22" max="22" width="11.125" style="173" customWidth="1"/>
    <col min="23" max="23" width="7.625" style="173" customWidth="1"/>
    <col min="24" max="24" width="10.5" style="173" bestFit="1" customWidth="1"/>
    <col min="25" max="25" width="8.625" style="173" customWidth="1"/>
    <col min="26" max="26" width="11.625" style="173" customWidth="1"/>
    <col min="27" max="16384" width="9" style="173"/>
  </cols>
  <sheetData>
    <row r="1" spans="1:26" ht="29.25" thickBot="1" x14ac:dyDescent="0.35">
      <c r="A1" s="233" t="s">
        <v>69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72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4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7"/>
      <c r="D6" s="170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8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74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7"/>
      <c r="D9" s="170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8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7"/>
      <c r="D12" s="17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7"/>
      <c r="D15" s="17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74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7"/>
      <c r="D18" s="170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8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74" t="s">
        <v>21</v>
      </c>
      <c r="E20" s="13">
        <f>+E17+E14+E11+E8+E5</f>
        <v>1095</v>
      </c>
      <c r="F20" s="14">
        <f t="shared" ref="E20:Z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7"/>
      <c r="D21" s="170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8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47.788873038516407</v>
      </c>
      <c r="F23" s="218"/>
      <c r="G23" s="217">
        <f>(G20+G21)/(G22+G41)*100</f>
        <v>64.196123147092365</v>
      </c>
      <c r="H23" s="218"/>
      <c r="I23" s="217">
        <f>(I20+I21)/(I22+I41)*100</f>
        <v>140.15713662156264</v>
      </c>
      <c r="J23" s="218"/>
      <c r="K23" s="217">
        <f>(K20+K21)/(K22+K41)*100</f>
        <v>68.637212196639695</v>
      </c>
      <c r="L23" s="218"/>
      <c r="M23" s="217">
        <f>(M20+M21)/(M22+M41)*100</f>
        <v>46.965178980096475</v>
      </c>
      <c r="N23" s="218"/>
      <c r="O23" s="217">
        <f>(O20+O21)/(O22+O41)*100</f>
        <v>106.77268047134194</v>
      </c>
      <c r="P23" s="218"/>
      <c r="Q23" s="217">
        <f>(Q20+Q21)/(Q22+Q41)*100</f>
        <v>48.439190300218954</v>
      </c>
      <c r="R23" s="218"/>
      <c r="S23" s="217">
        <f>(S20+S21)/(S22+S41)*100</f>
        <v>155.15490096495682</v>
      </c>
      <c r="T23" s="218"/>
      <c r="U23" s="217">
        <f>(U20+U21)/(U22+U41)*100</f>
        <v>53.235665081983122</v>
      </c>
      <c r="V23" s="218"/>
      <c r="W23" s="217">
        <f>(W20+W21)/(W22+W41)*100</f>
        <v>82.196313218843557</v>
      </c>
      <c r="X23" s="218"/>
      <c r="Y23" s="217">
        <f>(Y20+Y21)/(Y22+Y41)*100</f>
        <v>79.151054416514356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150672.97979797979</v>
      </c>
      <c r="F24" s="220"/>
      <c r="G24" s="213">
        <f>H22/G22*1000</f>
        <v>463294.72477064218</v>
      </c>
      <c r="H24" s="214"/>
      <c r="I24" s="215">
        <f>J22/I22*1000</f>
        <v>923919.0215099114</v>
      </c>
      <c r="J24" s="216"/>
      <c r="K24" s="213">
        <f>L22/K22*1000</f>
        <v>1645222.2877358489</v>
      </c>
      <c r="L24" s="214"/>
      <c r="M24" s="215">
        <f>N22/M22*1000</f>
        <v>162654.77837560853</v>
      </c>
      <c r="N24" s="216"/>
      <c r="O24" s="213">
        <f>P22/O22*1000</f>
        <v>272343.09053778084</v>
      </c>
      <c r="P24" s="214"/>
      <c r="Q24" s="215">
        <f>R22/Q22*1000</f>
        <v>168987.9383281474</v>
      </c>
      <c r="R24" s="216"/>
      <c r="S24" s="213">
        <f>T22/S22*1000</f>
        <v>79983.309659090912</v>
      </c>
      <c r="T24" s="214"/>
      <c r="U24" s="215">
        <f>V22/U22*1000</f>
        <v>482815.32761310448</v>
      </c>
      <c r="V24" s="216"/>
      <c r="W24" s="213">
        <f>X22/W22*1000</f>
        <v>225503.94036208733</v>
      </c>
      <c r="X24" s="214"/>
      <c r="Y24" s="215">
        <f>Z22/Y22*1000</f>
        <v>200507.48486228599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6"/>
      <c r="E26" s="52"/>
      <c r="F26" s="166"/>
      <c r="G26" s="52"/>
      <c r="H26" s="166"/>
      <c r="I26" s="52"/>
      <c r="J26" s="166"/>
      <c r="K26" s="52"/>
      <c r="L26" s="166"/>
      <c r="M26" s="52"/>
      <c r="N26" s="166"/>
      <c r="O26" s="52"/>
      <c r="P26" s="166"/>
      <c r="Q26" s="52"/>
      <c r="R26" s="166"/>
      <c r="S26" s="52"/>
      <c r="T26" s="166"/>
      <c r="U26" s="52"/>
      <c r="V26" s="166"/>
      <c r="W26" s="52"/>
      <c r="X26" s="166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57.3</v>
      </c>
      <c r="F30" s="209"/>
      <c r="G30" s="208">
        <v>43</v>
      </c>
      <c r="H30" s="209"/>
      <c r="I30" s="208">
        <v>90.6</v>
      </c>
      <c r="J30" s="209"/>
      <c r="K30" s="208">
        <v>39</v>
      </c>
      <c r="L30" s="209"/>
      <c r="M30" s="208">
        <v>44.1</v>
      </c>
      <c r="N30" s="209"/>
      <c r="O30" s="208">
        <v>107</v>
      </c>
      <c r="P30" s="209"/>
      <c r="Q30" s="208">
        <v>31.4</v>
      </c>
      <c r="R30" s="209"/>
      <c r="S30" s="208">
        <v>144.30000000000001</v>
      </c>
      <c r="T30" s="209"/>
      <c r="U30" s="208">
        <v>40.700000000000003</v>
      </c>
      <c r="V30" s="209"/>
      <c r="W30" s="208">
        <v>53.5</v>
      </c>
      <c r="X30" s="209"/>
      <c r="Y30" s="208">
        <v>61.2</v>
      </c>
      <c r="Z30" s="209"/>
    </row>
    <row r="31" spans="1:28" ht="18.95" customHeight="1" x14ac:dyDescent="0.15">
      <c r="A31" s="22"/>
      <c r="B31" s="211"/>
      <c r="C31" s="4" t="s">
        <v>45</v>
      </c>
      <c r="D31" s="174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211"/>
      <c r="C32" s="7"/>
      <c r="D32" s="170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211"/>
      <c r="C33" s="7"/>
      <c r="D33" s="170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f>+E23-E30</f>
        <v>-9.5111269614835905</v>
      </c>
      <c r="F34" s="201"/>
      <c r="G34" s="206">
        <f t="shared" ref="G34" si="7">+G23-G30</f>
        <v>21.196123147092365</v>
      </c>
      <c r="H34" s="207"/>
      <c r="I34" s="202">
        <f t="shared" ref="I34" si="8">+I23-I30</f>
        <v>49.557136621562648</v>
      </c>
      <c r="J34" s="201"/>
      <c r="K34" s="206">
        <f t="shared" ref="K34" si="9">+K23-K30</f>
        <v>29.637212196639695</v>
      </c>
      <c r="L34" s="207"/>
      <c r="M34" s="202">
        <f t="shared" ref="M34" si="10">+M23-M30</f>
        <v>2.8651789800964735</v>
      </c>
      <c r="N34" s="201"/>
      <c r="O34" s="206">
        <f t="shared" ref="O34" si="11">+O23-O30</f>
        <v>-0.22731952865805738</v>
      </c>
      <c r="P34" s="207"/>
      <c r="Q34" s="202">
        <f t="shared" ref="Q34" si="12">+Q23-Q30</f>
        <v>17.039190300218955</v>
      </c>
      <c r="R34" s="201"/>
      <c r="S34" s="206">
        <f t="shared" ref="S34" si="13">+S23-S30</f>
        <v>10.854900964956812</v>
      </c>
      <c r="T34" s="207"/>
      <c r="U34" s="202">
        <f t="shared" ref="U34" si="14">+U23-U30</f>
        <v>12.535665081983119</v>
      </c>
      <c r="V34" s="201"/>
      <c r="W34" s="206">
        <f t="shared" ref="W34" si="15">+W23-W30</f>
        <v>28.696313218843557</v>
      </c>
      <c r="X34" s="207"/>
      <c r="Y34" s="202">
        <f t="shared" ref="Y34" si="16">+Y23-Y30</f>
        <v>17.951054416514353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75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04"/>
      <c r="C40" s="22"/>
      <c r="D40" s="171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04"/>
      <c r="C41" s="22"/>
      <c r="D41" s="171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04"/>
      <c r="C42" s="22"/>
      <c r="D42" s="169" t="s">
        <v>44</v>
      </c>
      <c r="E42" s="200">
        <f>+'(令和3年7月) '!E23</f>
        <v>39.89868287740628</v>
      </c>
      <c r="F42" s="201">
        <f>+'(令和3年7月) '!F23</f>
        <v>0</v>
      </c>
      <c r="G42" s="200">
        <f>+'(令和3年7月) '!G23</f>
        <v>62.971428571428568</v>
      </c>
      <c r="H42" s="201">
        <f>+'(令和3年7月) '!H23</f>
        <v>0</v>
      </c>
      <c r="I42" s="200">
        <f>+'(令和3年7月) '!I23</f>
        <v>107.56756756756755</v>
      </c>
      <c r="J42" s="201">
        <f>+'(令和3年7月) '!J23</f>
        <v>0</v>
      </c>
      <c r="K42" s="200">
        <f>+'(令和3年7月) '!K23</f>
        <v>66.473149492017413</v>
      </c>
      <c r="L42" s="201">
        <f>+'(令和3年7月) '!L23</f>
        <v>0</v>
      </c>
      <c r="M42" s="200">
        <f>+'(令和3年7月) '!M23</f>
        <v>53.968669440377894</v>
      </c>
      <c r="N42" s="201">
        <f>+'(令和3年7月) '!N23</f>
        <v>0</v>
      </c>
      <c r="O42" s="200">
        <f>+'(令和3年7月) '!O23</f>
        <v>108.84955752212389</v>
      </c>
      <c r="P42" s="201">
        <f>+'(令和3年7月) '!P23</f>
        <v>0</v>
      </c>
      <c r="Q42" s="200">
        <f>+'(令和3年7月) '!Q23</f>
        <v>49.604096373285408</v>
      </c>
      <c r="R42" s="201">
        <f>+'(令和3年7月) '!R23</f>
        <v>0</v>
      </c>
      <c r="S42" s="200">
        <f>+'(令和3年7月) '!S23</f>
        <v>178.98859186105909</v>
      </c>
      <c r="T42" s="201">
        <f>+'(令和3年7月) '!T23</f>
        <v>0</v>
      </c>
      <c r="U42" s="200">
        <f>+'(令和3年7月) '!U23</f>
        <v>54.95729669513554</v>
      </c>
      <c r="V42" s="201">
        <f>+'(令和3年7月) '!V23</f>
        <v>0</v>
      </c>
      <c r="W42" s="200">
        <f>+'(令和3年7月) '!W23</f>
        <v>82.338829054157529</v>
      </c>
      <c r="X42" s="201">
        <f>+'(令和3年7月) '!X23</f>
        <v>0</v>
      </c>
      <c r="Y42" s="200">
        <f>+'(令和3年7月) '!Y23</f>
        <v>86.771235317727431</v>
      </c>
      <c r="Z42" s="201">
        <f>+'(令和3年7月) '!Z23</f>
        <v>0</v>
      </c>
    </row>
    <row r="43" spans="1:38" ht="18.95" customHeight="1" x14ac:dyDescent="0.15">
      <c r="A43" s="22"/>
      <c r="B43" s="204"/>
      <c r="C43" s="12" t="s">
        <v>45</v>
      </c>
      <c r="D43" s="175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204"/>
      <c r="C44" s="22"/>
      <c r="D44" s="171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204"/>
      <c r="C45" s="22"/>
      <c r="D45" s="171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204"/>
      <c r="C46" s="46"/>
      <c r="D46" s="169" t="s">
        <v>44</v>
      </c>
      <c r="E46" s="200">
        <f>E23-E42</f>
        <v>7.8901901611101266</v>
      </c>
      <c r="F46" s="201"/>
      <c r="G46" s="200">
        <f>G23-G42</f>
        <v>1.224694575663797</v>
      </c>
      <c r="H46" s="201"/>
      <c r="I46" s="200">
        <f>I23-I42</f>
        <v>32.589569053995092</v>
      </c>
      <c r="J46" s="201"/>
      <c r="K46" s="200">
        <f>K23-K42</f>
        <v>2.1640627046222818</v>
      </c>
      <c r="L46" s="201"/>
      <c r="M46" s="200">
        <f>M23-M42</f>
        <v>-7.0034904602814194</v>
      </c>
      <c r="N46" s="201"/>
      <c r="O46" s="200">
        <f t="shared" si="18"/>
        <v>-2.0768770507819454</v>
      </c>
      <c r="P46" s="201"/>
      <c r="Q46" s="200">
        <f t="shared" si="18"/>
        <v>-1.1649060730664544</v>
      </c>
      <c r="R46" s="201"/>
      <c r="S46" s="200">
        <f t="shared" si="18"/>
        <v>-23.833690896102269</v>
      </c>
      <c r="T46" s="201"/>
      <c r="U46" s="200">
        <f t="shared" si="18"/>
        <v>-1.7216316131524181</v>
      </c>
      <c r="V46" s="201"/>
      <c r="W46" s="200">
        <f t="shared" si="18"/>
        <v>-0.14251583531397216</v>
      </c>
      <c r="X46" s="201"/>
      <c r="Y46" s="200">
        <f t="shared" si="18"/>
        <v>-7.6201809012130752</v>
      </c>
      <c r="Z46" s="201"/>
      <c r="AA46" s="198"/>
      <c r="AB46" s="199"/>
      <c r="AC46" s="198"/>
      <c r="AD46" s="199"/>
      <c r="AE46" s="198"/>
      <c r="AF46" s="199"/>
      <c r="AG46" s="165"/>
      <c r="AH46" s="166"/>
      <c r="AI46" s="165"/>
      <c r="AJ46" s="166"/>
      <c r="AK46" s="165"/>
      <c r="AL46" s="166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233" t="s">
        <v>68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39.89868287740628</v>
      </c>
      <c r="F23" s="218"/>
      <c r="G23" s="217">
        <f>(G20+G21)/(G22+G41)*100</f>
        <v>62.971428571428568</v>
      </c>
      <c r="H23" s="218"/>
      <c r="I23" s="217">
        <f>(I20+I21)/(I22+I41)*100</f>
        <v>107.56756756756755</v>
      </c>
      <c r="J23" s="218"/>
      <c r="K23" s="217">
        <f>(K20+K21)/(K22+K41)*100</f>
        <v>66.473149492017413</v>
      </c>
      <c r="L23" s="218"/>
      <c r="M23" s="217">
        <f>(M20+M21)/(M22+M41)*100</f>
        <v>53.968669440377894</v>
      </c>
      <c r="N23" s="218"/>
      <c r="O23" s="217">
        <f>(O20+O21)/(O22+O41)*100</f>
        <v>108.84955752212389</v>
      </c>
      <c r="P23" s="218"/>
      <c r="Q23" s="217">
        <f>(Q20+Q21)/(Q22+Q41)*100</f>
        <v>49.604096373285408</v>
      </c>
      <c r="R23" s="218"/>
      <c r="S23" s="217">
        <f>(S20+S21)/(S22+S41)*100</f>
        <v>178.98859186105909</v>
      </c>
      <c r="T23" s="218"/>
      <c r="U23" s="217">
        <f>(U20+U21)/(U22+U41)*100</f>
        <v>54.95729669513554</v>
      </c>
      <c r="V23" s="218"/>
      <c r="W23" s="217">
        <f>(W20+W21)/(W22+W41)*100</f>
        <v>82.338829054157529</v>
      </c>
      <c r="X23" s="218"/>
      <c r="Y23" s="217">
        <f>(Y20+Y21)/(Y22+Y41)*100</f>
        <v>86.771235317727431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156514.02607664955</v>
      </c>
      <c r="F24" s="220"/>
      <c r="G24" s="213">
        <f>H22/G22*1000</f>
        <v>448539.68253968254</v>
      </c>
      <c r="H24" s="214"/>
      <c r="I24" s="215">
        <f>J22/I22*1000</f>
        <v>1009101.3116236996</v>
      </c>
      <c r="J24" s="216"/>
      <c r="K24" s="213">
        <f>L22/K22*1000</f>
        <v>1580673.25428195</v>
      </c>
      <c r="L24" s="214"/>
      <c r="M24" s="215">
        <f>N22/M22*1000</f>
        <v>185774.66811426866</v>
      </c>
      <c r="N24" s="216"/>
      <c r="O24" s="213">
        <f>P22/O22*1000</f>
        <v>269585.14074757724</v>
      </c>
      <c r="P24" s="214"/>
      <c r="Q24" s="215">
        <f>R22/Q22*1000</f>
        <v>168170.69742728348</v>
      </c>
      <c r="R24" s="216"/>
      <c r="S24" s="213">
        <f>T22/S22*1000</f>
        <v>92462.495426271504</v>
      </c>
      <c r="T24" s="214"/>
      <c r="U24" s="215">
        <f>V22/U22*1000</f>
        <v>472428.0749179378</v>
      </c>
      <c r="V24" s="216"/>
      <c r="W24" s="213">
        <f>X22/W22*1000</f>
        <v>225467.61993575798</v>
      </c>
      <c r="X24" s="214"/>
      <c r="Y24" s="215">
        <f>Z22/Y22*1000</f>
        <v>204652.25200404783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72</v>
      </c>
      <c r="F30" s="209"/>
      <c r="G30" s="208">
        <v>64.5</v>
      </c>
      <c r="H30" s="209"/>
      <c r="I30" s="208">
        <v>110.1</v>
      </c>
      <c r="J30" s="209"/>
      <c r="K30" s="208">
        <v>28.5</v>
      </c>
      <c r="L30" s="209"/>
      <c r="M30" s="208">
        <v>56.3</v>
      </c>
      <c r="N30" s="209"/>
      <c r="O30" s="208">
        <v>112.5</v>
      </c>
      <c r="P30" s="209"/>
      <c r="Q30" s="208">
        <v>33.299999999999997</v>
      </c>
      <c r="R30" s="209"/>
      <c r="S30" s="208">
        <v>143.9</v>
      </c>
      <c r="T30" s="209"/>
      <c r="U30" s="208">
        <v>52.7</v>
      </c>
      <c r="V30" s="209"/>
      <c r="W30" s="208">
        <v>57.5</v>
      </c>
      <c r="X30" s="209"/>
      <c r="Y30" s="208">
        <v>65.400000000000006</v>
      </c>
      <c r="Z30" s="209"/>
    </row>
    <row r="31" spans="1:28" ht="18.95" customHeight="1" x14ac:dyDescent="0.15">
      <c r="A31" s="22"/>
      <c r="B31" s="211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211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211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f>+E23-E30</f>
        <v>-32.10131712259372</v>
      </c>
      <c r="F34" s="201"/>
      <c r="G34" s="206">
        <f t="shared" ref="G34" si="11">+G23-G30</f>
        <v>-1.528571428571432</v>
      </c>
      <c r="H34" s="207"/>
      <c r="I34" s="202">
        <f t="shared" ref="I34" si="12">+I23-I30</f>
        <v>-2.5324324324324436</v>
      </c>
      <c r="J34" s="201"/>
      <c r="K34" s="206">
        <f t="shared" ref="K34" si="13">+K23-K30</f>
        <v>37.973149492017413</v>
      </c>
      <c r="L34" s="207"/>
      <c r="M34" s="202">
        <f t="shared" ref="M34" si="14">+M23-M30</f>
        <v>-2.3313305596221028</v>
      </c>
      <c r="N34" s="201"/>
      <c r="O34" s="206">
        <f t="shared" ref="O34" si="15">+O23-O30</f>
        <v>-3.650442477876112</v>
      </c>
      <c r="P34" s="207"/>
      <c r="Q34" s="202">
        <f t="shared" ref="Q34" si="16">+Q23-Q30</f>
        <v>16.304096373285411</v>
      </c>
      <c r="R34" s="201"/>
      <c r="S34" s="206">
        <f t="shared" ref="S34" si="17">+S23-S30</f>
        <v>35.088591861059086</v>
      </c>
      <c r="T34" s="207"/>
      <c r="U34" s="202">
        <f t="shared" ref="U34" si="18">+U23-U30</f>
        <v>2.2572966951355369</v>
      </c>
      <c r="V34" s="201"/>
      <c r="W34" s="206">
        <f t="shared" ref="W34" si="19">+W23-W30</f>
        <v>24.838829054157529</v>
      </c>
      <c r="X34" s="207"/>
      <c r="Y34" s="202">
        <f t="shared" ref="Y34" si="20">+Y23-Y30</f>
        <v>21.371235317727425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04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04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04"/>
      <c r="C42" s="22"/>
      <c r="D42" s="102" t="s">
        <v>44</v>
      </c>
      <c r="E42" s="200">
        <f>+'(令和3年6月) '!E23:F23</f>
        <v>53.934899052327978</v>
      </c>
      <c r="F42" s="201">
        <f>+'(令和3年2月) '!F23</f>
        <v>0</v>
      </c>
      <c r="G42" s="200">
        <f>+'(令和3年6月) '!G23:H23</f>
        <v>75.59836544074723</v>
      </c>
      <c r="H42" s="201">
        <f>+'(令和3年2月) '!H23</f>
        <v>0</v>
      </c>
      <c r="I42" s="200">
        <f>+'(令和3年6月) '!I23:J23</f>
        <v>124.19473813621835</v>
      </c>
      <c r="J42" s="201">
        <f>+'(令和3年2月) '!J23</f>
        <v>0</v>
      </c>
      <c r="K42" s="200">
        <f>+'(令和3年6月) '!K23:L23</f>
        <v>84.333759046402719</v>
      </c>
      <c r="L42" s="201">
        <f>+'(令和3年2月) '!L23</f>
        <v>0</v>
      </c>
      <c r="M42" s="200">
        <f>+'(令和3年6月) '!M23:N23</f>
        <v>49.323318008159035</v>
      </c>
      <c r="N42" s="201">
        <f>+'(令和3年2月) '!N23</f>
        <v>0</v>
      </c>
      <c r="O42" s="200">
        <f>+'(令和3年6月) '!O23:P23</f>
        <v>109.03210349784381</v>
      </c>
      <c r="P42" s="201">
        <f>+'(令和3年2月) '!P23</f>
        <v>0</v>
      </c>
      <c r="Q42" s="200">
        <f>+'(令和3年6月) '!Q23:R23</f>
        <v>49.502935486302455</v>
      </c>
      <c r="R42" s="201">
        <f>+'(令和3年2月) '!R23</f>
        <v>0</v>
      </c>
      <c r="S42" s="200">
        <f>+'(令和3年6月) '!S23:T23</f>
        <v>154.75210525409426</v>
      </c>
      <c r="T42" s="201">
        <f>+'(令和3年2月) '!T23</f>
        <v>0</v>
      </c>
      <c r="U42" s="200">
        <f>+'(令和3年6月) '!U23:V23</f>
        <v>67.98148326743177</v>
      </c>
      <c r="V42" s="201">
        <f>+'(令和3年2月) '!V23</f>
        <v>0</v>
      </c>
      <c r="W42" s="200">
        <f>+'(令和3年6月) '!W23:X23</f>
        <v>89.022435897435898</v>
      </c>
      <c r="X42" s="201">
        <f>+'(令和3年2月) '!X23</f>
        <v>0</v>
      </c>
      <c r="Y42" s="200">
        <f>+'(令和3年6月) '!Y23:Z23</f>
        <v>82.288731604428762</v>
      </c>
      <c r="Z42" s="201">
        <f>+'(令和3年2月) '!Z23</f>
        <v>0</v>
      </c>
    </row>
    <row r="43" spans="1:38" ht="18.95" customHeight="1" x14ac:dyDescent="0.15">
      <c r="A43" s="22"/>
      <c r="B43" s="204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204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204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204"/>
      <c r="C46" s="46"/>
      <c r="D46" s="102" t="s">
        <v>44</v>
      </c>
      <c r="E46" s="200">
        <f>E23-E42</f>
        <v>-14.036216174921698</v>
      </c>
      <c r="F46" s="201"/>
      <c r="G46" s="200">
        <f>G23-G42</f>
        <v>-12.626936869318662</v>
      </c>
      <c r="H46" s="201"/>
      <c r="I46" s="200">
        <f>I23-I42</f>
        <v>-16.627170568650797</v>
      </c>
      <c r="J46" s="201"/>
      <c r="K46" s="200">
        <f>K23-K42</f>
        <v>-17.860609554385306</v>
      </c>
      <c r="L46" s="201"/>
      <c r="M46" s="200">
        <f>M23-M42</f>
        <v>4.6453514322188596</v>
      </c>
      <c r="N46" s="201"/>
      <c r="O46" s="200">
        <f t="shared" si="22"/>
        <v>-0.18254597571991837</v>
      </c>
      <c r="P46" s="201"/>
      <c r="Q46" s="200">
        <f t="shared" si="22"/>
        <v>0.101160886982953</v>
      </c>
      <c r="R46" s="201"/>
      <c r="S46" s="200">
        <f t="shared" si="22"/>
        <v>24.236486606964831</v>
      </c>
      <c r="T46" s="201"/>
      <c r="U46" s="200">
        <f t="shared" si="22"/>
        <v>-13.02418657229623</v>
      </c>
      <c r="V46" s="201"/>
      <c r="W46" s="200">
        <f t="shared" si="22"/>
        <v>-6.6836068432783691</v>
      </c>
      <c r="X46" s="201"/>
      <c r="Y46" s="200">
        <f t="shared" si="22"/>
        <v>4.4825037132986694</v>
      </c>
      <c r="Z46" s="201"/>
      <c r="AA46" s="198"/>
      <c r="AB46" s="199"/>
      <c r="AC46" s="198"/>
      <c r="AD46" s="199"/>
      <c r="AE46" s="198"/>
      <c r="AF46" s="199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233" t="s">
        <v>67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53.934899052327978</v>
      </c>
      <c r="F23" s="218"/>
      <c r="G23" s="217">
        <f>(G20+G21)/(G22+G41)*100</f>
        <v>75.59836544074723</v>
      </c>
      <c r="H23" s="218"/>
      <c r="I23" s="217">
        <f>(I20+I21)/(I22+I41)*100</f>
        <v>124.19473813621835</v>
      </c>
      <c r="J23" s="218"/>
      <c r="K23" s="217">
        <f>(K20+K21)/(K22+K41)*100</f>
        <v>84.333759046402719</v>
      </c>
      <c r="L23" s="218"/>
      <c r="M23" s="217">
        <f>(M20+M21)/(M22+M41)*100</f>
        <v>49.323318008159035</v>
      </c>
      <c r="N23" s="218"/>
      <c r="O23" s="217">
        <f>(O20+O21)/(O22+O41)*100</f>
        <v>109.03210349784381</v>
      </c>
      <c r="P23" s="218"/>
      <c r="Q23" s="217">
        <f>(Q20+Q21)/(Q22+Q41)*100</f>
        <v>49.502935486302455</v>
      </c>
      <c r="R23" s="218"/>
      <c r="S23" s="217">
        <f>(S20+S21)/(S22+S41)*100</f>
        <v>154.75210525409426</v>
      </c>
      <c r="T23" s="218"/>
      <c r="U23" s="217">
        <f>(U20+U21)/(U22+U41)*100</f>
        <v>67.98148326743177</v>
      </c>
      <c r="V23" s="218"/>
      <c r="W23" s="217">
        <f>(W20+W21)/(W22+W41)*100</f>
        <v>89.022435897435898</v>
      </c>
      <c r="X23" s="218"/>
      <c r="Y23" s="217">
        <f>(Y20+Y21)/(Y22+Y41)*100</f>
        <v>82.288731604428762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v>172626</v>
      </c>
      <c r="F24" s="220"/>
      <c r="G24" s="213">
        <v>440589</v>
      </c>
      <c r="H24" s="214"/>
      <c r="I24" s="215">
        <v>1068198</v>
      </c>
      <c r="J24" s="216"/>
      <c r="K24" s="213">
        <v>1551213</v>
      </c>
      <c r="L24" s="214"/>
      <c r="M24" s="215">
        <v>203466</v>
      </c>
      <c r="N24" s="216"/>
      <c r="O24" s="213">
        <v>279621</v>
      </c>
      <c r="P24" s="214"/>
      <c r="Q24" s="215">
        <v>166848</v>
      </c>
      <c r="R24" s="216"/>
      <c r="S24" s="213">
        <v>86278</v>
      </c>
      <c r="T24" s="214"/>
      <c r="U24" s="215">
        <v>405958</v>
      </c>
      <c r="V24" s="216"/>
      <c r="W24" s="213">
        <v>221599</v>
      </c>
      <c r="X24" s="214"/>
      <c r="Y24" s="215">
        <v>200868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64.400000000000006</v>
      </c>
      <c r="F30" s="209"/>
      <c r="G30" s="208">
        <v>42.4</v>
      </c>
      <c r="H30" s="209"/>
      <c r="I30" s="208">
        <v>89.5</v>
      </c>
      <c r="J30" s="209"/>
      <c r="K30" s="208">
        <v>17.600000000000001</v>
      </c>
      <c r="L30" s="209"/>
      <c r="M30" s="208">
        <v>39.700000000000003</v>
      </c>
      <c r="N30" s="209"/>
      <c r="O30" s="208">
        <v>96.5</v>
      </c>
      <c r="P30" s="209"/>
      <c r="Q30" s="208">
        <v>34.5</v>
      </c>
      <c r="R30" s="209"/>
      <c r="S30" s="208">
        <v>156.6</v>
      </c>
      <c r="T30" s="209"/>
      <c r="U30" s="208">
        <v>47.2</v>
      </c>
      <c r="V30" s="209"/>
      <c r="W30" s="208">
        <v>75.2</v>
      </c>
      <c r="X30" s="209"/>
      <c r="Y30" s="208">
        <v>67.099999999999994</v>
      </c>
      <c r="Z30" s="209"/>
    </row>
    <row r="31" spans="1:28" ht="18.95" customHeight="1" x14ac:dyDescent="0.15">
      <c r="A31" s="22"/>
      <c r="B31" s="211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211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211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f>+E23-E30</f>
        <v>-10.465100947672028</v>
      </c>
      <c r="F34" s="201"/>
      <c r="G34" s="206">
        <f t="shared" ref="G34" si="7">+G23-G30</f>
        <v>33.198365440747232</v>
      </c>
      <c r="H34" s="207"/>
      <c r="I34" s="202">
        <f t="shared" ref="I34" si="8">+I23-I30</f>
        <v>34.694738136218348</v>
      </c>
      <c r="J34" s="201"/>
      <c r="K34" s="206">
        <f t="shared" ref="K34" si="9">+K23-K30</f>
        <v>66.733759046402724</v>
      </c>
      <c r="L34" s="207"/>
      <c r="M34" s="202">
        <f t="shared" ref="M34" si="10">+M23-M30</f>
        <v>9.6233180081590319</v>
      </c>
      <c r="N34" s="201"/>
      <c r="O34" s="206">
        <f t="shared" ref="O34" si="11">+O23-O30</f>
        <v>12.532103497843806</v>
      </c>
      <c r="P34" s="207"/>
      <c r="Q34" s="202">
        <f t="shared" ref="Q34" si="12">+Q23-Q30</f>
        <v>15.002935486302455</v>
      </c>
      <c r="R34" s="201"/>
      <c r="S34" s="206">
        <f t="shared" ref="S34" si="13">+S23-S30</f>
        <v>-1.8478947459057338</v>
      </c>
      <c r="T34" s="207"/>
      <c r="U34" s="202">
        <f t="shared" ref="U34" si="14">+U23-U30</f>
        <v>20.781483267431767</v>
      </c>
      <c r="V34" s="201"/>
      <c r="W34" s="206">
        <f t="shared" ref="W34" si="15">+W23-W30</f>
        <v>13.822435897435895</v>
      </c>
      <c r="X34" s="207"/>
      <c r="Y34" s="202">
        <f t="shared" ref="Y34" si="16">+Y23-Y30</f>
        <v>15.188731604428767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04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04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04"/>
      <c r="C42" s="22"/>
      <c r="D42" s="147" t="s">
        <v>44</v>
      </c>
      <c r="E42" s="200">
        <f>+'(令和3年5月) '!E23:F23</f>
        <v>45.528605813738196</v>
      </c>
      <c r="F42" s="201">
        <f>+'(令和3年2月) '!F23</f>
        <v>0</v>
      </c>
      <c r="G42" s="200">
        <f>+'(令和3年5月) '!G23:H23</f>
        <v>71.477860839562965</v>
      </c>
      <c r="H42" s="201">
        <f>+'(令和3年2月) '!H23</f>
        <v>0</v>
      </c>
      <c r="I42" s="200">
        <f>+'(令和3年5月) '!I23:J23</f>
        <v>109.53504838329007</v>
      </c>
      <c r="J42" s="201">
        <f>+'(令和3年2月) '!J23</f>
        <v>0</v>
      </c>
      <c r="K42" s="200">
        <f>+'(令和3年5月) '!K23:L23</f>
        <v>66.484018264840188</v>
      </c>
      <c r="L42" s="201">
        <f>+'(令和3年2月) '!L23</f>
        <v>0</v>
      </c>
      <c r="M42" s="200">
        <f>+'(令和3年5月) '!M23:N23</f>
        <v>59.967513777311709</v>
      </c>
      <c r="N42" s="201">
        <f>+'(令和3年2月) '!N23</f>
        <v>0</v>
      </c>
      <c r="O42" s="200">
        <f>+'(令和3年5月) '!O23:P23</f>
        <v>107.51658069270449</v>
      </c>
      <c r="P42" s="201">
        <f>+'(令和3年2月) '!P23</f>
        <v>0</v>
      </c>
      <c r="Q42" s="200">
        <f>+'(令和3年5月) '!Q23:R23</f>
        <v>44.41035082336095</v>
      </c>
      <c r="R42" s="201">
        <f>+'(令和3年2月) '!R23</f>
        <v>0</v>
      </c>
      <c r="S42" s="200">
        <f>+'(令和3年5月) '!S23:T23</f>
        <v>122.87118842174019</v>
      </c>
      <c r="T42" s="201">
        <f>+'(令和3年2月) '!T23</f>
        <v>0</v>
      </c>
      <c r="U42" s="200">
        <f>+'(令和3年5月) '!U23:V23</f>
        <v>53.061852497692072</v>
      </c>
      <c r="V42" s="201">
        <f>+'(令和3年2月) '!V23</f>
        <v>0</v>
      </c>
      <c r="W42" s="200">
        <f>+'(令和3年5月) '!W23:X23</f>
        <v>71.619771863117876</v>
      </c>
      <c r="X42" s="201">
        <f>+'(令和3年2月) '!X23</f>
        <v>0</v>
      </c>
      <c r="Y42" s="200">
        <f>+'(令和3年5月) '!Y23:Z23</f>
        <v>70.009974086276443</v>
      </c>
      <c r="Z42" s="201">
        <f>+'(令和3年2月) '!Z23</f>
        <v>0</v>
      </c>
    </row>
    <row r="43" spans="1:38" ht="18.95" customHeight="1" x14ac:dyDescent="0.15">
      <c r="A43" s="22"/>
      <c r="B43" s="204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204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204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204"/>
      <c r="C46" s="46"/>
      <c r="D46" s="147" t="s">
        <v>44</v>
      </c>
      <c r="E46" s="200">
        <f>E23-E42</f>
        <v>8.4062932385897824</v>
      </c>
      <c r="F46" s="201"/>
      <c r="G46" s="200">
        <f>G23-G42</f>
        <v>4.1205046011842654</v>
      </c>
      <c r="H46" s="201"/>
      <c r="I46" s="200">
        <f>I23-I42</f>
        <v>14.659689752928273</v>
      </c>
      <c r="J46" s="201"/>
      <c r="K46" s="200">
        <f>K23-K42</f>
        <v>17.849740781562531</v>
      </c>
      <c r="L46" s="201"/>
      <c r="M46" s="200">
        <f>M23-M42</f>
        <v>-10.644195769152674</v>
      </c>
      <c r="N46" s="201"/>
      <c r="O46" s="200">
        <f t="shared" si="18"/>
        <v>1.5155228051393124</v>
      </c>
      <c r="P46" s="201"/>
      <c r="Q46" s="200">
        <f t="shared" si="18"/>
        <v>5.0925846629415048</v>
      </c>
      <c r="R46" s="201"/>
      <c r="S46" s="200">
        <f t="shared" si="18"/>
        <v>31.880916832354075</v>
      </c>
      <c r="T46" s="201"/>
      <c r="U46" s="200">
        <f t="shared" si="18"/>
        <v>14.919630769739697</v>
      </c>
      <c r="V46" s="201"/>
      <c r="W46" s="200">
        <f t="shared" si="18"/>
        <v>17.402664034318022</v>
      </c>
      <c r="X46" s="201"/>
      <c r="Y46" s="200">
        <f t="shared" si="18"/>
        <v>12.278757518152318</v>
      </c>
      <c r="Z46" s="201"/>
      <c r="AA46" s="198"/>
      <c r="AB46" s="199"/>
      <c r="AC46" s="198"/>
      <c r="AD46" s="199"/>
      <c r="AE46" s="198"/>
      <c r="AF46" s="199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233" t="s">
        <v>66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45.528605813738196</v>
      </c>
      <c r="F23" s="218"/>
      <c r="G23" s="217">
        <f>(G20+G21)/(G22+G41)*100</f>
        <v>71.477860839562965</v>
      </c>
      <c r="H23" s="218"/>
      <c r="I23" s="217">
        <f>(I20+I21)/(I22+I41)*100</f>
        <v>109.53504838329007</v>
      </c>
      <c r="J23" s="218"/>
      <c r="K23" s="217">
        <f>(K20+K21)/(K22+K41)*100</f>
        <v>66.484018264840188</v>
      </c>
      <c r="L23" s="218"/>
      <c r="M23" s="217">
        <f>(M20+M21)/(M22+M41)*100</f>
        <v>59.967513777311709</v>
      </c>
      <c r="N23" s="218"/>
      <c r="O23" s="217">
        <f>(O20+O21)/(O22+O41)*100</f>
        <v>107.51658069270449</v>
      </c>
      <c r="P23" s="218"/>
      <c r="Q23" s="217">
        <f>(Q20+Q21)/(Q22+Q41)*100</f>
        <v>44.41035082336095</v>
      </c>
      <c r="R23" s="218"/>
      <c r="S23" s="217">
        <f>(S20+S21)/(S22+S41)*100</f>
        <v>122.87118842174019</v>
      </c>
      <c r="T23" s="218"/>
      <c r="U23" s="217">
        <f>(U20+U21)/(U22+U41)*100</f>
        <v>53.061852497692072</v>
      </c>
      <c r="V23" s="218"/>
      <c r="W23" s="217">
        <f>(W20+W21)/(W22+W41)*100</f>
        <v>71.619771863117876</v>
      </c>
      <c r="X23" s="218"/>
      <c r="Y23" s="217">
        <f>(Y20+Y21)/(Y22+Y41)*100</f>
        <v>70.009974086276443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v>204989</v>
      </c>
      <c r="F24" s="220"/>
      <c r="G24" s="213">
        <v>457110</v>
      </c>
      <c r="H24" s="214"/>
      <c r="I24" s="215">
        <v>787786</v>
      </c>
      <c r="J24" s="216"/>
      <c r="K24" s="213">
        <v>1710272</v>
      </c>
      <c r="L24" s="214"/>
      <c r="M24" s="215">
        <v>183676</v>
      </c>
      <c r="N24" s="216"/>
      <c r="O24" s="213">
        <v>287463</v>
      </c>
      <c r="P24" s="214"/>
      <c r="Q24" s="215">
        <v>168743</v>
      </c>
      <c r="R24" s="216"/>
      <c r="S24" s="213">
        <v>83931</v>
      </c>
      <c r="T24" s="214"/>
      <c r="U24" s="215">
        <v>295566</v>
      </c>
      <c r="V24" s="216"/>
      <c r="W24" s="213">
        <v>218010</v>
      </c>
      <c r="X24" s="214"/>
      <c r="Y24" s="215">
        <v>188905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55.5</v>
      </c>
      <c r="F30" s="209"/>
      <c r="G30" s="208">
        <v>43.4</v>
      </c>
      <c r="H30" s="209"/>
      <c r="I30" s="208">
        <v>85</v>
      </c>
      <c r="J30" s="209"/>
      <c r="K30" s="208">
        <v>39.4</v>
      </c>
      <c r="L30" s="209"/>
      <c r="M30" s="208">
        <v>50</v>
      </c>
      <c r="N30" s="209"/>
      <c r="O30" s="208">
        <v>103</v>
      </c>
      <c r="P30" s="209"/>
      <c r="Q30" s="208">
        <v>33.700000000000003</v>
      </c>
      <c r="R30" s="209"/>
      <c r="S30" s="208">
        <v>126.5</v>
      </c>
      <c r="T30" s="209"/>
      <c r="U30" s="208">
        <v>42.3</v>
      </c>
      <c r="V30" s="209"/>
      <c r="W30" s="208">
        <v>67.3</v>
      </c>
      <c r="X30" s="209"/>
      <c r="Y30" s="208">
        <v>60.8</v>
      </c>
      <c r="Z30" s="209"/>
    </row>
    <row r="31" spans="1:28" ht="18.95" customHeight="1" x14ac:dyDescent="0.15">
      <c r="A31" s="22"/>
      <c r="B31" s="211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211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211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f>+E23-E30</f>
        <v>-9.9713941862618043</v>
      </c>
      <c r="F34" s="201"/>
      <c r="G34" s="206">
        <f t="shared" ref="G34" si="7">+G23-G30</f>
        <v>28.077860839562966</v>
      </c>
      <c r="H34" s="207"/>
      <c r="I34" s="202">
        <f t="shared" ref="I34" si="8">+I23-I30</f>
        <v>24.535048383290075</v>
      </c>
      <c r="J34" s="201"/>
      <c r="K34" s="206">
        <f t="shared" ref="K34" si="9">+K23-K30</f>
        <v>27.084018264840189</v>
      </c>
      <c r="L34" s="207"/>
      <c r="M34" s="202">
        <f t="shared" ref="M34" si="10">+M23-M30</f>
        <v>9.9675137773117086</v>
      </c>
      <c r="N34" s="201"/>
      <c r="O34" s="206">
        <f t="shared" ref="O34" si="11">+O23-O30</f>
        <v>4.516580692704494</v>
      </c>
      <c r="P34" s="207"/>
      <c r="Q34" s="202">
        <f t="shared" ref="Q34" si="12">+Q23-Q30</f>
        <v>10.710350823360947</v>
      </c>
      <c r="R34" s="201"/>
      <c r="S34" s="206">
        <f t="shared" ref="S34" si="13">+S23-S30</f>
        <v>-3.628811578259814</v>
      </c>
      <c r="T34" s="207"/>
      <c r="U34" s="202">
        <f t="shared" ref="U34" si="14">+U23-U30</f>
        <v>10.761852497692075</v>
      </c>
      <c r="V34" s="201"/>
      <c r="W34" s="206">
        <f t="shared" ref="W34" si="15">+W23-W30</f>
        <v>4.3197718631178788</v>
      </c>
      <c r="X34" s="207"/>
      <c r="Y34" s="202">
        <f t="shared" ref="Y34" si="16">+Y23-Y30</f>
        <v>9.2099740862764463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04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04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04"/>
      <c r="C42" s="22"/>
      <c r="D42" s="136" t="s">
        <v>44</v>
      </c>
      <c r="E42" s="200">
        <f>+'(令和3年4月) '!E23:F23</f>
        <v>42.07559681697613</v>
      </c>
      <c r="F42" s="201">
        <f>+'(令和3年2月) '!F23</f>
        <v>0</v>
      </c>
      <c r="G42" s="200">
        <f>+'(令和3年4月) '!G23:H23</f>
        <v>89.588497768963805</v>
      </c>
      <c r="H42" s="201">
        <f>+'(令和3年2月) '!H23</f>
        <v>0</v>
      </c>
      <c r="I42" s="200">
        <f>+'(令和3年4月) '!I23:J23</f>
        <v>118.61322275973278</v>
      </c>
      <c r="J42" s="201">
        <f>+'(令和3年2月) '!J23</f>
        <v>0</v>
      </c>
      <c r="K42" s="200">
        <f>+'(令和3年4月) '!K23:L23</f>
        <v>86.238071320944258</v>
      </c>
      <c r="L42" s="201">
        <f>+'(令和3年2月) '!L23</f>
        <v>0</v>
      </c>
      <c r="M42" s="200">
        <f>+'(令和3年4月) '!M23:N23</f>
        <v>61.80712168736121</v>
      </c>
      <c r="N42" s="201">
        <f>+'(令和3年2月) '!N23</f>
        <v>0</v>
      </c>
      <c r="O42" s="200">
        <f>+'(令和3年4月) '!O23:P23</f>
        <v>127.77350755828849</v>
      </c>
      <c r="P42" s="201">
        <f>+'(令和3年2月) '!P23</f>
        <v>0</v>
      </c>
      <c r="Q42" s="200">
        <f>+'(令和3年4月) '!Q23:R23</f>
        <v>51.713360478542839</v>
      </c>
      <c r="R42" s="201">
        <f>+'(令和3年2月) '!R23</f>
        <v>0</v>
      </c>
      <c r="S42" s="200">
        <f>+'(令和3年4月) '!S23:T23</f>
        <v>169.02032542202608</v>
      </c>
      <c r="T42" s="201">
        <f>+'(令和3年2月) '!T23</f>
        <v>0</v>
      </c>
      <c r="U42" s="200">
        <f>+'(令和3年4月) '!U23:V23</f>
        <v>75.885395941106253</v>
      </c>
      <c r="V42" s="201">
        <f>+'(令和3年2月) '!V23</f>
        <v>0</v>
      </c>
      <c r="W42" s="200">
        <f>+'(令和3年4月) '!W23:X23</f>
        <v>101.36435748281332</v>
      </c>
      <c r="X42" s="201">
        <f>+'(令和3年2月) '!X23</f>
        <v>0</v>
      </c>
      <c r="Y42" s="200">
        <f>+'(令和3年4月) '!Y23:Z23</f>
        <v>88.111876134689808</v>
      </c>
      <c r="Z42" s="201">
        <f>+'(令和3年2月) '!Z23</f>
        <v>0</v>
      </c>
    </row>
    <row r="43" spans="1:38" ht="18.95" customHeight="1" x14ac:dyDescent="0.15">
      <c r="A43" s="22"/>
      <c r="B43" s="204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204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204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204"/>
      <c r="C46" s="46"/>
      <c r="D46" s="136" t="s">
        <v>44</v>
      </c>
      <c r="E46" s="200">
        <f>E23-E42</f>
        <v>3.4530089967620654</v>
      </c>
      <c r="F46" s="201"/>
      <c r="G46" s="200">
        <f>G23-G42</f>
        <v>-18.11063692940084</v>
      </c>
      <c r="H46" s="201"/>
      <c r="I46" s="200">
        <f>I23-I42</f>
        <v>-9.0781743764427034</v>
      </c>
      <c r="J46" s="201"/>
      <c r="K46" s="200">
        <f>K23-K42</f>
        <v>-19.75405305610407</v>
      </c>
      <c r="L46" s="201"/>
      <c r="M46" s="200">
        <f>M23-M42</f>
        <v>-1.8396079100495015</v>
      </c>
      <c r="N46" s="201"/>
      <c r="O46" s="200">
        <f t="shared" si="18"/>
        <v>-20.256926865583992</v>
      </c>
      <c r="P46" s="201"/>
      <c r="Q46" s="200">
        <f t="shared" si="18"/>
        <v>-7.3030096551818886</v>
      </c>
      <c r="R46" s="201"/>
      <c r="S46" s="200">
        <f t="shared" si="18"/>
        <v>-46.14913700028589</v>
      </c>
      <c r="T46" s="201"/>
      <c r="U46" s="200">
        <f t="shared" si="18"/>
        <v>-22.823543443414181</v>
      </c>
      <c r="V46" s="201"/>
      <c r="W46" s="200">
        <f t="shared" si="18"/>
        <v>-29.744585619695442</v>
      </c>
      <c r="X46" s="201"/>
      <c r="Y46" s="200">
        <f t="shared" si="18"/>
        <v>-18.101902048413365</v>
      </c>
      <c r="Z46" s="201"/>
      <c r="AA46" s="198"/>
      <c r="AB46" s="199"/>
      <c r="AC46" s="198"/>
      <c r="AD46" s="199"/>
      <c r="AE46" s="198"/>
      <c r="AF46" s="199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233" t="s">
        <v>65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42.07559681697613</v>
      </c>
      <c r="F23" s="218"/>
      <c r="G23" s="217">
        <f>(G20+G21)/(G22+G41)*100</f>
        <v>89.588497768963805</v>
      </c>
      <c r="H23" s="218"/>
      <c r="I23" s="217">
        <f>(I20+I21)/(I22+I41)*100</f>
        <v>118.61322275973278</v>
      </c>
      <c r="J23" s="218"/>
      <c r="K23" s="217">
        <f>(K20+K21)/(K22+K41)*100</f>
        <v>86.238071320944258</v>
      </c>
      <c r="L23" s="218"/>
      <c r="M23" s="217">
        <f>(M20+M21)/(M22+M41)*100</f>
        <v>61.80712168736121</v>
      </c>
      <c r="N23" s="218"/>
      <c r="O23" s="217">
        <f>(O20+O21)/(O22+O41)*100</f>
        <v>127.77350755828849</v>
      </c>
      <c r="P23" s="218"/>
      <c r="Q23" s="217">
        <f>(Q20+Q21)/(Q22+Q41)*100</f>
        <v>51.713360478542839</v>
      </c>
      <c r="R23" s="218"/>
      <c r="S23" s="217">
        <f>(S20+S21)/(S22+S41)*100</f>
        <v>169.02032542202608</v>
      </c>
      <c r="T23" s="218"/>
      <c r="U23" s="217">
        <f>(U20+U21)/(U22+U41)*100</f>
        <v>75.885395941106253</v>
      </c>
      <c r="V23" s="218"/>
      <c r="W23" s="217">
        <f>(W20+W21)/(W22+W41)*100</f>
        <v>101.36435748281332</v>
      </c>
      <c r="X23" s="218"/>
      <c r="Y23" s="217">
        <f>(Y20+Y21)/(Y22+Y41)*100</f>
        <v>88.111876134689808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v>213223</v>
      </c>
      <c r="F24" s="220"/>
      <c r="G24" s="213">
        <v>448777</v>
      </c>
      <c r="H24" s="214"/>
      <c r="I24" s="215">
        <v>712555</v>
      </c>
      <c r="J24" s="216"/>
      <c r="K24" s="213">
        <v>1799642</v>
      </c>
      <c r="L24" s="214"/>
      <c r="M24" s="215">
        <v>214458</v>
      </c>
      <c r="N24" s="216"/>
      <c r="O24" s="213">
        <v>289183</v>
      </c>
      <c r="P24" s="214"/>
      <c r="Q24" s="215">
        <v>172559</v>
      </c>
      <c r="R24" s="216"/>
      <c r="S24" s="213">
        <v>86008</v>
      </c>
      <c r="T24" s="214"/>
      <c r="U24" s="215">
        <v>282735</v>
      </c>
      <c r="V24" s="216"/>
      <c r="W24" s="213">
        <v>224538</v>
      </c>
      <c r="X24" s="214"/>
      <c r="Y24" s="215">
        <v>195521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64.7</v>
      </c>
      <c r="F30" s="209"/>
      <c r="G30" s="208">
        <v>55.6</v>
      </c>
      <c r="H30" s="209"/>
      <c r="I30" s="208">
        <v>86.4</v>
      </c>
      <c r="J30" s="209"/>
      <c r="K30" s="208">
        <v>68.400000000000006</v>
      </c>
      <c r="L30" s="209"/>
      <c r="M30" s="208">
        <v>60.3</v>
      </c>
      <c r="N30" s="209"/>
      <c r="O30" s="208">
        <v>134</v>
      </c>
      <c r="P30" s="209"/>
      <c r="Q30" s="208">
        <v>44.3</v>
      </c>
      <c r="R30" s="209"/>
      <c r="S30" s="208">
        <v>142.30000000000001</v>
      </c>
      <c r="T30" s="209"/>
      <c r="U30" s="208">
        <v>48.7</v>
      </c>
      <c r="V30" s="209"/>
      <c r="W30" s="208">
        <v>51.3</v>
      </c>
      <c r="X30" s="209"/>
      <c r="Y30" s="208">
        <v>68.599999999999994</v>
      </c>
      <c r="Z30" s="209"/>
    </row>
    <row r="31" spans="1:28" ht="18.95" customHeight="1" x14ac:dyDescent="0.15">
      <c r="A31" s="22"/>
      <c r="B31" s="211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211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211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v>87.05268389662028</v>
      </c>
      <c r="F34" s="201"/>
      <c r="G34" s="206">
        <v>56.006240249609988</v>
      </c>
      <c r="H34" s="207"/>
      <c r="I34" s="202">
        <v>114.56217666219581</v>
      </c>
      <c r="J34" s="201"/>
      <c r="K34" s="206">
        <v>31.067961165048541</v>
      </c>
      <c r="L34" s="207"/>
      <c r="M34" s="202">
        <v>60.09323577016454</v>
      </c>
      <c r="N34" s="201"/>
      <c r="O34" s="206">
        <v>110.78748651564186</v>
      </c>
      <c r="P34" s="207"/>
      <c r="Q34" s="202">
        <v>44.466676927812834</v>
      </c>
      <c r="R34" s="201"/>
      <c r="S34" s="206">
        <v>133.80239238956392</v>
      </c>
      <c r="T34" s="207"/>
      <c r="U34" s="202">
        <v>67.037804246504408</v>
      </c>
      <c r="V34" s="201"/>
      <c r="W34" s="206">
        <v>48.559225820403306</v>
      </c>
      <c r="X34" s="207"/>
      <c r="Y34" s="202">
        <v>70.541282564502538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204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204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204"/>
      <c r="C42" s="22"/>
      <c r="D42" s="123" t="s">
        <v>44</v>
      </c>
      <c r="E42" s="200">
        <f>+'(令和3年3月) '!E23:F23</f>
        <v>41.552441090405054</v>
      </c>
      <c r="F42" s="201">
        <f>+'(令和3年2月) '!F23</f>
        <v>0</v>
      </c>
      <c r="G42" s="200">
        <f>+'(令和3年3月) '!G23:H23</f>
        <v>70.377270610153715</v>
      </c>
      <c r="H42" s="201">
        <f>+'(令和3年2月) '!H23</f>
        <v>0</v>
      </c>
      <c r="I42" s="200">
        <f>+'(令和3年3月) '!I23:J23</f>
        <v>202.89162112932604</v>
      </c>
      <c r="J42" s="201">
        <f>+'(令和3年2月) '!J23</f>
        <v>0</v>
      </c>
      <c r="K42" s="200">
        <f>+'(令和3年3月) '!K23:L23</f>
        <v>122.28571428571429</v>
      </c>
      <c r="L42" s="201">
        <f>+'(令和3年2月) '!L23</f>
        <v>0</v>
      </c>
      <c r="M42" s="200">
        <f>+'(令和3年3月) '!M23:N23</f>
        <v>49.879858766446986</v>
      </c>
      <c r="N42" s="201">
        <f>+'(令和3年2月) '!N23</f>
        <v>0</v>
      </c>
      <c r="O42" s="200">
        <f>+'(令和3年3月) '!O23:P23</f>
        <v>136.48314460497201</v>
      </c>
      <c r="P42" s="201">
        <f>+'(令和3年2月) '!P23</f>
        <v>0</v>
      </c>
      <c r="Q42" s="200">
        <f>+'(令和3年3月) '!Q23:R23</f>
        <v>52.161421266276555</v>
      </c>
      <c r="R42" s="201">
        <f>+'(令和3年2月) '!R23</f>
        <v>0</v>
      </c>
      <c r="S42" s="200">
        <f>+'(令和3年3月) '!S23:T23</f>
        <v>167.27831036548832</v>
      </c>
      <c r="T42" s="201">
        <f>+'(令和3年2月) '!T23</f>
        <v>0</v>
      </c>
      <c r="U42" s="200">
        <f>+'(令和3年3月) '!U23:V23</f>
        <v>82.451960030745582</v>
      </c>
      <c r="V42" s="201">
        <f>+'(令和3年2月) '!V23</f>
        <v>0</v>
      </c>
      <c r="W42" s="200">
        <f>+'(令和3年3月) '!W23:X23</f>
        <v>88.954075498918002</v>
      </c>
      <c r="X42" s="201">
        <f>+'(令和3年2月) '!X23</f>
        <v>0</v>
      </c>
      <c r="Y42" s="200">
        <f>+'(令和3年3月) '!Y23:Z23</f>
        <v>86.827135446093777</v>
      </c>
      <c r="Z42" s="201">
        <f>+'(令和3年2月) '!Z23</f>
        <v>0</v>
      </c>
    </row>
    <row r="43" spans="1:38" ht="18.95" customHeight="1" x14ac:dyDescent="0.15">
      <c r="A43" s="22"/>
      <c r="B43" s="204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204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204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204"/>
      <c r="C46" s="46"/>
      <c r="D46" s="123" t="s">
        <v>44</v>
      </c>
      <c r="E46" s="200">
        <f>E23-E42</f>
        <v>0.52315572657107623</v>
      </c>
      <c r="F46" s="201"/>
      <c r="G46" s="200">
        <f>G23-G42</f>
        <v>19.21122715881009</v>
      </c>
      <c r="H46" s="201"/>
      <c r="I46" s="200">
        <f>I23-I42</f>
        <v>-84.278398369593262</v>
      </c>
      <c r="J46" s="201"/>
      <c r="K46" s="200">
        <f>K23-K42</f>
        <v>-36.047642964770034</v>
      </c>
      <c r="L46" s="201"/>
      <c r="M46" s="200">
        <f>M23-M42</f>
        <v>11.927262920914224</v>
      </c>
      <c r="N46" s="201"/>
      <c r="O46" s="200">
        <f t="shared" si="3"/>
        <v>-8.7096370466835253</v>
      </c>
      <c r="P46" s="201"/>
      <c r="Q46" s="200">
        <f t="shared" si="3"/>
        <v>-0.44806078773371638</v>
      </c>
      <c r="R46" s="201"/>
      <c r="S46" s="200">
        <f t="shared" si="3"/>
        <v>1.7420150565377526</v>
      </c>
      <c r="T46" s="201"/>
      <c r="U46" s="200">
        <f t="shared" si="3"/>
        <v>-6.5665640896393285</v>
      </c>
      <c r="V46" s="201"/>
      <c r="W46" s="200">
        <f t="shared" si="3"/>
        <v>12.410281983895317</v>
      </c>
      <c r="X46" s="201"/>
      <c r="Y46" s="200">
        <f t="shared" si="3"/>
        <v>1.2847406885960311</v>
      </c>
      <c r="Z46" s="201"/>
      <c r="AA46" s="198"/>
      <c r="AB46" s="199"/>
      <c r="AC46" s="198"/>
      <c r="AD46" s="199"/>
      <c r="AE46" s="198"/>
      <c r="AF46" s="199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33" t="s">
        <v>64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v>41.552441090405054</v>
      </c>
      <c r="F23" s="218"/>
      <c r="G23" s="217">
        <v>70.377270610153715</v>
      </c>
      <c r="H23" s="218"/>
      <c r="I23" s="217">
        <v>202.89162112932604</v>
      </c>
      <c r="J23" s="218"/>
      <c r="K23" s="217">
        <v>122.28571428571429</v>
      </c>
      <c r="L23" s="218"/>
      <c r="M23" s="217">
        <v>49.879858766446986</v>
      </c>
      <c r="N23" s="218"/>
      <c r="O23" s="217">
        <v>136.48314460497201</v>
      </c>
      <c r="P23" s="218"/>
      <c r="Q23" s="217">
        <v>52.161421266276555</v>
      </c>
      <c r="R23" s="218"/>
      <c r="S23" s="217">
        <v>167.27831036548832</v>
      </c>
      <c r="T23" s="218"/>
      <c r="U23" s="217">
        <v>82.451960030745582</v>
      </c>
      <c r="V23" s="218"/>
      <c r="W23" s="217">
        <v>88.954075498918002</v>
      </c>
      <c r="X23" s="218"/>
      <c r="Y23" s="217">
        <v>86.827135446093777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v>220916.91009412528</v>
      </c>
      <c r="F24" s="220"/>
      <c r="G24" s="213">
        <v>342582.36865538737</v>
      </c>
      <c r="H24" s="214"/>
      <c r="I24" s="215">
        <v>762266.57263751759</v>
      </c>
      <c r="J24" s="216"/>
      <c r="K24" s="213">
        <v>1637188.5964912281</v>
      </c>
      <c r="L24" s="214"/>
      <c r="M24" s="215">
        <v>217286.9128555136</v>
      </c>
      <c r="N24" s="216"/>
      <c r="O24" s="213">
        <v>280449.17509313469</v>
      </c>
      <c r="P24" s="214"/>
      <c r="Q24" s="215">
        <v>177020.95585046406</v>
      </c>
      <c r="R24" s="216"/>
      <c r="S24" s="213">
        <v>77255.757036377807</v>
      </c>
      <c r="T24" s="214"/>
      <c r="U24" s="215">
        <v>282713.13250639889</v>
      </c>
      <c r="V24" s="216"/>
      <c r="W24" s="213">
        <v>223902.52903505915</v>
      </c>
      <c r="X24" s="214"/>
      <c r="Y24" s="215">
        <v>193686.70498390889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66.599999999999994</v>
      </c>
      <c r="F30" s="209"/>
      <c r="G30" s="208">
        <v>55.9</v>
      </c>
      <c r="H30" s="209"/>
      <c r="I30" s="208">
        <v>87.4</v>
      </c>
      <c r="J30" s="209"/>
      <c r="K30" s="208">
        <v>54.1</v>
      </c>
      <c r="L30" s="209"/>
      <c r="M30" s="208">
        <v>50.4</v>
      </c>
      <c r="N30" s="209"/>
      <c r="O30" s="208">
        <v>145.9</v>
      </c>
      <c r="P30" s="209"/>
      <c r="Q30" s="208">
        <v>43</v>
      </c>
      <c r="R30" s="209"/>
      <c r="S30" s="208">
        <v>139</v>
      </c>
      <c r="T30" s="209"/>
      <c r="U30" s="208">
        <v>59.7</v>
      </c>
      <c r="V30" s="209"/>
      <c r="W30" s="208">
        <v>63.7</v>
      </c>
      <c r="X30" s="209"/>
      <c r="Y30" s="208">
        <v>69.099999999999994</v>
      </c>
      <c r="Z30" s="209"/>
    </row>
    <row r="31" spans="1:28" ht="18.95" customHeight="1" x14ac:dyDescent="0.15">
      <c r="A31" s="22"/>
      <c r="B31" s="211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211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211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v>87.05268389662028</v>
      </c>
      <c r="F34" s="201"/>
      <c r="G34" s="206">
        <v>56.006240249609988</v>
      </c>
      <c r="H34" s="207"/>
      <c r="I34" s="202">
        <v>114.56217666219581</v>
      </c>
      <c r="J34" s="201"/>
      <c r="K34" s="206">
        <v>31.067961165048541</v>
      </c>
      <c r="L34" s="207"/>
      <c r="M34" s="202">
        <v>60.09323577016454</v>
      </c>
      <c r="N34" s="201"/>
      <c r="O34" s="206">
        <v>110.78748651564186</v>
      </c>
      <c r="P34" s="207"/>
      <c r="Q34" s="202">
        <v>44.466676927812834</v>
      </c>
      <c r="R34" s="201"/>
      <c r="S34" s="206">
        <v>133.80239238956392</v>
      </c>
      <c r="T34" s="207"/>
      <c r="U34" s="202">
        <v>67.037804246504408</v>
      </c>
      <c r="V34" s="201"/>
      <c r="W34" s="206">
        <v>48.559225820403306</v>
      </c>
      <c r="X34" s="207"/>
      <c r="Y34" s="202">
        <v>70.541282564502538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204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204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204"/>
      <c r="C42" s="22"/>
      <c r="D42" s="101" t="s">
        <v>44</v>
      </c>
      <c r="E42" s="200" t="e">
        <f>+'(令和3年2月) '!E23</f>
        <v>#REF!</v>
      </c>
      <c r="F42" s="201">
        <f>+'(令和3年2月) '!F23</f>
        <v>0</v>
      </c>
      <c r="G42" s="200" t="e">
        <f>+'(令和3年2月) '!G23</f>
        <v>#REF!</v>
      </c>
      <c r="H42" s="201">
        <f>+'(令和3年2月) '!H23</f>
        <v>0</v>
      </c>
      <c r="I42" s="200" t="e">
        <f>+'(令和3年2月) '!I23</f>
        <v>#REF!</v>
      </c>
      <c r="J42" s="201">
        <f>+'(令和3年2月) '!J23</f>
        <v>0</v>
      </c>
      <c r="K42" s="200" t="e">
        <f>+'(令和3年2月) '!K23</f>
        <v>#REF!</v>
      </c>
      <c r="L42" s="201">
        <f>+'(令和3年2月) '!L23</f>
        <v>0</v>
      </c>
      <c r="M42" s="200" t="e">
        <f>+'(令和3年2月) '!M23</f>
        <v>#REF!</v>
      </c>
      <c r="N42" s="201">
        <f>+'(令和3年2月) '!N23</f>
        <v>0</v>
      </c>
      <c r="O42" s="200" t="e">
        <f>+'(令和3年2月) '!O23</f>
        <v>#REF!</v>
      </c>
      <c r="P42" s="201">
        <f>+'(令和3年2月) '!P23</f>
        <v>0</v>
      </c>
      <c r="Q42" s="200" t="e">
        <f>+'(令和3年2月) '!Q23</f>
        <v>#REF!</v>
      </c>
      <c r="R42" s="201">
        <f>+'(令和3年2月) '!R23</f>
        <v>0</v>
      </c>
      <c r="S42" s="200" t="e">
        <f>+'(令和3年2月) '!S23</f>
        <v>#REF!</v>
      </c>
      <c r="T42" s="201">
        <f>+'(令和3年2月) '!T23</f>
        <v>0</v>
      </c>
      <c r="U42" s="200" t="e">
        <f>+'(令和3年2月) '!U23</f>
        <v>#REF!</v>
      </c>
      <c r="V42" s="201">
        <f>+'(令和3年2月) '!V23</f>
        <v>0</v>
      </c>
      <c r="W42" s="200" t="e">
        <f>+'(令和3年2月) '!W23</f>
        <v>#REF!</v>
      </c>
      <c r="X42" s="201">
        <f>+'(令和3年2月) '!X23</f>
        <v>0</v>
      </c>
      <c r="Y42" s="200" t="e">
        <f>+'(令和3年2月) '!Y23</f>
        <v>#REF!</v>
      </c>
      <c r="Z42" s="201">
        <f>+'(令和3年2月) '!Z23</f>
        <v>0</v>
      </c>
    </row>
    <row r="43" spans="1:38" ht="18.95" customHeight="1" x14ac:dyDescent="0.15">
      <c r="A43" s="22"/>
      <c r="B43" s="204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204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204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204"/>
      <c r="C46" s="46"/>
      <c r="D46" s="101" t="s">
        <v>44</v>
      </c>
      <c r="E46" s="200" t="e">
        <f>E23-E42</f>
        <v>#REF!</v>
      </c>
      <c r="F46" s="201"/>
      <c r="G46" s="200" t="e">
        <f>G23-G42</f>
        <v>#REF!</v>
      </c>
      <c r="H46" s="201"/>
      <c r="I46" s="200" t="e">
        <f>I23-I42</f>
        <v>#REF!</v>
      </c>
      <c r="J46" s="201"/>
      <c r="K46" s="200" t="e">
        <f>K23-K42</f>
        <v>#REF!</v>
      </c>
      <c r="L46" s="201"/>
      <c r="M46" s="200" t="e">
        <f>M23-M42</f>
        <v>#REF!</v>
      </c>
      <c r="N46" s="201"/>
      <c r="O46" s="200" t="e">
        <f t="shared" si="3"/>
        <v>#REF!</v>
      </c>
      <c r="P46" s="201"/>
      <c r="Q46" s="200" t="e">
        <f t="shared" si="3"/>
        <v>#REF!</v>
      </c>
      <c r="R46" s="201"/>
      <c r="S46" s="200" t="e">
        <f t="shared" si="3"/>
        <v>#REF!</v>
      </c>
      <c r="T46" s="201"/>
      <c r="U46" s="200" t="e">
        <f t="shared" si="3"/>
        <v>#REF!</v>
      </c>
      <c r="V46" s="201"/>
      <c r="W46" s="200" t="e">
        <f t="shared" si="3"/>
        <v>#REF!</v>
      </c>
      <c r="X46" s="201"/>
      <c r="Y46" s="200" t="e">
        <f t="shared" si="3"/>
        <v>#REF!</v>
      </c>
      <c r="Z46" s="201"/>
      <c r="AA46" s="198"/>
      <c r="AB46" s="199"/>
      <c r="AC46" s="198"/>
      <c r="AD46" s="199"/>
      <c r="AE46" s="198"/>
      <c r="AF46" s="199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204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33" t="s">
        <v>63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32" t="s">
        <v>8</v>
      </c>
      <c r="H2" s="232"/>
      <c r="I2" s="230" t="s">
        <v>9</v>
      </c>
      <c r="J2" s="231"/>
      <c r="K2" s="232" t="s">
        <v>10</v>
      </c>
      <c r="L2" s="232"/>
      <c r="M2" s="230" t="s">
        <v>11</v>
      </c>
      <c r="N2" s="231"/>
      <c r="O2" s="232" t="s">
        <v>12</v>
      </c>
      <c r="P2" s="232"/>
      <c r="Q2" s="230" t="s">
        <v>13</v>
      </c>
      <c r="R2" s="231"/>
      <c r="S2" s="232" t="s">
        <v>14</v>
      </c>
      <c r="T2" s="232"/>
      <c r="U2" s="230" t="s">
        <v>15</v>
      </c>
      <c r="V2" s="231"/>
      <c r="W2" s="232" t="s">
        <v>16</v>
      </c>
      <c r="X2" s="232"/>
      <c r="Y2" s="224" t="s">
        <v>17</v>
      </c>
      <c r="Z2" s="225"/>
    </row>
    <row r="3" spans="1:26" ht="18.75" x14ac:dyDescent="0.2">
      <c r="A3" s="7"/>
      <c r="C3" s="228"/>
      <c r="D3" s="229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6"/>
      <c r="Z3" s="22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 t="e">
        <f>(E20+E21)/(E22+E41)*100</f>
        <v>#REF!</v>
      </c>
      <c r="F23" s="218"/>
      <c r="G23" s="217" t="e">
        <f>(G20+G21)/(G22+G41)*100</f>
        <v>#REF!</v>
      </c>
      <c r="H23" s="218"/>
      <c r="I23" s="217" t="e">
        <f>(I20+I21)/(I22+I41)*100</f>
        <v>#REF!</v>
      </c>
      <c r="J23" s="218"/>
      <c r="K23" s="217" t="e">
        <f>(K20+K21)/(K22+K41)*100</f>
        <v>#REF!</v>
      </c>
      <c r="L23" s="218"/>
      <c r="M23" s="217" t="e">
        <f>(M20+M21)/(M22+M41)*100</f>
        <v>#REF!</v>
      </c>
      <c r="N23" s="218"/>
      <c r="O23" s="217" t="e">
        <f>(O20+O21)/(O22+O41)*100</f>
        <v>#REF!</v>
      </c>
      <c r="P23" s="218"/>
      <c r="Q23" s="217" t="e">
        <f>(Q20+Q21)/(Q22+Q41)*100</f>
        <v>#REF!</v>
      </c>
      <c r="R23" s="218"/>
      <c r="S23" s="217" t="e">
        <f>(S20+S21)/(S22+S41)*100</f>
        <v>#REF!</v>
      </c>
      <c r="T23" s="218"/>
      <c r="U23" s="217" t="e">
        <f>(U20+U21)/(U22+U41)*100</f>
        <v>#REF!</v>
      </c>
      <c r="V23" s="218"/>
      <c r="W23" s="217" t="e">
        <f>(W20+W21)/(W22+W41)*100</f>
        <v>#REF!</v>
      </c>
      <c r="X23" s="218"/>
      <c r="Y23" s="217" t="e">
        <f>(Y20+Y21)/(Y22+Y41)*100</f>
        <v>#REF!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226343.04307406259</v>
      </c>
      <c r="F24" s="220"/>
      <c r="G24" s="213">
        <f>H22/G22*1000</f>
        <v>383147.52475247526</v>
      </c>
      <c r="H24" s="214"/>
      <c r="I24" s="215">
        <f>J22/I22*1000</f>
        <v>1166294.5632798574</v>
      </c>
      <c r="J24" s="216"/>
      <c r="K24" s="213">
        <f>L22/K22*1000</f>
        <v>1691355.5327868853</v>
      </c>
      <c r="L24" s="214"/>
      <c r="M24" s="215">
        <f>N22/M22*1000</f>
        <v>226612.30024061256</v>
      </c>
      <c r="N24" s="216"/>
      <c r="O24" s="213">
        <f>P22/O22*1000</f>
        <v>285146.43440391944</v>
      </c>
      <c r="P24" s="214"/>
      <c r="Q24" s="215">
        <f>R22/Q22*1000</f>
        <v>184680.19400352734</v>
      </c>
      <c r="R24" s="216"/>
      <c r="S24" s="213">
        <f>T22/S22*1000</f>
        <v>78576.3753674646</v>
      </c>
      <c r="T24" s="214"/>
      <c r="U24" s="215">
        <f>V22/U22*1000</f>
        <v>319892.75454835623</v>
      </c>
      <c r="V24" s="216"/>
      <c r="W24" s="213">
        <f>X22/W22*1000</f>
        <v>226477.29554836551</v>
      </c>
      <c r="X24" s="214"/>
      <c r="Y24" s="215">
        <f>Z22/Y22*1000</f>
        <v>212177.27586034499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8">
        <v>65.5</v>
      </c>
      <c r="F30" s="209"/>
      <c r="G30" s="208">
        <v>56.1</v>
      </c>
      <c r="H30" s="209"/>
      <c r="I30" s="208">
        <v>80.7</v>
      </c>
      <c r="J30" s="209"/>
      <c r="K30" s="208">
        <v>71.7</v>
      </c>
      <c r="L30" s="209"/>
      <c r="M30" s="208">
        <v>54.2</v>
      </c>
      <c r="N30" s="209"/>
      <c r="O30" s="208">
        <v>112.4</v>
      </c>
      <c r="P30" s="209"/>
      <c r="Q30" s="208">
        <v>40.4</v>
      </c>
      <c r="R30" s="209"/>
      <c r="S30" s="208">
        <v>122.3</v>
      </c>
      <c r="T30" s="209"/>
      <c r="U30" s="208">
        <v>36.200000000000003</v>
      </c>
      <c r="V30" s="209"/>
      <c r="W30" s="208">
        <v>20.7</v>
      </c>
      <c r="X30" s="209"/>
      <c r="Y30" s="208">
        <v>52.9</v>
      </c>
      <c r="Z30" s="209"/>
    </row>
    <row r="31" spans="1:28" ht="18.95" customHeight="1" x14ac:dyDescent="0.15">
      <c r="A31" s="22"/>
      <c r="B31" s="211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211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211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211"/>
      <c r="C34" s="69"/>
      <c r="D34" s="28" t="s">
        <v>44</v>
      </c>
      <c r="E34" s="202">
        <v>87.05268389662028</v>
      </c>
      <c r="F34" s="201"/>
      <c r="G34" s="206">
        <v>56.006240249609988</v>
      </c>
      <c r="H34" s="207"/>
      <c r="I34" s="202">
        <v>114.56217666219581</v>
      </c>
      <c r="J34" s="201"/>
      <c r="K34" s="206">
        <v>31.067961165048541</v>
      </c>
      <c r="L34" s="207"/>
      <c r="M34" s="202">
        <v>60.09323577016454</v>
      </c>
      <c r="N34" s="201"/>
      <c r="O34" s="206">
        <v>110.78748651564186</v>
      </c>
      <c r="P34" s="207"/>
      <c r="Q34" s="202">
        <v>44.466676927812834</v>
      </c>
      <c r="R34" s="201"/>
      <c r="S34" s="206">
        <v>133.80239238956392</v>
      </c>
      <c r="T34" s="207"/>
      <c r="U34" s="202">
        <v>67.037804246504408</v>
      </c>
      <c r="V34" s="201"/>
      <c r="W34" s="206">
        <v>48.559225820403306</v>
      </c>
      <c r="X34" s="207"/>
      <c r="Y34" s="202">
        <v>70.541282564502538</v>
      </c>
      <c r="Z34" s="201"/>
    </row>
    <row r="35" spans="1:38" ht="18.95" customHeight="1" x14ac:dyDescent="0.15">
      <c r="A35" s="22"/>
      <c r="B35" s="211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212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3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04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04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204"/>
      <c r="C42" s="22"/>
      <c r="D42" s="101" t="s">
        <v>44</v>
      </c>
      <c r="E42" s="200" t="e">
        <f>+#REF!</f>
        <v>#REF!</v>
      </c>
      <c r="F42" s="201" t="e">
        <f>+#REF!</f>
        <v>#REF!</v>
      </c>
      <c r="G42" s="200" t="e">
        <f>+#REF!</f>
        <v>#REF!</v>
      </c>
      <c r="H42" s="201" t="e">
        <f>+#REF!</f>
        <v>#REF!</v>
      </c>
      <c r="I42" s="200" t="e">
        <f>+#REF!</f>
        <v>#REF!</v>
      </c>
      <c r="J42" s="201" t="e">
        <f>+#REF!</f>
        <v>#REF!</v>
      </c>
      <c r="K42" s="200" t="e">
        <f>+#REF!</f>
        <v>#REF!</v>
      </c>
      <c r="L42" s="201" t="e">
        <f>+#REF!</f>
        <v>#REF!</v>
      </c>
      <c r="M42" s="200" t="e">
        <f>+#REF!</f>
        <v>#REF!</v>
      </c>
      <c r="N42" s="201" t="e">
        <f>+#REF!</f>
        <v>#REF!</v>
      </c>
      <c r="O42" s="200" t="e">
        <f>+#REF!</f>
        <v>#REF!</v>
      </c>
      <c r="P42" s="201" t="e">
        <f>+#REF!</f>
        <v>#REF!</v>
      </c>
      <c r="Q42" s="200" t="e">
        <f>+#REF!</f>
        <v>#REF!</v>
      </c>
      <c r="R42" s="201" t="e">
        <f>+#REF!</f>
        <v>#REF!</v>
      </c>
      <c r="S42" s="200" t="e">
        <f>+#REF!</f>
        <v>#REF!</v>
      </c>
      <c r="T42" s="201" t="e">
        <f>+#REF!</f>
        <v>#REF!</v>
      </c>
      <c r="U42" s="200" t="e">
        <f>+#REF!</f>
        <v>#REF!</v>
      </c>
      <c r="V42" s="201" t="e">
        <f>+#REF!</f>
        <v>#REF!</v>
      </c>
      <c r="W42" s="200" t="e">
        <f>+#REF!</f>
        <v>#REF!</v>
      </c>
      <c r="X42" s="201" t="e">
        <f>+#REF!</f>
        <v>#REF!</v>
      </c>
      <c r="Y42" s="200" t="e">
        <f>+#REF!</f>
        <v>#REF!</v>
      </c>
      <c r="Z42" s="201" t="e">
        <f>+#REF!</f>
        <v>#REF!</v>
      </c>
    </row>
    <row r="43" spans="1:38" ht="18.95" customHeight="1" x14ac:dyDescent="0.15">
      <c r="A43" s="22"/>
      <c r="B43" s="204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204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204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204"/>
      <c r="C46" s="46"/>
      <c r="D46" s="101" t="s">
        <v>44</v>
      </c>
      <c r="E46" s="200" t="e">
        <f>E23-E42</f>
        <v>#REF!</v>
      </c>
      <c r="F46" s="201"/>
      <c r="G46" s="200" t="e">
        <f>G23-G42</f>
        <v>#REF!</v>
      </c>
      <c r="H46" s="201"/>
      <c r="I46" s="200" t="e">
        <f>I23-I42</f>
        <v>#REF!</v>
      </c>
      <c r="J46" s="201"/>
      <c r="K46" s="200" t="e">
        <f>K23-K42</f>
        <v>#REF!</v>
      </c>
      <c r="L46" s="201"/>
      <c r="M46" s="200" t="e">
        <f>M23-M42</f>
        <v>#REF!</v>
      </c>
      <c r="N46" s="201"/>
      <c r="O46" s="200" t="e">
        <f t="shared" si="3"/>
        <v>#REF!</v>
      </c>
      <c r="P46" s="201"/>
      <c r="Q46" s="200" t="e">
        <f t="shared" si="3"/>
        <v>#REF!</v>
      </c>
      <c r="R46" s="201"/>
      <c r="S46" s="200" t="e">
        <f t="shared" si="3"/>
        <v>#REF!</v>
      </c>
      <c r="T46" s="201"/>
      <c r="U46" s="200" t="e">
        <f t="shared" si="3"/>
        <v>#REF!</v>
      </c>
      <c r="V46" s="201"/>
      <c r="W46" s="200" t="e">
        <f t="shared" si="3"/>
        <v>#REF!</v>
      </c>
      <c r="X46" s="201"/>
      <c r="Y46" s="200" t="e">
        <f t="shared" si="3"/>
        <v>#REF!</v>
      </c>
      <c r="Z46" s="201"/>
      <c r="AA46" s="198"/>
      <c r="AB46" s="199"/>
      <c r="AC46" s="198"/>
      <c r="AD46" s="199"/>
      <c r="AE46" s="198"/>
      <c r="AF46" s="199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04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204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205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10品目別管理表 (令和3年11月) </vt:lpstr>
      <vt:lpstr>(令和3年10月)  </vt:lpstr>
      <vt:lpstr>(令和3年9月) </vt:lpstr>
      <vt:lpstr>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'(令和3年10月)  '!Print_Area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'(令和3年8月) '!Print_Area</vt:lpstr>
      <vt:lpstr>'(令和3年9月) '!Print_Area</vt:lpstr>
      <vt:lpstr>'10品目別管理表 (令和3年11月)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2021-12-20T06:25:25Z</cp:lastPrinted>
  <dcterms:created xsi:type="dcterms:W3CDTF">2016-05-20T01:46:25Z</dcterms:created>
  <dcterms:modified xsi:type="dcterms:W3CDTF">2021-12-20T06:25:27Z</dcterms:modified>
</cp:coreProperties>
</file>