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0730" windowHeight="11160" activeTab="0"/>
  </bookViews>
  <sheets>
    <sheet name="10品目別管理表 (令和3年12月) " sheetId="9" r:id="rId1"/>
    <sheet name=" (令和3年11月) " sheetId="13" r:id="rId2"/>
    <sheet name="(令和3年10月)  " sheetId="12" r:id="rId3"/>
    <sheet name="(令和3年9月) " sheetId="11" r:id="rId4"/>
    <sheet name="(令和3年8月) " sheetId="10" r:id="rId5"/>
    <sheet name="(令和3年7月) " sheetId="5" r:id="rId6"/>
    <sheet name="(令和3年6月) " sheetId="8" r:id="rId7"/>
    <sheet name="(令和3年5月) " sheetId="7" r:id="rId8"/>
    <sheet name="(令和3年4月) " sheetId="6" r:id="rId9"/>
    <sheet name="(令和3年3月) " sheetId="4" r:id="rId10"/>
    <sheet name="(令和3年2月) " sheetId="3" r:id="rId11"/>
  </sheets>
  <definedNames>
    <definedName name="_xlnm.Print_Area" localSheetId="1">' (令和3年11月) '!$A$1:$Z$49</definedName>
    <definedName name="_xlnm.Print_Area" localSheetId="2">'(令和3年10月)  '!$A$1:$Z$49</definedName>
    <definedName name="_xlnm.Print_Area" localSheetId="10">'(令和3年2月) '!$A$1:$Z$49</definedName>
    <definedName name="_xlnm.Print_Area" localSheetId="9">'(令和3年3月) '!$A$1:$Z$49</definedName>
    <definedName name="_xlnm.Print_Area" localSheetId="8">'(令和3年4月) '!$A$1:$Z$49</definedName>
    <definedName name="_xlnm.Print_Area" localSheetId="7">'(令和3年5月) '!$A$1:$Z$49</definedName>
    <definedName name="_xlnm.Print_Area" localSheetId="6">'(令和3年6月) '!$A$1:$Z$49</definedName>
    <definedName name="_xlnm.Print_Area" localSheetId="5">'(令和3年7月) '!$A$1:$Z$49</definedName>
    <definedName name="_xlnm.Print_Area" localSheetId="4">'(令和3年8月) '!$A$1:$Z$49</definedName>
    <definedName name="_xlnm.Print_Area" localSheetId="3">'(令和3年9月) '!$A$1:$Z$49</definedName>
    <definedName name="_xlnm.Print_Area" localSheetId="0">'10品目別管理表 (令和3年12月) '!$A$1:$Z$49</definedName>
  </definedNames>
  <calcPr calcId="191029"/>
  <extLst/>
</workbook>
</file>

<file path=xl/sharedStrings.xml><?xml version="1.0" encoding="utf-8"?>
<sst xmlns="http://schemas.openxmlformats.org/spreadsheetml/2006/main" count="1408" uniqueCount="74">
  <si>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</si>
  <si>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</si>
  <si>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</si>
  <si>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</si>
  <si>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</si>
  <si>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</si>
  <si>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</si>
  <si>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</si>
  <si>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</si>
  <si>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</si>
  <si>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</si>
  <si>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</si>
  <si>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</si>
  <si>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</si>
  <si>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</si>
  <si>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</si>
  <si>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</si>
  <si>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</si>
  <si>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</si>
  <si>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</si>
  <si>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</si>
  <si>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</si>
  <si>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</si>
  <si>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</si>
  <si>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</si>
  <si>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</si>
  <si>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</si>
  <si>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</si>
  <si>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</si>
  <si>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</si>
  <si>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</si>
  <si>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</si>
  <si>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</si>
  <si>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</si>
  <si>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</si>
  <si>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</si>
  <si>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</si>
  <si>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</si>
  <si>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</si>
  <si>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</si>
  <si>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</si>
  <si>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</si>
  <si>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</si>
  <si>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</si>
  <si>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</si>
  <si>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</si>
  <si>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</si>
  <si>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</si>
  <si>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</si>
  <si>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</si>
  <si>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</si>
  <si>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</si>
  <si>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</si>
  <si>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</si>
  <si>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</si>
  <si>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</si>
  <si>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</si>
  <si>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</si>
  <si>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</si>
  <si>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</si>
  <si>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</si>
  <si>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</si>
  <si>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</si>
  <si>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</si>
  <si>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</si>
  <si>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</si>
  <si>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</si>
  <si>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</si>
  <si>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</si>
  <si>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</si>
  <si>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</si>
  <si>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</si>
  <si>
    <t>令和3年11月</t>
  </si>
  <si>
    <t>令和3年12月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</si>
</sst>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51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57" customWidth="1"/>
    <col min="2" max="2" width="3.140625" style="157" customWidth="1"/>
    <col min="3" max="3" width="12.57421875" style="157" customWidth="1"/>
    <col min="4" max="4" width="7.28125" style="157" customWidth="1"/>
    <col min="5" max="5" width="7.57421875" style="157" customWidth="1"/>
    <col min="6" max="6" width="10.140625" style="157" customWidth="1"/>
    <col min="7" max="7" width="7.57421875" style="157" customWidth="1"/>
    <col min="8" max="8" width="10.140625" style="157" customWidth="1"/>
    <col min="9" max="9" width="7.57421875" style="157" customWidth="1"/>
    <col min="10" max="10" width="10.140625" style="157" customWidth="1"/>
    <col min="11" max="11" width="7.57421875" style="157" customWidth="1"/>
    <col min="12" max="12" width="10.140625" style="157" customWidth="1"/>
    <col min="13" max="13" width="7.57421875" style="157" customWidth="1"/>
    <col min="14" max="14" width="10.140625" style="157" customWidth="1"/>
    <col min="15" max="15" width="7.57421875" style="157" customWidth="1"/>
    <col min="16" max="16" width="10.140625" style="157" customWidth="1"/>
    <col min="17" max="17" width="8.140625" style="157" customWidth="1"/>
    <col min="18" max="18" width="11.140625" style="157" customWidth="1"/>
    <col min="19" max="19" width="8.140625" style="157" customWidth="1"/>
    <col min="20" max="20" width="11.140625" style="157" customWidth="1"/>
    <col min="21" max="21" width="8.140625" style="157" customWidth="1"/>
    <col min="22" max="22" width="11.140625" style="157" customWidth="1"/>
    <col min="23" max="23" width="7.57421875" style="157" customWidth="1"/>
    <col min="24" max="24" width="10.421875" style="157" bestFit="1" customWidth="1"/>
    <col min="25" max="25" width="8.57421875" style="157" customWidth="1"/>
    <col min="26" max="26" width="11.57421875" style="157" customWidth="1"/>
    <col min="27" max="16384" width="9.00390625" style="157" customWidth="1"/>
  </cols>
  <sheetData>
    <row r="1" spans="1:26" ht="29.25" thickBot="1">
      <c r="A1" s="244" t="s">
        <v>73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156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5" t="s">
        <v>21</v>
      </c>
      <c r="E5" s="13">
        <v>1055</v>
      </c>
      <c r="F5" s="14">
        <v>82229</v>
      </c>
      <c r="G5" s="15">
        <v>54</v>
      </c>
      <c r="H5" s="16">
        <v>10200</v>
      </c>
      <c r="I5" s="13">
        <v>1982</v>
      </c>
      <c r="J5" s="14">
        <v>7980592</v>
      </c>
      <c r="K5" s="17">
        <v>1203</v>
      </c>
      <c r="L5" s="18">
        <v>2839718</v>
      </c>
      <c r="M5" s="13">
        <v>592</v>
      </c>
      <c r="N5" s="87">
        <v>210422</v>
      </c>
      <c r="O5" s="19">
        <v>791</v>
      </c>
      <c r="P5" s="18">
        <v>45250</v>
      </c>
      <c r="Q5" s="13">
        <v>11850</v>
      </c>
      <c r="R5" s="14">
        <v>2008575</v>
      </c>
      <c r="S5" s="19">
        <v>13631</v>
      </c>
      <c r="T5" s="18">
        <v>7272950</v>
      </c>
      <c r="U5" s="13">
        <v>2486</v>
      </c>
      <c r="V5" s="14">
        <v>947820</v>
      </c>
      <c r="W5" s="13">
        <v>681</v>
      </c>
      <c r="X5" s="18">
        <v>131586</v>
      </c>
      <c r="Y5" s="20">
        <f aca="true" t="shared" si="0" ref="Y5:Z19">+W5+U5+S5+Q5+O5+M5+K5+I5+G5+E5</f>
        <v>34325</v>
      </c>
      <c r="Z5" s="21">
        <f t="shared" si="0"/>
        <v>21529342</v>
      </c>
    </row>
    <row r="6" spans="1:26" ht="18.95" customHeight="1">
      <c r="A6" s="7"/>
      <c r="B6" s="22"/>
      <c r="C6" s="161"/>
      <c r="D6" s="158" t="s">
        <v>22</v>
      </c>
      <c r="E6" s="23">
        <v>1342</v>
      </c>
      <c r="F6" s="24">
        <v>177768</v>
      </c>
      <c r="G6" s="25">
        <v>54</v>
      </c>
      <c r="H6" s="26">
        <v>10200</v>
      </c>
      <c r="I6" s="27">
        <v>1825</v>
      </c>
      <c r="J6" s="21">
        <v>6905732</v>
      </c>
      <c r="K6" s="25">
        <v>1035</v>
      </c>
      <c r="L6" s="26">
        <v>2402422</v>
      </c>
      <c r="M6" s="27">
        <v>629</v>
      </c>
      <c r="N6" s="88">
        <v>212439</v>
      </c>
      <c r="O6" s="25">
        <v>822</v>
      </c>
      <c r="P6" s="26">
        <v>41786</v>
      </c>
      <c r="Q6" s="27">
        <v>12613</v>
      </c>
      <c r="R6" s="21">
        <v>2214087</v>
      </c>
      <c r="S6" s="25">
        <v>13562</v>
      </c>
      <c r="T6" s="26">
        <v>7218669</v>
      </c>
      <c r="U6" s="27">
        <v>3020</v>
      </c>
      <c r="V6" s="21">
        <v>1030707</v>
      </c>
      <c r="W6" s="27">
        <v>448</v>
      </c>
      <c r="X6" s="26">
        <v>42386</v>
      </c>
      <c r="Y6" s="20">
        <f t="shared" si="0"/>
        <v>35350</v>
      </c>
      <c r="Z6" s="21">
        <f t="shared" si="0"/>
        <v>20256196</v>
      </c>
    </row>
    <row r="7" spans="1:26" ht="18.95" customHeight="1" thickBot="1">
      <c r="A7" s="7" t="s">
        <v>23</v>
      </c>
      <c r="B7" s="22"/>
      <c r="C7" s="162"/>
      <c r="D7" s="28" t="s">
        <v>24</v>
      </c>
      <c r="E7" s="23">
        <v>2307</v>
      </c>
      <c r="F7" s="36">
        <v>498591</v>
      </c>
      <c r="G7" s="29">
        <v>156</v>
      </c>
      <c r="H7" s="30">
        <v>75238</v>
      </c>
      <c r="I7" s="31">
        <v>1555</v>
      </c>
      <c r="J7" s="32">
        <v>1873446</v>
      </c>
      <c r="K7" s="89">
        <v>1534</v>
      </c>
      <c r="L7" s="30">
        <v>3019944</v>
      </c>
      <c r="M7" s="23">
        <v>1164</v>
      </c>
      <c r="N7" s="24">
        <v>265301</v>
      </c>
      <c r="O7" s="33">
        <v>2632</v>
      </c>
      <c r="P7" s="34">
        <v>473957</v>
      </c>
      <c r="Q7" s="23">
        <v>31260</v>
      </c>
      <c r="R7" s="24">
        <v>4687185</v>
      </c>
      <c r="S7" s="33">
        <v>24455</v>
      </c>
      <c r="T7" s="34">
        <v>1883199</v>
      </c>
      <c r="U7" s="23">
        <v>1450</v>
      </c>
      <c r="V7" s="24">
        <v>435628</v>
      </c>
      <c r="W7" s="23">
        <v>1630</v>
      </c>
      <c r="X7" s="34">
        <v>299301</v>
      </c>
      <c r="Y7" s="31">
        <f t="shared" si="0"/>
        <v>68143</v>
      </c>
      <c r="Z7" s="24">
        <f t="shared" si="0"/>
        <v>13511790</v>
      </c>
    </row>
    <row r="8" spans="1:26" ht="18.95" customHeight="1">
      <c r="A8" s="7"/>
      <c r="B8" s="22" t="s">
        <v>25</v>
      </c>
      <c r="C8" s="2" t="s">
        <v>26</v>
      </c>
      <c r="D8" s="15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194</v>
      </c>
      <c r="J8" s="14">
        <v>124690</v>
      </c>
      <c r="K8" s="17">
        <v>284</v>
      </c>
      <c r="L8" s="18">
        <v>3947</v>
      </c>
      <c r="M8" s="13">
        <v>6470</v>
      </c>
      <c r="N8" s="87">
        <v>988611</v>
      </c>
      <c r="O8" s="19">
        <v>0</v>
      </c>
      <c r="P8" s="18">
        <v>0</v>
      </c>
      <c r="Q8" s="13">
        <v>8172</v>
      </c>
      <c r="R8" s="14">
        <v>1675629</v>
      </c>
      <c r="S8" s="19">
        <v>43742</v>
      </c>
      <c r="T8" s="18">
        <v>4843334</v>
      </c>
      <c r="U8" s="13">
        <v>623</v>
      </c>
      <c r="V8" s="14">
        <v>54270</v>
      </c>
      <c r="W8" s="13">
        <v>14</v>
      </c>
      <c r="X8" s="18">
        <v>700</v>
      </c>
      <c r="Y8" s="13">
        <f t="shared" si="0"/>
        <v>59629</v>
      </c>
      <c r="Z8" s="14">
        <f t="shared" si="0"/>
        <v>7710181</v>
      </c>
    </row>
    <row r="9" spans="1:26" ht="18.95" customHeight="1">
      <c r="A9" s="7" t="s">
        <v>27</v>
      </c>
      <c r="B9" s="22"/>
      <c r="C9" s="161"/>
      <c r="D9" s="158" t="s">
        <v>22</v>
      </c>
      <c r="E9" s="23">
        <v>182</v>
      </c>
      <c r="F9" s="24">
        <v>31717</v>
      </c>
      <c r="G9" s="25">
        <v>0</v>
      </c>
      <c r="H9" s="26">
        <v>0</v>
      </c>
      <c r="I9" s="27">
        <v>225</v>
      </c>
      <c r="J9" s="21">
        <v>144335</v>
      </c>
      <c r="K9" s="25">
        <v>65</v>
      </c>
      <c r="L9" s="26">
        <v>1673</v>
      </c>
      <c r="M9" s="27">
        <v>6871</v>
      </c>
      <c r="N9" s="88">
        <v>1188395</v>
      </c>
      <c r="O9" s="25">
        <v>0</v>
      </c>
      <c r="P9" s="26">
        <v>0</v>
      </c>
      <c r="Q9" s="27">
        <v>7959</v>
      </c>
      <c r="R9" s="21">
        <v>1688917</v>
      </c>
      <c r="S9" s="25">
        <v>44052</v>
      </c>
      <c r="T9" s="26">
        <v>4915646</v>
      </c>
      <c r="U9" s="27">
        <v>427</v>
      </c>
      <c r="V9" s="21">
        <v>37210</v>
      </c>
      <c r="W9" s="27">
        <v>14</v>
      </c>
      <c r="X9" s="26">
        <v>700</v>
      </c>
      <c r="Y9" s="20">
        <f t="shared" si="0"/>
        <v>59795</v>
      </c>
      <c r="Z9" s="21">
        <f t="shared" si="0"/>
        <v>8008593</v>
      </c>
    </row>
    <row r="10" spans="1:26" ht="18.95" customHeight="1" thickBot="1">
      <c r="A10" s="7"/>
      <c r="B10" s="22"/>
      <c r="C10" s="162"/>
      <c r="D10" s="28" t="s">
        <v>24</v>
      </c>
      <c r="E10" s="35">
        <v>263</v>
      </c>
      <c r="F10" s="36">
        <v>48989</v>
      </c>
      <c r="G10" s="29">
        <v>0</v>
      </c>
      <c r="H10" s="30">
        <v>0</v>
      </c>
      <c r="I10" s="37">
        <v>158</v>
      </c>
      <c r="J10" s="38">
        <v>38108</v>
      </c>
      <c r="K10" s="89">
        <v>1050</v>
      </c>
      <c r="L10" s="30">
        <v>11592</v>
      </c>
      <c r="M10" s="35">
        <v>8418</v>
      </c>
      <c r="N10" s="36">
        <v>1525763</v>
      </c>
      <c r="O10" s="29">
        <v>0</v>
      </c>
      <c r="P10" s="30">
        <v>0</v>
      </c>
      <c r="Q10" s="35">
        <v>12043</v>
      </c>
      <c r="R10" s="36">
        <v>1341839</v>
      </c>
      <c r="S10" s="29">
        <v>7575</v>
      </c>
      <c r="T10" s="30">
        <v>807706</v>
      </c>
      <c r="U10" s="35">
        <v>1439</v>
      </c>
      <c r="V10" s="36">
        <v>96535</v>
      </c>
      <c r="W10" s="35">
        <v>11</v>
      </c>
      <c r="X10" s="30">
        <v>20</v>
      </c>
      <c r="Y10" s="37">
        <f t="shared" si="0"/>
        <v>30957</v>
      </c>
      <c r="Z10" s="36">
        <f t="shared" si="0"/>
        <v>3870552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163</v>
      </c>
      <c r="J11" s="14">
        <v>18435</v>
      </c>
      <c r="K11" s="17">
        <v>0</v>
      </c>
      <c r="L11" s="18">
        <v>0</v>
      </c>
      <c r="M11" s="13">
        <v>123</v>
      </c>
      <c r="N11" s="87">
        <v>31800</v>
      </c>
      <c r="O11" s="19">
        <v>0</v>
      </c>
      <c r="P11" s="18">
        <v>0</v>
      </c>
      <c r="Q11" s="13">
        <v>2175</v>
      </c>
      <c r="R11" s="14">
        <v>577463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>+W11+U11+S11+Q11+O11+M11+K11+I11+G11+E11</f>
        <v>2543</v>
      </c>
      <c r="Z11" s="14">
        <f t="shared" si="0"/>
        <v>703538</v>
      </c>
    </row>
    <row r="12" spans="1:26" ht="18.95" customHeight="1">
      <c r="A12" s="7"/>
      <c r="B12" s="7"/>
      <c r="C12" s="161"/>
      <c r="D12" s="15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</v>
      </c>
      <c r="J12" s="21">
        <v>5405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2223</v>
      </c>
      <c r="R12" s="21">
        <v>596312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2325</v>
      </c>
      <c r="Z12" s="21">
        <f t="shared" si="0"/>
        <v>692477</v>
      </c>
    </row>
    <row r="13" spans="1:26" ht="18.95" customHeight="1" thickBot="1">
      <c r="A13" s="7"/>
      <c r="B13" s="7"/>
      <c r="C13" s="16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179</v>
      </c>
      <c r="J13" s="38">
        <v>44113</v>
      </c>
      <c r="K13" s="89">
        <v>0</v>
      </c>
      <c r="L13" s="30">
        <v>0</v>
      </c>
      <c r="M13" s="35">
        <v>127</v>
      </c>
      <c r="N13" s="36">
        <v>35800</v>
      </c>
      <c r="O13" s="29">
        <v>0</v>
      </c>
      <c r="P13" s="30">
        <v>0</v>
      </c>
      <c r="Q13" s="35">
        <v>7056</v>
      </c>
      <c r="R13" s="36">
        <v>1959213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7590</v>
      </c>
      <c r="Z13" s="36">
        <f t="shared" si="0"/>
        <v>2237672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1788</v>
      </c>
      <c r="N14" s="87">
        <v>16718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1788</v>
      </c>
      <c r="Z14" s="14">
        <f t="shared" si="0"/>
        <v>16718</v>
      </c>
    </row>
    <row r="15" spans="1:26" ht="18.95" customHeight="1">
      <c r="A15" s="7"/>
      <c r="B15" s="22"/>
      <c r="C15" s="161"/>
      <c r="D15" s="15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2253</v>
      </c>
      <c r="N15" s="88">
        <v>204941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2253</v>
      </c>
      <c r="Z15" s="24">
        <f t="shared" si="0"/>
        <v>204941</v>
      </c>
    </row>
    <row r="16" spans="1:26" ht="18.95" customHeight="1" thickBot="1">
      <c r="A16" s="7" t="s">
        <v>34</v>
      </c>
      <c r="B16" s="22"/>
      <c r="C16" s="16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5365</v>
      </c>
      <c r="N16" s="36">
        <v>462124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5365</v>
      </c>
      <c r="Z16" s="36">
        <f t="shared" si="0"/>
        <v>462124</v>
      </c>
    </row>
    <row r="17" spans="1:26" ht="18.95" customHeight="1">
      <c r="A17" s="7"/>
      <c r="B17" s="22"/>
      <c r="C17" s="2" t="s">
        <v>35</v>
      </c>
      <c r="D17" s="155" t="s">
        <v>21</v>
      </c>
      <c r="E17" s="13">
        <v>121</v>
      </c>
      <c r="F17" s="14">
        <v>19636</v>
      </c>
      <c r="G17" s="19">
        <v>775</v>
      </c>
      <c r="H17" s="18">
        <v>204867</v>
      </c>
      <c r="I17" s="13">
        <v>1390</v>
      </c>
      <c r="J17" s="14">
        <v>170689</v>
      </c>
      <c r="K17" s="19">
        <v>81</v>
      </c>
      <c r="L17" s="18">
        <v>61845</v>
      </c>
      <c r="M17" s="13">
        <v>1166</v>
      </c>
      <c r="N17" s="87">
        <v>298663</v>
      </c>
      <c r="O17" s="19">
        <v>4557</v>
      </c>
      <c r="P17" s="18">
        <v>1797592</v>
      </c>
      <c r="Q17" s="13">
        <v>5107</v>
      </c>
      <c r="R17" s="14">
        <v>1101369</v>
      </c>
      <c r="S17" s="19">
        <v>253</v>
      </c>
      <c r="T17" s="18">
        <v>57116</v>
      </c>
      <c r="U17" s="13">
        <v>0</v>
      </c>
      <c r="V17" s="14">
        <v>0</v>
      </c>
      <c r="W17" s="13">
        <v>8072</v>
      </c>
      <c r="X17" s="18">
        <v>1552204</v>
      </c>
      <c r="Y17" s="41">
        <f t="shared" si="1"/>
        <v>21522</v>
      </c>
      <c r="Z17" s="42">
        <f t="shared" si="0"/>
        <v>5263981</v>
      </c>
    </row>
    <row r="18" spans="1:26" ht="18.95" customHeight="1">
      <c r="A18" s="7" t="s">
        <v>36</v>
      </c>
      <c r="B18" s="22"/>
      <c r="C18" s="161"/>
      <c r="D18" s="158" t="s">
        <v>22</v>
      </c>
      <c r="E18" s="27">
        <v>137</v>
      </c>
      <c r="F18" s="21">
        <v>33414</v>
      </c>
      <c r="G18" s="25">
        <v>720</v>
      </c>
      <c r="H18" s="26">
        <v>179330</v>
      </c>
      <c r="I18" s="27">
        <v>1334</v>
      </c>
      <c r="J18" s="21">
        <v>153533</v>
      </c>
      <c r="K18" s="25">
        <v>88</v>
      </c>
      <c r="L18" s="26">
        <v>62095</v>
      </c>
      <c r="M18" s="27">
        <v>1129</v>
      </c>
      <c r="N18" s="21">
        <v>297657</v>
      </c>
      <c r="O18" s="25">
        <v>4683</v>
      </c>
      <c r="P18" s="26">
        <v>1838695</v>
      </c>
      <c r="Q18" s="27">
        <v>5082</v>
      </c>
      <c r="R18" s="21">
        <v>1124559</v>
      </c>
      <c r="S18" s="25">
        <v>329</v>
      </c>
      <c r="T18" s="26">
        <v>73814</v>
      </c>
      <c r="U18" s="27">
        <v>8</v>
      </c>
      <c r="V18" s="21">
        <v>1760</v>
      </c>
      <c r="W18" s="27">
        <v>8246</v>
      </c>
      <c r="X18" s="26">
        <v>1613021</v>
      </c>
      <c r="Y18" s="23">
        <f t="shared" si="1"/>
        <v>21756</v>
      </c>
      <c r="Z18" s="24">
        <f t="shared" si="0"/>
        <v>5377878</v>
      </c>
    </row>
    <row r="19" spans="1:26" ht="18.95" customHeight="1" thickBot="1">
      <c r="A19" s="7"/>
      <c r="B19" s="22"/>
      <c r="C19" s="162"/>
      <c r="D19" s="43" t="s">
        <v>24</v>
      </c>
      <c r="E19" s="23">
        <v>691</v>
      </c>
      <c r="F19" s="24">
        <v>159125</v>
      </c>
      <c r="G19" s="33">
        <v>645</v>
      </c>
      <c r="H19" s="34">
        <v>171080</v>
      </c>
      <c r="I19" s="23">
        <v>437</v>
      </c>
      <c r="J19" s="24">
        <v>178342</v>
      </c>
      <c r="K19" s="90">
        <v>214</v>
      </c>
      <c r="L19" s="34">
        <v>169305</v>
      </c>
      <c r="M19" s="23">
        <v>1756</v>
      </c>
      <c r="N19" s="24">
        <v>483186</v>
      </c>
      <c r="O19" s="33">
        <v>1882</v>
      </c>
      <c r="P19" s="34">
        <v>748299</v>
      </c>
      <c r="Q19" s="23">
        <v>7691</v>
      </c>
      <c r="R19" s="24">
        <v>2007494</v>
      </c>
      <c r="S19" s="33">
        <v>75</v>
      </c>
      <c r="T19" s="34">
        <v>23586</v>
      </c>
      <c r="U19" s="23">
        <v>56</v>
      </c>
      <c r="V19" s="24">
        <v>12320</v>
      </c>
      <c r="W19" s="23">
        <v>7204</v>
      </c>
      <c r="X19" s="34">
        <v>1652686</v>
      </c>
      <c r="Y19" s="35">
        <f t="shared" si="1"/>
        <v>20651</v>
      </c>
      <c r="Z19" s="36">
        <f t="shared" si="0"/>
        <v>5605423</v>
      </c>
    </row>
    <row r="20" spans="1:28" ht="18.95" customHeight="1">
      <c r="A20" s="7"/>
      <c r="B20" s="22"/>
      <c r="C20" s="2" t="s">
        <v>17</v>
      </c>
      <c r="D20" s="155" t="s">
        <v>21</v>
      </c>
      <c r="E20" s="13">
        <f>+E17+E14+E11+E8+E5</f>
        <v>1306</v>
      </c>
      <c r="F20" s="14">
        <f aca="true" t="shared" si="2" ref="F20:X20">+F17+F14+F11+F8+F5</f>
        <v>120865</v>
      </c>
      <c r="G20" s="19">
        <f t="shared" si="2"/>
        <v>904</v>
      </c>
      <c r="H20" s="18">
        <f t="shared" si="2"/>
        <v>290067</v>
      </c>
      <c r="I20" s="13">
        <f t="shared" si="2"/>
        <v>3729</v>
      </c>
      <c r="J20" s="14">
        <f t="shared" si="2"/>
        <v>8294406</v>
      </c>
      <c r="K20" s="19">
        <f t="shared" si="2"/>
        <v>1568</v>
      </c>
      <c r="L20" s="18">
        <f t="shared" si="2"/>
        <v>2905510</v>
      </c>
      <c r="M20" s="13">
        <f t="shared" si="2"/>
        <v>10139</v>
      </c>
      <c r="N20" s="14">
        <f t="shared" si="2"/>
        <v>1546214</v>
      </c>
      <c r="O20" s="19">
        <f t="shared" si="2"/>
        <v>5348</v>
      </c>
      <c r="P20" s="18">
        <f t="shared" si="2"/>
        <v>1842842</v>
      </c>
      <c r="Q20" s="13">
        <f t="shared" si="2"/>
        <v>27304</v>
      </c>
      <c r="R20" s="14">
        <f t="shared" si="2"/>
        <v>5363036</v>
      </c>
      <c r="S20" s="19">
        <f t="shared" si="2"/>
        <v>57626</v>
      </c>
      <c r="T20" s="18">
        <f t="shared" si="2"/>
        <v>12173400</v>
      </c>
      <c r="U20" s="13">
        <f t="shared" si="2"/>
        <v>3116</v>
      </c>
      <c r="V20" s="14">
        <f t="shared" si="2"/>
        <v>1002930</v>
      </c>
      <c r="W20" s="13">
        <f t="shared" si="2"/>
        <v>8767</v>
      </c>
      <c r="X20" s="18">
        <f t="shared" si="2"/>
        <v>1684490</v>
      </c>
      <c r="Y20" s="31">
        <f aca="true" t="shared" si="3" ref="Y20:Z22">+Y17+Y14+Y11+Y8+Y5</f>
        <v>119807</v>
      </c>
      <c r="Z20" s="32">
        <f t="shared" si="3"/>
        <v>35223760</v>
      </c>
      <c r="AA20" s="3"/>
      <c r="AB20" s="3"/>
    </row>
    <row r="21" spans="1:28" ht="18.95" customHeight="1">
      <c r="A21" s="7" t="s">
        <v>37</v>
      </c>
      <c r="B21" s="22"/>
      <c r="C21" s="161"/>
      <c r="D21" s="158" t="s">
        <v>22</v>
      </c>
      <c r="E21" s="27">
        <f aca="true" t="shared" si="4" ref="E21:X21">+E18+E15+E12+E9+E6</f>
        <v>1661</v>
      </c>
      <c r="F21" s="21">
        <f t="shared" si="4"/>
        <v>242899</v>
      </c>
      <c r="G21" s="25">
        <f t="shared" si="4"/>
        <v>849</v>
      </c>
      <c r="H21" s="26">
        <f t="shared" si="4"/>
        <v>264530</v>
      </c>
      <c r="I21" s="27">
        <f t="shared" si="4"/>
        <v>3391</v>
      </c>
      <c r="J21" s="21">
        <f t="shared" si="4"/>
        <v>7209005</v>
      </c>
      <c r="K21" s="25">
        <f t="shared" si="4"/>
        <v>1188</v>
      </c>
      <c r="L21" s="26">
        <f t="shared" si="4"/>
        <v>2466190</v>
      </c>
      <c r="M21" s="27">
        <f t="shared" si="4"/>
        <v>10897</v>
      </c>
      <c r="N21" s="21">
        <f t="shared" si="4"/>
        <v>1918432</v>
      </c>
      <c r="O21" s="25">
        <f t="shared" si="4"/>
        <v>5505</v>
      </c>
      <c r="P21" s="26">
        <f t="shared" si="4"/>
        <v>1880481</v>
      </c>
      <c r="Q21" s="27">
        <f t="shared" si="4"/>
        <v>27877</v>
      </c>
      <c r="R21" s="21">
        <f t="shared" si="4"/>
        <v>5623875</v>
      </c>
      <c r="S21" s="25">
        <f t="shared" si="4"/>
        <v>57943</v>
      </c>
      <c r="T21" s="26">
        <f t="shared" si="4"/>
        <v>12208129</v>
      </c>
      <c r="U21" s="27">
        <f t="shared" si="4"/>
        <v>3460</v>
      </c>
      <c r="V21" s="21">
        <f t="shared" si="4"/>
        <v>1070437</v>
      </c>
      <c r="W21" s="27">
        <f t="shared" si="4"/>
        <v>8708</v>
      </c>
      <c r="X21" s="26">
        <f t="shared" si="4"/>
        <v>1656107</v>
      </c>
      <c r="Y21" s="23">
        <f t="shared" si="3"/>
        <v>121479</v>
      </c>
      <c r="Z21" s="24">
        <f t="shared" si="3"/>
        <v>34540085</v>
      </c>
      <c r="AA21" s="3"/>
      <c r="AB21" s="3"/>
    </row>
    <row r="22" spans="1:28" ht="18.95" customHeight="1" thickBot="1">
      <c r="A22" s="7"/>
      <c r="B22" s="22"/>
      <c r="C22" s="162"/>
      <c r="D22" s="43" t="s">
        <v>24</v>
      </c>
      <c r="E22" s="23">
        <f aca="true" t="shared" si="5" ref="E22:X22">+E19+E16+E13+E10+E7</f>
        <v>3261</v>
      </c>
      <c r="F22" s="24">
        <f t="shared" si="5"/>
        <v>706705</v>
      </c>
      <c r="G22" s="33">
        <f t="shared" si="5"/>
        <v>996</v>
      </c>
      <c r="H22" s="34">
        <f t="shared" si="5"/>
        <v>441318</v>
      </c>
      <c r="I22" s="23">
        <f t="shared" si="5"/>
        <v>2329</v>
      </c>
      <c r="J22" s="24">
        <f t="shared" si="5"/>
        <v>2134009</v>
      </c>
      <c r="K22" s="33">
        <f t="shared" si="5"/>
        <v>2798</v>
      </c>
      <c r="L22" s="34">
        <f t="shared" si="5"/>
        <v>3200841</v>
      </c>
      <c r="M22" s="23">
        <f t="shared" si="5"/>
        <v>16830</v>
      </c>
      <c r="N22" s="24">
        <f t="shared" si="5"/>
        <v>2772174</v>
      </c>
      <c r="O22" s="33">
        <f t="shared" si="5"/>
        <v>4514</v>
      </c>
      <c r="P22" s="34">
        <f t="shared" si="5"/>
        <v>1222256</v>
      </c>
      <c r="Q22" s="23">
        <f t="shared" si="5"/>
        <v>58050</v>
      </c>
      <c r="R22" s="24">
        <f t="shared" si="5"/>
        <v>9995731</v>
      </c>
      <c r="S22" s="33">
        <f t="shared" si="5"/>
        <v>32105</v>
      </c>
      <c r="T22" s="34">
        <f t="shared" si="5"/>
        <v>2714491</v>
      </c>
      <c r="U22" s="23">
        <f t="shared" si="5"/>
        <v>2978</v>
      </c>
      <c r="V22" s="24">
        <f t="shared" si="5"/>
        <v>548029</v>
      </c>
      <c r="W22" s="23">
        <f t="shared" si="5"/>
        <v>8845</v>
      </c>
      <c r="X22" s="34">
        <f t="shared" si="5"/>
        <v>1952007</v>
      </c>
      <c r="Y22" s="23">
        <f t="shared" si="3"/>
        <v>132706</v>
      </c>
      <c r="Z22" s="24">
        <f t="shared" si="3"/>
        <v>25687561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43.1438127090301</v>
      </c>
      <c r="F23" s="229"/>
      <c r="G23" s="228">
        <f>(G20+G21)/(G22+G41)*100</f>
        <v>90.50077439339185</v>
      </c>
      <c r="H23" s="229"/>
      <c r="I23" s="228">
        <f>(I20+I21)/(I22+I41)*100</f>
        <v>164.8148148148148</v>
      </c>
      <c r="J23" s="229"/>
      <c r="K23" s="228">
        <f>(K20+K21)/(K22+K41)*100</f>
        <v>52.83742331288344</v>
      </c>
      <c r="L23" s="229"/>
      <c r="M23" s="228">
        <f>(M20+M21)/(M22+M41)*100</f>
        <v>61.119181823464466</v>
      </c>
      <c r="N23" s="229"/>
      <c r="O23" s="228">
        <f>(O20+O21)/(O22+O41)*100</f>
        <v>118.1600435492651</v>
      </c>
      <c r="P23" s="229"/>
      <c r="Q23" s="228">
        <f>(Q20+Q21)/(Q22+Q41)*100</f>
        <v>47.295432533662456</v>
      </c>
      <c r="R23" s="229"/>
      <c r="S23" s="228">
        <f>(S20+S21)/(S22+S41)*100</f>
        <v>179.10177135152728</v>
      </c>
      <c r="T23" s="229"/>
      <c r="U23" s="228">
        <f>(U20+U21)/(U22+U41)*100</f>
        <v>104.38095238095238</v>
      </c>
      <c r="V23" s="229"/>
      <c r="W23" s="228">
        <f>(W20+W21)/(W22+W41)*100</f>
        <v>99.11519482729284</v>
      </c>
      <c r="X23" s="229"/>
      <c r="Y23" s="228">
        <f>(Y20+Y21)/(Y22+Y41)*100</f>
        <v>90.34086654385885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f>F22/E22*1000</f>
        <v>216714.19809874272</v>
      </c>
      <c r="F24" s="231"/>
      <c r="G24" s="224">
        <f>H22/G22*1000</f>
        <v>443090.3614457831</v>
      </c>
      <c r="H24" s="225"/>
      <c r="I24" s="226">
        <f>J22/I22*1000</f>
        <v>916276.942893946</v>
      </c>
      <c r="J24" s="227"/>
      <c r="K24" s="224">
        <f>L22/K22*1000</f>
        <v>1143974.6247319514</v>
      </c>
      <c r="L24" s="225"/>
      <c r="M24" s="226">
        <f>N22/M22*1000</f>
        <v>164716.2210338681</v>
      </c>
      <c r="N24" s="227"/>
      <c r="O24" s="224">
        <f>P22/O22*1000</f>
        <v>270770.04873726185</v>
      </c>
      <c r="P24" s="225"/>
      <c r="Q24" s="226">
        <f>R22/Q22*1000</f>
        <v>172191.74849267871</v>
      </c>
      <c r="R24" s="227"/>
      <c r="S24" s="224">
        <f>T22/S22*1000</f>
        <v>84550.41270830088</v>
      </c>
      <c r="T24" s="225"/>
      <c r="U24" s="226">
        <f>V22/U22*1000</f>
        <v>184025.85627938213</v>
      </c>
      <c r="V24" s="227"/>
      <c r="W24" s="224">
        <f>X22/W22*1000</f>
        <v>220690.4465799887</v>
      </c>
      <c r="X24" s="225"/>
      <c r="Y24" s="226">
        <f>Z22/Y22*1000</f>
        <v>193567.44231609724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2.457311651319458</v>
      </c>
      <c r="F25" s="49"/>
      <c r="G25" s="50">
        <f>G22/Y22*100</f>
        <v>0.750531249529034</v>
      </c>
      <c r="H25" s="51"/>
      <c r="I25" s="48">
        <f>I22/Y22*100</f>
        <v>1.7550073093906833</v>
      </c>
      <c r="J25" s="49"/>
      <c r="K25" s="50">
        <f>K22/Y22*100</f>
        <v>2.1084201166488326</v>
      </c>
      <c r="L25" s="51"/>
      <c r="M25" s="48">
        <f>M22/Y22*100</f>
        <v>12.682169608005667</v>
      </c>
      <c r="N25" s="49"/>
      <c r="O25" s="50">
        <f>O22/Y22*100</f>
        <v>3.4015040766807827</v>
      </c>
      <c r="P25" s="51"/>
      <c r="Q25" s="48">
        <f>Q22/Y22*100</f>
        <v>43.743312284297616</v>
      </c>
      <c r="R25" s="49"/>
      <c r="S25" s="50">
        <f>S22/Y22*100</f>
        <v>24.192576070411285</v>
      </c>
      <c r="T25" s="51"/>
      <c r="U25" s="48">
        <f>U22/Y22*100</f>
        <v>2.244058294274562</v>
      </c>
      <c r="V25" s="49"/>
      <c r="W25" s="50">
        <f>W22/Y22*100</f>
        <v>6.6651093394420755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4"/>
      <c r="E26" s="52"/>
      <c r="F26" s="164"/>
      <c r="G26" s="52"/>
      <c r="H26" s="164"/>
      <c r="I26" s="52"/>
      <c r="J26" s="164"/>
      <c r="K26" s="52"/>
      <c r="L26" s="164"/>
      <c r="M26" s="52"/>
      <c r="N26" s="164"/>
      <c r="O26" s="52"/>
      <c r="P26" s="164"/>
      <c r="Q26" s="52"/>
      <c r="R26" s="164"/>
      <c r="S26" s="52"/>
      <c r="T26" s="164"/>
      <c r="U26" s="52"/>
      <c r="V26" s="164"/>
      <c r="W26" s="52"/>
      <c r="X26" s="164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1396</v>
      </c>
      <c r="F27" s="14">
        <v>131623</v>
      </c>
      <c r="G27" s="19">
        <v>640</v>
      </c>
      <c r="H27" s="18">
        <v>198915</v>
      </c>
      <c r="I27" s="13">
        <v>3328</v>
      </c>
      <c r="J27" s="14">
        <v>6685957</v>
      </c>
      <c r="K27" s="19">
        <v>694</v>
      </c>
      <c r="L27" s="18">
        <v>982566</v>
      </c>
      <c r="M27" s="13">
        <v>7387</v>
      </c>
      <c r="N27" s="14">
        <v>1586232</v>
      </c>
      <c r="O27" s="19">
        <v>5612</v>
      </c>
      <c r="P27" s="18">
        <v>1952657</v>
      </c>
      <c r="Q27" s="13">
        <v>25830</v>
      </c>
      <c r="R27" s="14">
        <v>4561034</v>
      </c>
      <c r="S27" s="19">
        <v>54373</v>
      </c>
      <c r="T27" s="18">
        <v>11956035</v>
      </c>
      <c r="U27" s="13">
        <v>4746</v>
      </c>
      <c r="V27" s="14">
        <v>1349869</v>
      </c>
      <c r="W27" s="19">
        <v>10391</v>
      </c>
      <c r="X27" s="18">
        <v>1816260</v>
      </c>
      <c r="Y27" s="55">
        <f>+W27+U27+S27+Q27+O27+M27+K27+I27+G27+E27</f>
        <v>114397</v>
      </c>
      <c r="Z27" s="56">
        <f aca="true" t="shared" si="6" ref="Z27:Z29">+X27+V27+T27+R27+P27+N27+L27+J27+H27+F27</f>
        <v>31221148</v>
      </c>
    </row>
    <row r="28" spans="1:26" ht="18.95" customHeight="1">
      <c r="A28" s="22"/>
      <c r="B28" s="222"/>
      <c r="C28" s="7"/>
      <c r="D28" s="57" t="s">
        <v>22</v>
      </c>
      <c r="E28" s="27">
        <v>1452</v>
      </c>
      <c r="F28" s="21">
        <v>126868</v>
      </c>
      <c r="G28" s="25">
        <v>555</v>
      </c>
      <c r="H28" s="26">
        <v>192420</v>
      </c>
      <c r="I28" s="27">
        <v>3416</v>
      </c>
      <c r="J28" s="21">
        <v>7407676</v>
      </c>
      <c r="K28" s="25">
        <v>515</v>
      </c>
      <c r="L28" s="26">
        <v>644592</v>
      </c>
      <c r="M28" s="27">
        <v>8335</v>
      </c>
      <c r="N28" s="21">
        <v>192120</v>
      </c>
      <c r="O28" s="25">
        <v>5805</v>
      </c>
      <c r="P28" s="26">
        <v>2017122</v>
      </c>
      <c r="Q28" s="27">
        <v>24659</v>
      </c>
      <c r="R28" s="21">
        <v>4733511</v>
      </c>
      <c r="S28" s="25">
        <v>54498</v>
      </c>
      <c r="T28" s="26">
        <v>11866135</v>
      </c>
      <c r="U28" s="27">
        <v>6806</v>
      </c>
      <c r="V28" s="21">
        <v>1186772</v>
      </c>
      <c r="W28" s="25">
        <v>10208</v>
      </c>
      <c r="X28" s="26">
        <v>1680567</v>
      </c>
      <c r="Y28" s="58">
        <f aca="true" t="shared" si="7" ref="Y28:Y29">+W28+U28+S28+Q28+O28+M28+K28+I28+G28+E28</f>
        <v>116249</v>
      </c>
      <c r="Z28" s="59">
        <f t="shared" si="6"/>
        <v>30047783</v>
      </c>
    </row>
    <row r="29" spans="1:26" ht="18.95" customHeight="1">
      <c r="A29" s="22"/>
      <c r="B29" s="222"/>
      <c r="C29" s="7"/>
      <c r="D29" s="57" t="s">
        <v>24</v>
      </c>
      <c r="E29" s="27">
        <v>3356</v>
      </c>
      <c r="F29" s="21">
        <v>751491</v>
      </c>
      <c r="G29" s="25">
        <v>1109</v>
      </c>
      <c r="H29" s="26">
        <v>423304</v>
      </c>
      <c r="I29" s="27">
        <v>2177</v>
      </c>
      <c r="J29" s="21">
        <v>2529197</v>
      </c>
      <c r="K29" s="25">
        <v>842</v>
      </c>
      <c r="L29" s="26">
        <v>1236987</v>
      </c>
      <c r="M29" s="27">
        <v>13627</v>
      </c>
      <c r="N29" s="21">
        <v>2527163</v>
      </c>
      <c r="O29" s="25">
        <v>3732</v>
      </c>
      <c r="P29" s="26">
        <v>1073181</v>
      </c>
      <c r="Q29" s="27">
        <v>57340</v>
      </c>
      <c r="R29" s="21">
        <v>10909411</v>
      </c>
      <c r="S29" s="25">
        <v>26316</v>
      </c>
      <c r="T29" s="26">
        <v>2418204</v>
      </c>
      <c r="U29" s="27">
        <v>5871</v>
      </c>
      <c r="V29" s="21">
        <v>1691938</v>
      </c>
      <c r="W29" s="25">
        <v>11765</v>
      </c>
      <c r="X29" s="26">
        <v>2148594</v>
      </c>
      <c r="Y29" s="58">
        <f t="shared" si="7"/>
        <v>126135</v>
      </c>
      <c r="Z29" s="59">
        <f t="shared" si="6"/>
        <v>25709470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42.1</v>
      </c>
      <c r="F30" s="220"/>
      <c r="G30" s="219">
        <v>56</v>
      </c>
      <c r="H30" s="220"/>
      <c r="I30" s="219">
        <v>151.8</v>
      </c>
      <c r="J30" s="220"/>
      <c r="K30" s="219">
        <v>80.3</v>
      </c>
      <c r="L30" s="220"/>
      <c r="M30" s="219">
        <v>55.7</v>
      </c>
      <c r="N30" s="220"/>
      <c r="O30" s="219">
        <v>149.1</v>
      </c>
      <c r="P30" s="220"/>
      <c r="Q30" s="219">
        <v>44.5</v>
      </c>
      <c r="R30" s="220"/>
      <c r="S30" s="219">
        <v>206.4</v>
      </c>
      <c r="T30" s="220"/>
      <c r="U30" s="219">
        <v>83.7</v>
      </c>
      <c r="V30" s="220"/>
      <c r="W30" s="219">
        <v>88.2</v>
      </c>
      <c r="X30" s="220"/>
      <c r="Y30" s="219">
        <v>90.8</v>
      </c>
      <c r="Z30" s="220"/>
    </row>
    <row r="31" spans="1:26" ht="18.95" customHeight="1">
      <c r="A31" s="22"/>
      <c r="B31" s="222"/>
      <c r="C31" s="4" t="s">
        <v>45</v>
      </c>
      <c r="D31" s="155" t="s">
        <v>21</v>
      </c>
      <c r="E31" s="124">
        <f>E20-E27</f>
        <v>-90</v>
      </c>
      <c r="F31" s="125">
        <f aca="true" t="shared" si="8" ref="F31:Z33">F20-F27</f>
        <v>-10758</v>
      </c>
      <c r="G31" s="126">
        <f t="shared" si="8"/>
        <v>264</v>
      </c>
      <c r="H31" s="127">
        <f t="shared" si="8"/>
        <v>91152</v>
      </c>
      <c r="I31" s="124">
        <f t="shared" si="8"/>
        <v>401</v>
      </c>
      <c r="J31" s="125">
        <f t="shared" si="8"/>
        <v>1608449</v>
      </c>
      <c r="K31" s="126">
        <f t="shared" si="8"/>
        <v>874</v>
      </c>
      <c r="L31" s="127">
        <f t="shared" si="8"/>
        <v>1922944</v>
      </c>
      <c r="M31" s="124">
        <f t="shared" si="8"/>
        <v>2752</v>
      </c>
      <c r="N31" s="125">
        <f t="shared" si="8"/>
        <v>-40018</v>
      </c>
      <c r="O31" s="126">
        <f t="shared" si="8"/>
        <v>-264</v>
      </c>
      <c r="P31" s="127">
        <f t="shared" si="8"/>
        <v>-109815</v>
      </c>
      <c r="Q31" s="124">
        <f t="shared" si="8"/>
        <v>1474</v>
      </c>
      <c r="R31" s="125">
        <f t="shared" si="8"/>
        <v>802002</v>
      </c>
      <c r="S31" s="126">
        <f t="shared" si="8"/>
        <v>3253</v>
      </c>
      <c r="T31" s="127">
        <f t="shared" si="8"/>
        <v>217365</v>
      </c>
      <c r="U31" s="124">
        <f t="shared" si="8"/>
        <v>-1630</v>
      </c>
      <c r="V31" s="125">
        <f t="shared" si="8"/>
        <v>-346939</v>
      </c>
      <c r="W31" s="126">
        <f t="shared" si="8"/>
        <v>-1624</v>
      </c>
      <c r="X31" s="127">
        <f t="shared" si="8"/>
        <v>-131770</v>
      </c>
      <c r="Y31" s="124">
        <f t="shared" si="8"/>
        <v>5410</v>
      </c>
      <c r="Z31" s="125">
        <f t="shared" si="8"/>
        <v>4002612</v>
      </c>
    </row>
    <row r="32" spans="1:26" ht="18.95" customHeight="1">
      <c r="A32" s="22" t="s">
        <v>46</v>
      </c>
      <c r="B32" s="222"/>
      <c r="C32" s="7"/>
      <c r="D32" s="158" t="s">
        <v>22</v>
      </c>
      <c r="E32" s="128">
        <f aca="true" t="shared" si="9" ref="E32:T33">E21-E28</f>
        <v>209</v>
      </c>
      <c r="F32" s="129">
        <f t="shared" si="9"/>
        <v>116031</v>
      </c>
      <c r="G32" s="130">
        <f t="shared" si="9"/>
        <v>294</v>
      </c>
      <c r="H32" s="131">
        <f t="shared" si="9"/>
        <v>72110</v>
      </c>
      <c r="I32" s="128">
        <f t="shared" si="9"/>
        <v>-25</v>
      </c>
      <c r="J32" s="129">
        <f t="shared" si="9"/>
        <v>-198671</v>
      </c>
      <c r="K32" s="130">
        <f t="shared" si="9"/>
        <v>673</v>
      </c>
      <c r="L32" s="131">
        <f t="shared" si="9"/>
        <v>1821598</v>
      </c>
      <c r="M32" s="128">
        <f t="shared" si="9"/>
        <v>2562</v>
      </c>
      <c r="N32" s="129">
        <f t="shared" si="9"/>
        <v>1726312</v>
      </c>
      <c r="O32" s="130">
        <f t="shared" si="9"/>
        <v>-300</v>
      </c>
      <c r="P32" s="131">
        <f t="shared" si="9"/>
        <v>-136641</v>
      </c>
      <c r="Q32" s="128">
        <f t="shared" si="9"/>
        <v>3218</v>
      </c>
      <c r="R32" s="129">
        <f t="shared" si="9"/>
        <v>890364</v>
      </c>
      <c r="S32" s="130">
        <f t="shared" si="9"/>
        <v>3445</v>
      </c>
      <c r="T32" s="131">
        <f t="shared" si="9"/>
        <v>341994</v>
      </c>
      <c r="U32" s="128">
        <f t="shared" si="8"/>
        <v>-3346</v>
      </c>
      <c r="V32" s="129">
        <f t="shared" si="8"/>
        <v>-116335</v>
      </c>
      <c r="W32" s="130">
        <f t="shared" si="8"/>
        <v>-1500</v>
      </c>
      <c r="X32" s="131">
        <f t="shared" si="8"/>
        <v>-24460</v>
      </c>
      <c r="Y32" s="128">
        <f t="shared" si="8"/>
        <v>5230</v>
      </c>
      <c r="Z32" s="129">
        <f t="shared" si="8"/>
        <v>4492302</v>
      </c>
    </row>
    <row r="33" spans="1:26" ht="18.95" customHeight="1">
      <c r="A33" s="22"/>
      <c r="B33" s="222"/>
      <c r="C33" s="7"/>
      <c r="D33" s="158" t="s">
        <v>24</v>
      </c>
      <c r="E33" s="128">
        <f t="shared" si="9"/>
        <v>-95</v>
      </c>
      <c r="F33" s="129">
        <f t="shared" si="8"/>
        <v>-44786</v>
      </c>
      <c r="G33" s="130">
        <f t="shared" si="8"/>
        <v>-113</v>
      </c>
      <c r="H33" s="131">
        <f t="shared" si="8"/>
        <v>18014</v>
      </c>
      <c r="I33" s="128">
        <f t="shared" si="8"/>
        <v>152</v>
      </c>
      <c r="J33" s="129">
        <f t="shared" si="8"/>
        <v>-395188</v>
      </c>
      <c r="K33" s="130">
        <f t="shared" si="8"/>
        <v>1956</v>
      </c>
      <c r="L33" s="131">
        <f t="shared" si="8"/>
        <v>1963854</v>
      </c>
      <c r="M33" s="128">
        <f t="shared" si="8"/>
        <v>3203</v>
      </c>
      <c r="N33" s="129">
        <f t="shared" si="8"/>
        <v>245011</v>
      </c>
      <c r="O33" s="130">
        <f t="shared" si="8"/>
        <v>782</v>
      </c>
      <c r="P33" s="131">
        <f t="shared" si="8"/>
        <v>149075</v>
      </c>
      <c r="Q33" s="128">
        <f t="shared" si="8"/>
        <v>710</v>
      </c>
      <c r="R33" s="129">
        <f t="shared" si="8"/>
        <v>-913680</v>
      </c>
      <c r="S33" s="130">
        <f t="shared" si="8"/>
        <v>5789</v>
      </c>
      <c r="T33" s="131">
        <f t="shared" si="8"/>
        <v>296287</v>
      </c>
      <c r="U33" s="128">
        <f t="shared" si="8"/>
        <v>-2893</v>
      </c>
      <c r="V33" s="129">
        <f t="shared" si="8"/>
        <v>-1143909</v>
      </c>
      <c r="W33" s="130">
        <f t="shared" si="8"/>
        <v>-2920</v>
      </c>
      <c r="X33" s="131">
        <f t="shared" si="8"/>
        <v>-196587</v>
      </c>
      <c r="Y33" s="128">
        <f t="shared" si="8"/>
        <v>6571</v>
      </c>
      <c r="Z33" s="129">
        <f t="shared" si="8"/>
        <v>-21909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f>+E23-E30</f>
        <v>1.0438127090300995</v>
      </c>
      <c r="F34" s="212"/>
      <c r="G34" s="217">
        <f aca="true" t="shared" si="10" ref="G34">+G23-G30</f>
        <v>34.50077439339185</v>
      </c>
      <c r="H34" s="218"/>
      <c r="I34" s="213">
        <f aca="true" t="shared" si="11" ref="I34">+I23-I30</f>
        <v>13.014814814814798</v>
      </c>
      <c r="J34" s="212"/>
      <c r="K34" s="217">
        <f aca="true" t="shared" si="12" ref="K34">+K23-K30</f>
        <v>-27.46257668711656</v>
      </c>
      <c r="L34" s="218"/>
      <c r="M34" s="213">
        <f aca="true" t="shared" si="13" ref="M34">+M23-M30</f>
        <v>5.419181823464463</v>
      </c>
      <c r="N34" s="212"/>
      <c r="O34" s="217">
        <f aca="true" t="shared" si="14" ref="O34">+O23-O30</f>
        <v>-30.939956450734897</v>
      </c>
      <c r="P34" s="218"/>
      <c r="Q34" s="213">
        <f aca="true" t="shared" si="15" ref="Q34">+Q23-Q30</f>
        <v>2.7954325336624564</v>
      </c>
      <c r="R34" s="212"/>
      <c r="S34" s="217">
        <f aca="true" t="shared" si="16" ref="S34">+S23-S30</f>
        <v>-27.29822864847273</v>
      </c>
      <c r="T34" s="218"/>
      <c r="U34" s="213">
        <f aca="true" t="shared" si="17" ref="U34">+U23-U30</f>
        <v>20.680952380952377</v>
      </c>
      <c r="V34" s="212"/>
      <c r="W34" s="217">
        <f aca="true" t="shared" si="18" ref="W34">+W23-W30</f>
        <v>10.915194827292837</v>
      </c>
      <c r="X34" s="218"/>
      <c r="Y34" s="213">
        <f aca="true" t="shared" si="19" ref="Y34">+Y23-Y30</f>
        <v>-0.45913345614114576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20" ref="E35:Z37">E20/E27*100</f>
        <v>93.55300859598854</v>
      </c>
      <c r="F35" s="72">
        <f t="shared" si="20"/>
        <v>91.82665643542542</v>
      </c>
      <c r="G35" s="73">
        <f t="shared" si="20"/>
        <v>141.25</v>
      </c>
      <c r="H35" s="74">
        <f t="shared" si="20"/>
        <v>145.82459844657265</v>
      </c>
      <c r="I35" s="71">
        <f t="shared" si="20"/>
        <v>112.04927884615385</v>
      </c>
      <c r="J35" s="72">
        <f t="shared" si="20"/>
        <v>124.05712450738167</v>
      </c>
      <c r="K35" s="73">
        <f t="shared" si="20"/>
        <v>225.93659942363112</v>
      </c>
      <c r="L35" s="74">
        <f t="shared" si="20"/>
        <v>295.7063444084163</v>
      </c>
      <c r="M35" s="71">
        <f t="shared" si="20"/>
        <v>137.25463652362257</v>
      </c>
      <c r="N35" s="72">
        <f t="shared" si="20"/>
        <v>97.47716601354657</v>
      </c>
      <c r="O35" s="73">
        <f t="shared" si="20"/>
        <v>95.29579472558802</v>
      </c>
      <c r="P35" s="74">
        <f t="shared" si="20"/>
        <v>94.37612442943129</v>
      </c>
      <c r="Q35" s="71">
        <f t="shared" si="20"/>
        <v>105.70654277971352</v>
      </c>
      <c r="R35" s="72">
        <f t="shared" si="20"/>
        <v>117.58377595957408</v>
      </c>
      <c r="S35" s="73">
        <f t="shared" si="20"/>
        <v>105.98274879076013</v>
      </c>
      <c r="T35" s="74">
        <f t="shared" si="20"/>
        <v>101.81803582876765</v>
      </c>
      <c r="U35" s="71">
        <f t="shared" si="20"/>
        <v>65.65528866413823</v>
      </c>
      <c r="V35" s="72">
        <f t="shared" si="20"/>
        <v>74.29832080001837</v>
      </c>
      <c r="W35" s="73">
        <f t="shared" si="20"/>
        <v>84.37109036666345</v>
      </c>
      <c r="X35" s="74">
        <f t="shared" si="20"/>
        <v>92.74498144538778</v>
      </c>
      <c r="Y35" s="71">
        <f t="shared" si="20"/>
        <v>104.72914499506105</v>
      </c>
      <c r="Z35" s="72">
        <f t="shared" si="20"/>
        <v>112.8201948243543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20"/>
        <v>114.3939393939394</v>
      </c>
      <c r="F36" s="76">
        <f t="shared" si="20"/>
        <v>191.45805088753664</v>
      </c>
      <c r="G36" s="77">
        <f t="shared" si="20"/>
        <v>152.97297297297297</v>
      </c>
      <c r="H36" s="78">
        <f t="shared" si="20"/>
        <v>137.47531441638083</v>
      </c>
      <c r="I36" s="75">
        <f t="shared" si="20"/>
        <v>99.26814988290398</v>
      </c>
      <c r="J36" s="76">
        <f t="shared" si="20"/>
        <v>97.318038747915</v>
      </c>
      <c r="K36" s="77">
        <f t="shared" si="20"/>
        <v>230.67961165048544</v>
      </c>
      <c r="L36" s="78">
        <f t="shared" si="20"/>
        <v>382.59705364013206</v>
      </c>
      <c r="M36" s="75">
        <f t="shared" si="20"/>
        <v>130.7378524295141</v>
      </c>
      <c r="N36" s="76">
        <f t="shared" si="20"/>
        <v>998.5592338122008</v>
      </c>
      <c r="O36" s="77">
        <f t="shared" si="20"/>
        <v>94.83204134366925</v>
      </c>
      <c r="P36" s="78">
        <f t="shared" si="20"/>
        <v>93.22594270450672</v>
      </c>
      <c r="Q36" s="75">
        <f t="shared" si="20"/>
        <v>113.05000202765724</v>
      </c>
      <c r="R36" s="76">
        <f t="shared" si="20"/>
        <v>118.80980101239862</v>
      </c>
      <c r="S36" s="77">
        <f t="shared" si="20"/>
        <v>106.32133289295021</v>
      </c>
      <c r="T36" s="78">
        <f t="shared" si="20"/>
        <v>102.88210103795382</v>
      </c>
      <c r="U36" s="75">
        <f t="shared" si="20"/>
        <v>50.83749632677049</v>
      </c>
      <c r="V36" s="76">
        <f t="shared" si="20"/>
        <v>90.19735888612135</v>
      </c>
      <c r="W36" s="77">
        <f t="shared" si="20"/>
        <v>85.30564263322884</v>
      </c>
      <c r="X36" s="78">
        <f t="shared" si="20"/>
        <v>98.54453883719006</v>
      </c>
      <c r="Y36" s="75">
        <f t="shared" si="20"/>
        <v>104.4989634319435</v>
      </c>
      <c r="Z36" s="76">
        <f t="shared" si="20"/>
        <v>114.95052729846991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20"/>
        <v>97.16924910607867</v>
      </c>
      <c r="F37" s="80">
        <f t="shared" si="20"/>
        <v>94.04038105579441</v>
      </c>
      <c r="G37" s="81">
        <f t="shared" si="20"/>
        <v>89.81064021641119</v>
      </c>
      <c r="H37" s="82">
        <f t="shared" si="20"/>
        <v>104.25557046472511</v>
      </c>
      <c r="I37" s="79">
        <f t="shared" si="20"/>
        <v>106.98208543867709</v>
      </c>
      <c r="J37" s="80">
        <f t="shared" si="20"/>
        <v>84.37496169732923</v>
      </c>
      <c r="K37" s="81">
        <f t="shared" si="20"/>
        <v>332.3040380047506</v>
      </c>
      <c r="L37" s="82">
        <f t="shared" si="20"/>
        <v>258.76108641400435</v>
      </c>
      <c r="M37" s="79">
        <f t="shared" si="20"/>
        <v>123.5048066338886</v>
      </c>
      <c r="N37" s="80">
        <f t="shared" si="20"/>
        <v>109.69510079088684</v>
      </c>
      <c r="O37" s="81">
        <f t="shared" si="20"/>
        <v>120.95391211146837</v>
      </c>
      <c r="P37" s="82">
        <f t="shared" si="20"/>
        <v>113.89094663435154</v>
      </c>
      <c r="Q37" s="79">
        <f t="shared" si="20"/>
        <v>101.23822811301011</v>
      </c>
      <c r="R37" s="80">
        <f t="shared" si="20"/>
        <v>91.62484574098455</v>
      </c>
      <c r="S37" s="81">
        <f t="shared" si="20"/>
        <v>121.99802401580789</v>
      </c>
      <c r="T37" s="82">
        <f t="shared" si="20"/>
        <v>112.25235753476548</v>
      </c>
      <c r="U37" s="79">
        <f t="shared" si="20"/>
        <v>50.72389712144438</v>
      </c>
      <c r="V37" s="80">
        <f t="shared" si="20"/>
        <v>32.39060769366253</v>
      </c>
      <c r="W37" s="81">
        <f t="shared" si="20"/>
        <v>75.18062048448789</v>
      </c>
      <c r="X37" s="82">
        <f t="shared" si="20"/>
        <v>90.85043521484282</v>
      </c>
      <c r="Y37" s="79">
        <f t="shared" si="20"/>
        <v>105.20949776033615</v>
      </c>
      <c r="Z37" s="80">
        <f t="shared" si="20"/>
        <v>99.9147823739657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154" t="s">
        <v>21</v>
      </c>
      <c r="E39" s="13">
        <f>+' (令和3年11月) '!E20</f>
        <v>1344</v>
      </c>
      <c r="F39" s="14">
        <f>+' (令和3年11月) '!F20</f>
        <v>216773</v>
      </c>
      <c r="G39" s="13">
        <f>+' (令和3年11月) '!G20</f>
        <v>816</v>
      </c>
      <c r="H39" s="14">
        <f>+' (令和3年11月) '!H20</f>
        <v>259960</v>
      </c>
      <c r="I39" s="13">
        <f>+' (令和3年11月) '!I20</f>
        <v>3453</v>
      </c>
      <c r="J39" s="14">
        <f>+' (令和3年11月) '!J20</f>
        <v>5742920</v>
      </c>
      <c r="K39" s="13">
        <f>+' (令和3年11月) '!K20</f>
        <v>1507</v>
      </c>
      <c r="L39" s="14">
        <f>+' (令和3年11月) '!L20</f>
        <v>3357938</v>
      </c>
      <c r="M39" s="13">
        <f>+' (令和3年11月) '!M20</f>
        <v>10213</v>
      </c>
      <c r="N39" s="14">
        <f>+' (令和3年11月) '!N20</f>
        <v>1609633</v>
      </c>
      <c r="O39" s="13">
        <f>+' (令和3年11月) '!O20</f>
        <v>5029</v>
      </c>
      <c r="P39" s="14">
        <f>+' (令和3年11月) '!P20</f>
        <v>1700687</v>
      </c>
      <c r="Q39" s="13">
        <f>+' (令和3年11月) '!Q20</f>
        <v>27936</v>
      </c>
      <c r="R39" s="14">
        <f>+' (令和3年11月) '!R20</f>
        <v>5577996</v>
      </c>
      <c r="S39" s="25">
        <f>+' (令和3年11月) '!S20</f>
        <v>46784</v>
      </c>
      <c r="T39" s="26">
        <f>+' (令和3年11月) '!T20</f>
        <v>9606212</v>
      </c>
      <c r="U39" s="13">
        <f>+' (令和3年11月) '!U20</f>
        <v>4688</v>
      </c>
      <c r="V39" s="14">
        <f>+' (令和3年11月) '!V20</f>
        <v>2184931</v>
      </c>
      <c r="W39" s="13">
        <f>+' (令和3年11月) '!W20</f>
        <v>7899</v>
      </c>
      <c r="X39" s="14">
        <f>+' (令和3年11月) '!X20</f>
        <v>1628976</v>
      </c>
      <c r="Y39" s="55">
        <f>+' (令和3年11月) '!Y20</f>
        <v>109669</v>
      </c>
      <c r="Z39" s="56">
        <f>+' (令和3年11月) '!Z20</f>
        <v>31886026</v>
      </c>
    </row>
    <row r="40" spans="1:26" ht="18.95" customHeight="1">
      <c r="A40" s="22"/>
      <c r="B40" s="215"/>
      <c r="C40" s="22"/>
      <c r="D40" s="159" t="s">
        <v>22</v>
      </c>
      <c r="E40" s="27">
        <f>+' (令和3年11月) '!E21</f>
        <v>1353</v>
      </c>
      <c r="F40" s="21">
        <f>+' (令和3年11月) '!F21</f>
        <v>136911</v>
      </c>
      <c r="G40" s="27">
        <f>+' (令和3年11月) '!G21</f>
        <v>724</v>
      </c>
      <c r="H40" s="21">
        <f>+' (令和3年11月) '!H21</f>
        <v>227448</v>
      </c>
      <c r="I40" s="27">
        <f>+' (令和3年11月) '!I21</f>
        <v>3323</v>
      </c>
      <c r="J40" s="21">
        <f>+' (令和3年11月) '!J21</f>
        <v>5669358</v>
      </c>
      <c r="K40" s="27">
        <f>+' (令和3年11月) '!K21</f>
        <v>1558</v>
      </c>
      <c r="L40" s="21">
        <f>+' (令和3年11月) '!L21</f>
        <v>3444809</v>
      </c>
      <c r="M40" s="27">
        <f>+' (令和3年11月) '!M21</f>
        <v>9557</v>
      </c>
      <c r="N40" s="21">
        <f>+' (令和3年11月) '!N21</f>
        <v>1544457</v>
      </c>
      <c r="O40" s="27">
        <f>+' (令和3年11月) '!O21</f>
        <v>4987</v>
      </c>
      <c r="P40" s="21">
        <f>+' (令和3年11月) '!P21</f>
        <v>1649450</v>
      </c>
      <c r="Q40" s="27">
        <f>+' (令和3年11月) '!Q21</f>
        <v>28351</v>
      </c>
      <c r="R40" s="21">
        <f>+' (令和3年11月) '!R21</f>
        <v>5521443</v>
      </c>
      <c r="S40" s="25">
        <f>+' (令和3年11月) '!S21</f>
        <v>45192</v>
      </c>
      <c r="T40" s="26">
        <f>+' (令和3年11月) '!T21</f>
        <v>9508815</v>
      </c>
      <c r="U40" s="27">
        <f>+' (令和3年11月) '!U21</f>
        <v>5127</v>
      </c>
      <c r="V40" s="21">
        <f>+' (令和3年11月) '!V21</f>
        <v>2373529</v>
      </c>
      <c r="W40" s="27">
        <f>+' (令和3年11月) '!W21</f>
        <v>7719</v>
      </c>
      <c r="X40" s="21">
        <f>+' (令和3年11月) '!X21</f>
        <v>1578144</v>
      </c>
      <c r="Y40" s="58">
        <f>+' (令和3年11月) '!Y21</f>
        <v>107891</v>
      </c>
      <c r="Z40" s="59">
        <f>+' (令和3年11月) '!Z21</f>
        <v>31654364</v>
      </c>
    </row>
    <row r="41" spans="1:26" ht="18.95" customHeight="1">
      <c r="A41" s="22" t="s">
        <v>52</v>
      </c>
      <c r="B41" s="215"/>
      <c r="C41" s="22"/>
      <c r="D41" s="159" t="s">
        <v>24</v>
      </c>
      <c r="E41" s="27">
        <f>+' (令和3年11月) '!E22</f>
        <v>3616</v>
      </c>
      <c r="F41" s="21">
        <f>+' (令和3年11月) '!F22</f>
        <v>828739</v>
      </c>
      <c r="G41" s="27">
        <f>+' (令和3年11月) '!G22</f>
        <v>941</v>
      </c>
      <c r="H41" s="21">
        <f>+' (令和3年11月) '!H22</f>
        <v>415781</v>
      </c>
      <c r="I41" s="27">
        <f>+' (令和3年11月) '!I22</f>
        <v>1991</v>
      </c>
      <c r="J41" s="21">
        <f>+' (令和3年11月) '!J22</f>
        <v>1048608</v>
      </c>
      <c r="K41" s="27">
        <f>+' (令和3年11月) '!K22</f>
        <v>2418</v>
      </c>
      <c r="L41" s="21">
        <f>+' (令和3年11月) '!L22</f>
        <v>2761521</v>
      </c>
      <c r="M41" s="27">
        <f>+' (令和3年11月) '!M22</f>
        <v>17588</v>
      </c>
      <c r="N41" s="21">
        <f>+' (令和3年11月) '!N22</f>
        <v>3144392</v>
      </c>
      <c r="O41" s="27">
        <f>+' (令和3年11月) '!O22</f>
        <v>4671</v>
      </c>
      <c r="P41" s="21">
        <f>+' (令和3年11月) '!P22</f>
        <v>1259895</v>
      </c>
      <c r="Q41" s="27">
        <f>+' (令和3年11月) '!Q22</f>
        <v>58623</v>
      </c>
      <c r="R41" s="21">
        <f>+' (令和3年11月) '!R22</f>
        <v>10256570</v>
      </c>
      <c r="S41" s="25">
        <f>+' (令和3年11月) '!S22</f>
        <v>32422</v>
      </c>
      <c r="T41" s="26">
        <f>+' (令和3年11月) '!T22</f>
        <v>2749220</v>
      </c>
      <c r="U41" s="27">
        <f>+' (令和3年11月) '!U22</f>
        <v>3322</v>
      </c>
      <c r="V41" s="21">
        <f>+' (令和3年11月) '!V22</f>
        <v>615536</v>
      </c>
      <c r="W41" s="27">
        <f>+' (令和3年11月) '!W22</f>
        <v>8786</v>
      </c>
      <c r="X41" s="21">
        <f>+' (令和3年11月) '!X22</f>
        <v>1923624</v>
      </c>
      <c r="Y41" s="58">
        <f>+' (令和3年11月) '!Y22</f>
        <v>134378</v>
      </c>
      <c r="Z41" s="59">
        <f>+' (令和3年11月) '!Z22</f>
        <v>25003886</v>
      </c>
    </row>
    <row r="42" spans="1:26" ht="18.95" customHeight="1" thickBot="1">
      <c r="A42" s="22"/>
      <c r="B42" s="215"/>
      <c r="C42" s="22"/>
      <c r="D42" s="160" t="s">
        <v>44</v>
      </c>
      <c r="E42" s="211">
        <v>37.24623670763707</v>
      </c>
      <c r="F42" s="212"/>
      <c r="G42" s="211">
        <v>86.03351955307262</v>
      </c>
      <c r="H42" s="212"/>
      <c r="I42" s="211">
        <v>175.9086188992731</v>
      </c>
      <c r="J42" s="212"/>
      <c r="K42" s="211">
        <v>62.71741354614283</v>
      </c>
      <c r="L42" s="212"/>
      <c r="M42" s="211">
        <v>57.27114716106605</v>
      </c>
      <c r="N42" s="212"/>
      <c r="O42" s="211">
        <v>107.69892473118279</v>
      </c>
      <c r="P42" s="212"/>
      <c r="Q42" s="211">
        <v>47.838281163682105</v>
      </c>
      <c r="R42" s="212"/>
      <c r="S42" s="211">
        <v>145.41200278252072</v>
      </c>
      <c r="T42" s="212"/>
      <c r="U42" s="211">
        <v>138.571226881265</v>
      </c>
      <c r="V42" s="212"/>
      <c r="W42" s="211">
        <v>89.79990800367985</v>
      </c>
      <c r="X42" s="212"/>
      <c r="Y42" s="211">
        <v>81.48986058776379</v>
      </c>
      <c r="Z42" s="212"/>
    </row>
    <row r="43" spans="1:26" ht="18.95" customHeight="1">
      <c r="A43" s="22"/>
      <c r="B43" s="215"/>
      <c r="C43" s="12" t="s">
        <v>45</v>
      </c>
      <c r="D43" s="154" t="s">
        <v>21</v>
      </c>
      <c r="E43" s="124">
        <f aca="true" t="shared" si="21" ref="E43:Z46">E20-E39</f>
        <v>-38</v>
      </c>
      <c r="F43" s="127">
        <f t="shared" si="21"/>
        <v>-95908</v>
      </c>
      <c r="G43" s="124">
        <f t="shared" si="21"/>
        <v>88</v>
      </c>
      <c r="H43" s="125">
        <f t="shared" si="21"/>
        <v>30107</v>
      </c>
      <c r="I43" s="126">
        <f t="shared" si="21"/>
        <v>276</v>
      </c>
      <c r="J43" s="127">
        <f t="shared" si="21"/>
        <v>2551486</v>
      </c>
      <c r="K43" s="124">
        <f t="shared" si="21"/>
        <v>61</v>
      </c>
      <c r="L43" s="125">
        <f t="shared" si="21"/>
        <v>-452428</v>
      </c>
      <c r="M43" s="126">
        <f t="shared" si="21"/>
        <v>-74</v>
      </c>
      <c r="N43" s="127">
        <f t="shared" si="21"/>
        <v>-63419</v>
      </c>
      <c r="O43" s="124">
        <f t="shared" si="21"/>
        <v>319</v>
      </c>
      <c r="P43" s="125">
        <f t="shared" si="21"/>
        <v>142155</v>
      </c>
      <c r="Q43" s="126">
        <f t="shared" si="21"/>
        <v>-632</v>
      </c>
      <c r="R43" s="127">
        <f t="shared" si="21"/>
        <v>-214960</v>
      </c>
      <c r="S43" s="124">
        <f t="shared" si="21"/>
        <v>10842</v>
      </c>
      <c r="T43" s="125">
        <f t="shared" si="21"/>
        <v>2567188</v>
      </c>
      <c r="U43" s="126">
        <f t="shared" si="21"/>
        <v>-1572</v>
      </c>
      <c r="V43" s="127">
        <f t="shared" si="21"/>
        <v>-1182001</v>
      </c>
      <c r="W43" s="124">
        <f t="shared" si="21"/>
        <v>868</v>
      </c>
      <c r="X43" s="125">
        <f t="shared" si="21"/>
        <v>55514</v>
      </c>
      <c r="Y43" s="124">
        <f t="shared" si="21"/>
        <v>10138</v>
      </c>
      <c r="Z43" s="125">
        <f t="shared" si="21"/>
        <v>3337734</v>
      </c>
    </row>
    <row r="44" spans="1:26" ht="18.95" customHeight="1">
      <c r="A44" s="22"/>
      <c r="B44" s="215"/>
      <c r="C44" s="22"/>
      <c r="D44" s="159" t="s">
        <v>22</v>
      </c>
      <c r="E44" s="128">
        <f t="shared" si="21"/>
        <v>308</v>
      </c>
      <c r="F44" s="131">
        <f t="shared" si="21"/>
        <v>105988</v>
      </c>
      <c r="G44" s="128">
        <f t="shared" si="21"/>
        <v>125</v>
      </c>
      <c r="H44" s="129">
        <f t="shared" si="21"/>
        <v>37082</v>
      </c>
      <c r="I44" s="130">
        <f t="shared" si="21"/>
        <v>68</v>
      </c>
      <c r="J44" s="131">
        <f t="shared" si="21"/>
        <v>1539647</v>
      </c>
      <c r="K44" s="128">
        <f t="shared" si="21"/>
        <v>-370</v>
      </c>
      <c r="L44" s="129">
        <f t="shared" si="21"/>
        <v>-978619</v>
      </c>
      <c r="M44" s="130">
        <f t="shared" si="21"/>
        <v>1340</v>
      </c>
      <c r="N44" s="131">
        <f t="shared" si="21"/>
        <v>373975</v>
      </c>
      <c r="O44" s="128">
        <f t="shared" si="21"/>
        <v>518</v>
      </c>
      <c r="P44" s="129">
        <f t="shared" si="21"/>
        <v>231031</v>
      </c>
      <c r="Q44" s="130">
        <f t="shared" si="21"/>
        <v>-474</v>
      </c>
      <c r="R44" s="131">
        <f t="shared" si="21"/>
        <v>102432</v>
      </c>
      <c r="S44" s="128">
        <f t="shared" si="21"/>
        <v>12751</v>
      </c>
      <c r="T44" s="129">
        <f t="shared" si="21"/>
        <v>2699314</v>
      </c>
      <c r="U44" s="130">
        <f t="shared" si="21"/>
        <v>-1667</v>
      </c>
      <c r="V44" s="131">
        <f t="shared" si="21"/>
        <v>-1303092</v>
      </c>
      <c r="W44" s="128">
        <f t="shared" si="21"/>
        <v>989</v>
      </c>
      <c r="X44" s="129">
        <f t="shared" si="21"/>
        <v>77963</v>
      </c>
      <c r="Y44" s="128">
        <f t="shared" si="21"/>
        <v>13588</v>
      </c>
      <c r="Z44" s="129">
        <f t="shared" si="21"/>
        <v>2885721</v>
      </c>
    </row>
    <row r="45" spans="1:26" ht="18.95" customHeight="1">
      <c r="A45" s="22"/>
      <c r="B45" s="215"/>
      <c r="C45" s="22"/>
      <c r="D45" s="159" t="s">
        <v>24</v>
      </c>
      <c r="E45" s="128">
        <f t="shared" si="21"/>
        <v>-355</v>
      </c>
      <c r="F45" s="131">
        <f t="shared" si="21"/>
        <v>-122034</v>
      </c>
      <c r="G45" s="128">
        <f t="shared" si="21"/>
        <v>55</v>
      </c>
      <c r="H45" s="129">
        <f t="shared" si="21"/>
        <v>25537</v>
      </c>
      <c r="I45" s="130">
        <f t="shared" si="21"/>
        <v>338</v>
      </c>
      <c r="J45" s="131">
        <f t="shared" si="21"/>
        <v>1085401</v>
      </c>
      <c r="K45" s="128">
        <f t="shared" si="21"/>
        <v>380</v>
      </c>
      <c r="L45" s="129">
        <f t="shared" si="21"/>
        <v>439320</v>
      </c>
      <c r="M45" s="130">
        <f t="shared" si="21"/>
        <v>-758</v>
      </c>
      <c r="N45" s="131">
        <f t="shared" si="21"/>
        <v>-372218</v>
      </c>
      <c r="O45" s="128">
        <f t="shared" si="21"/>
        <v>-157</v>
      </c>
      <c r="P45" s="129">
        <f t="shared" si="21"/>
        <v>-37639</v>
      </c>
      <c r="Q45" s="130">
        <f t="shared" si="21"/>
        <v>-573</v>
      </c>
      <c r="R45" s="131">
        <f t="shared" si="21"/>
        <v>-260839</v>
      </c>
      <c r="S45" s="128">
        <f t="shared" si="21"/>
        <v>-317</v>
      </c>
      <c r="T45" s="129">
        <f t="shared" si="21"/>
        <v>-34729</v>
      </c>
      <c r="U45" s="130">
        <f t="shared" si="21"/>
        <v>-344</v>
      </c>
      <c r="V45" s="131">
        <f t="shared" si="21"/>
        <v>-67507</v>
      </c>
      <c r="W45" s="128">
        <f t="shared" si="21"/>
        <v>59</v>
      </c>
      <c r="X45" s="129">
        <f t="shared" si="21"/>
        <v>28383</v>
      </c>
      <c r="Y45" s="128">
        <f t="shared" si="21"/>
        <v>-1672</v>
      </c>
      <c r="Z45" s="129">
        <f t="shared" si="21"/>
        <v>683675</v>
      </c>
    </row>
    <row r="46" spans="1:38" ht="18.95" customHeight="1" thickBot="1">
      <c r="A46" s="22"/>
      <c r="B46" s="215"/>
      <c r="C46" s="46"/>
      <c r="D46" s="160" t="s">
        <v>44</v>
      </c>
      <c r="E46" s="211">
        <f>E23-E42</f>
        <v>5.897576001393034</v>
      </c>
      <c r="F46" s="212"/>
      <c r="G46" s="211">
        <f>G23-G42</f>
        <v>4.467254840319228</v>
      </c>
      <c r="H46" s="212"/>
      <c r="I46" s="211">
        <f>I23-I42</f>
        <v>-11.093804084458299</v>
      </c>
      <c r="J46" s="212"/>
      <c r="K46" s="211">
        <f>K23-K42</f>
        <v>-9.879990233259392</v>
      </c>
      <c r="L46" s="212"/>
      <c r="M46" s="211">
        <f>M23-M42</f>
        <v>3.848034662398419</v>
      </c>
      <c r="N46" s="212"/>
      <c r="O46" s="211">
        <f t="shared" si="21"/>
        <v>10.461118818082312</v>
      </c>
      <c r="P46" s="212"/>
      <c r="Q46" s="211">
        <f t="shared" si="21"/>
        <v>-0.5428486300196482</v>
      </c>
      <c r="R46" s="212"/>
      <c r="S46" s="211">
        <f t="shared" si="21"/>
        <v>33.68976856900656</v>
      </c>
      <c r="T46" s="212"/>
      <c r="U46" s="211">
        <f t="shared" si="21"/>
        <v>-34.190274500312626</v>
      </c>
      <c r="V46" s="212"/>
      <c r="W46" s="211">
        <f t="shared" si="21"/>
        <v>9.315286823612993</v>
      </c>
      <c r="X46" s="212"/>
      <c r="Y46" s="211">
        <f t="shared" si="21"/>
        <v>8.851005956095065</v>
      </c>
      <c r="Z46" s="212"/>
      <c r="AA46" s="209"/>
      <c r="AB46" s="210"/>
      <c r="AC46" s="209"/>
      <c r="AD46" s="210"/>
      <c r="AE46" s="209"/>
      <c r="AF46" s="210"/>
      <c r="AG46" s="163"/>
      <c r="AH46" s="164"/>
      <c r="AI46" s="163"/>
      <c r="AJ46" s="164"/>
      <c r="AK46" s="163"/>
      <c r="AL46" s="164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22" ref="E47:Z49">E20/E39*100</f>
        <v>97.17261904761905</v>
      </c>
      <c r="F47" s="84">
        <f t="shared" si="22"/>
        <v>55.756482587776155</v>
      </c>
      <c r="G47" s="83">
        <f t="shared" si="22"/>
        <v>110.78431372549021</v>
      </c>
      <c r="H47" s="85">
        <f t="shared" si="22"/>
        <v>111.58139713802125</v>
      </c>
      <c r="I47" s="86">
        <f t="shared" si="22"/>
        <v>107.99304952215465</v>
      </c>
      <c r="J47" s="84">
        <f t="shared" si="22"/>
        <v>144.4283744158024</v>
      </c>
      <c r="K47" s="83">
        <f t="shared" si="22"/>
        <v>104.04777704047777</v>
      </c>
      <c r="L47" s="85">
        <f t="shared" si="22"/>
        <v>86.52661246276733</v>
      </c>
      <c r="M47" s="86">
        <f t="shared" si="22"/>
        <v>99.27543327132086</v>
      </c>
      <c r="N47" s="84">
        <f t="shared" si="22"/>
        <v>96.06003356044515</v>
      </c>
      <c r="O47" s="83">
        <f t="shared" si="22"/>
        <v>106.34320938556372</v>
      </c>
      <c r="P47" s="85">
        <f t="shared" si="22"/>
        <v>108.35868093305822</v>
      </c>
      <c r="Q47" s="86">
        <f t="shared" si="22"/>
        <v>97.73768613974799</v>
      </c>
      <c r="R47" s="84">
        <f t="shared" si="22"/>
        <v>96.14628622896109</v>
      </c>
      <c r="S47" s="83">
        <f t="shared" si="22"/>
        <v>123.17458960328318</v>
      </c>
      <c r="T47" s="85">
        <f t="shared" si="22"/>
        <v>126.72424885063958</v>
      </c>
      <c r="U47" s="86">
        <f t="shared" si="22"/>
        <v>66.46757679180887</v>
      </c>
      <c r="V47" s="84">
        <f t="shared" si="22"/>
        <v>45.90213603999394</v>
      </c>
      <c r="W47" s="83">
        <f t="shared" si="22"/>
        <v>110.98873275098113</v>
      </c>
      <c r="X47" s="85">
        <f t="shared" si="22"/>
        <v>103.40790778992445</v>
      </c>
      <c r="Y47" s="83">
        <f t="shared" si="22"/>
        <v>109.24418021501063</v>
      </c>
      <c r="Z47" s="85">
        <f t="shared" si="22"/>
        <v>110.46770143134175</v>
      </c>
    </row>
    <row r="48" spans="1:26" ht="18.95" customHeight="1">
      <c r="A48" s="22"/>
      <c r="B48" s="215"/>
      <c r="C48" s="22"/>
      <c r="D48" s="57" t="s">
        <v>22</v>
      </c>
      <c r="E48" s="75">
        <f t="shared" si="22"/>
        <v>122.76422764227641</v>
      </c>
      <c r="F48" s="78">
        <f t="shared" si="22"/>
        <v>177.41379436276122</v>
      </c>
      <c r="G48" s="75">
        <f t="shared" si="22"/>
        <v>117.26519337016575</v>
      </c>
      <c r="H48" s="76">
        <f t="shared" si="22"/>
        <v>116.3035067356055</v>
      </c>
      <c r="I48" s="77">
        <f t="shared" si="22"/>
        <v>102.04634366536263</v>
      </c>
      <c r="J48" s="78">
        <f t="shared" si="22"/>
        <v>127.15734303601924</v>
      </c>
      <c r="K48" s="75">
        <f t="shared" si="22"/>
        <v>76.25160462130937</v>
      </c>
      <c r="L48" s="76">
        <f t="shared" si="22"/>
        <v>71.5914873654824</v>
      </c>
      <c r="M48" s="77">
        <f t="shared" si="22"/>
        <v>114.0211363398556</v>
      </c>
      <c r="N48" s="78">
        <f t="shared" si="22"/>
        <v>124.21401178537181</v>
      </c>
      <c r="O48" s="75">
        <f t="shared" si="22"/>
        <v>110.38700621616202</v>
      </c>
      <c r="P48" s="76">
        <f t="shared" si="22"/>
        <v>114.00654763709115</v>
      </c>
      <c r="Q48" s="77">
        <f t="shared" si="22"/>
        <v>98.3281013015414</v>
      </c>
      <c r="R48" s="78">
        <f t="shared" si="22"/>
        <v>101.85516720900678</v>
      </c>
      <c r="S48" s="75">
        <f t="shared" si="22"/>
        <v>128.215170826695</v>
      </c>
      <c r="T48" s="76">
        <f t="shared" si="22"/>
        <v>128.38749097547907</v>
      </c>
      <c r="U48" s="77">
        <f t="shared" si="22"/>
        <v>67.48585917690657</v>
      </c>
      <c r="V48" s="78">
        <f t="shared" si="22"/>
        <v>45.09896445335195</v>
      </c>
      <c r="W48" s="75">
        <f t="shared" si="22"/>
        <v>112.81254048451872</v>
      </c>
      <c r="X48" s="76">
        <f t="shared" si="22"/>
        <v>104.94017022527728</v>
      </c>
      <c r="Y48" s="75">
        <f t="shared" si="22"/>
        <v>112.59419228665968</v>
      </c>
      <c r="Z48" s="76">
        <f t="shared" si="22"/>
        <v>109.11634490587143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22"/>
        <v>90.1825221238938</v>
      </c>
      <c r="F49" s="82">
        <f t="shared" si="22"/>
        <v>85.27473667825454</v>
      </c>
      <c r="G49" s="79">
        <f t="shared" si="22"/>
        <v>105.84484590860785</v>
      </c>
      <c r="H49" s="80">
        <f t="shared" si="22"/>
        <v>106.14193529766874</v>
      </c>
      <c r="I49" s="81">
        <f t="shared" si="22"/>
        <v>116.97639377197389</v>
      </c>
      <c r="J49" s="82">
        <f t="shared" si="22"/>
        <v>203.5087468338979</v>
      </c>
      <c r="K49" s="79">
        <f t="shared" si="22"/>
        <v>115.71546732837055</v>
      </c>
      <c r="L49" s="80">
        <f t="shared" si="22"/>
        <v>115.90862426901695</v>
      </c>
      <c r="M49" s="81">
        <f t="shared" si="22"/>
        <v>95.6902433477371</v>
      </c>
      <c r="N49" s="82">
        <f t="shared" si="22"/>
        <v>88.16248101381761</v>
      </c>
      <c r="O49" s="79">
        <f t="shared" si="22"/>
        <v>96.63883536715907</v>
      </c>
      <c r="P49" s="80">
        <f t="shared" si="22"/>
        <v>97.01252882184626</v>
      </c>
      <c r="Q49" s="81">
        <f t="shared" si="22"/>
        <v>99.0225679340873</v>
      </c>
      <c r="R49" s="82">
        <f t="shared" si="22"/>
        <v>97.45685935941549</v>
      </c>
      <c r="S49" s="79">
        <f t="shared" si="22"/>
        <v>99.02226882980692</v>
      </c>
      <c r="T49" s="80">
        <f t="shared" si="22"/>
        <v>98.73676897447275</v>
      </c>
      <c r="U49" s="81">
        <f t="shared" si="22"/>
        <v>89.64479229379891</v>
      </c>
      <c r="V49" s="82">
        <f t="shared" si="22"/>
        <v>89.03281042863456</v>
      </c>
      <c r="W49" s="79">
        <f t="shared" si="22"/>
        <v>100.67152287730481</v>
      </c>
      <c r="X49" s="80">
        <f t="shared" si="22"/>
        <v>101.47549625082657</v>
      </c>
      <c r="Y49" s="79">
        <f t="shared" si="22"/>
        <v>98.75574870886604</v>
      </c>
      <c r="Z49" s="80">
        <f t="shared" si="22"/>
        <v>102.73427498429643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44" t="s">
        <v>64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v>41.552441090405054</v>
      </c>
      <c r="F23" s="229"/>
      <c r="G23" s="228">
        <v>70.37727061015372</v>
      </c>
      <c r="H23" s="229"/>
      <c r="I23" s="228">
        <v>202.89162112932604</v>
      </c>
      <c r="J23" s="229"/>
      <c r="K23" s="228">
        <v>122.28571428571429</v>
      </c>
      <c r="L23" s="229"/>
      <c r="M23" s="228">
        <v>49.879858766446986</v>
      </c>
      <c r="N23" s="229"/>
      <c r="O23" s="228">
        <v>136.483144604972</v>
      </c>
      <c r="P23" s="229"/>
      <c r="Q23" s="228">
        <v>52.161421266276555</v>
      </c>
      <c r="R23" s="229"/>
      <c r="S23" s="228">
        <v>167.27831036548832</v>
      </c>
      <c r="T23" s="229"/>
      <c r="U23" s="228">
        <v>82.45196003074558</v>
      </c>
      <c r="V23" s="229"/>
      <c r="W23" s="228">
        <v>88.954075498918</v>
      </c>
      <c r="X23" s="229"/>
      <c r="Y23" s="228">
        <v>86.82713544609378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v>220916.91009412528</v>
      </c>
      <c r="F24" s="231"/>
      <c r="G24" s="224">
        <v>342582.36865538737</v>
      </c>
      <c r="H24" s="225"/>
      <c r="I24" s="226">
        <v>762266.5726375176</v>
      </c>
      <c r="J24" s="227"/>
      <c r="K24" s="224">
        <v>1637188.596491228</v>
      </c>
      <c r="L24" s="225"/>
      <c r="M24" s="226">
        <v>217286.9128555136</v>
      </c>
      <c r="N24" s="227"/>
      <c r="O24" s="224">
        <v>280449.1750931347</v>
      </c>
      <c r="P24" s="225"/>
      <c r="Q24" s="226">
        <v>177020.95585046406</v>
      </c>
      <c r="R24" s="227"/>
      <c r="S24" s="224">
        <v>77255.7570363778</v>
      </c>
      <c r="T24" s="225"/>
      <c r="U24" s="226">
        <v>282713.1325063989</v>
      </c>
      <c r="V24" s="227"/>
      <c r="W24" s="224">
        <v>223902.52903505915</v>
      </c>
      <c r="X24" s="225"/>
      <c r="Y24" s="226">
        <v>193686.7049839089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222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222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66.6</v>
      </c>
      <c r="F30" s="220"/>
      <c r="G30" s="219">
        <v>55.9</v>
      </c>
      <c r="H30" s="220"/>
      <c r="I30" s="219">
        <v>87.4</v>
      </c>
      <c r="J30" s="220"/>
      <c r="K30" s="219">
        <v>54.1</v>
      </c>
      <c r="L30" s="220"/>
      <c r="M30" s="219">
        <v>50.4</v>
      </c>
      <c r="N30" s="220"/>
      <c r="O30" s="219">
        <v>145.9</v>
      </c>
      <c r="P30" s="220"/>
      <c r="Q30" s="219">
        <v>43</v>
      </c>
      <c r="R30" s="220"/>
      <c r="S30" s="219">
        <v>139</v>
      </c>
      <c r="T30" s="220"/>
      <c r="U30" s="219">
        <v>59.7</v>
      </c>
      <c r="V30" s="220"/>
      <c r="W30" s="219">
        <v>63.7</v>
      </c>
      <c r="X30" s="220"/>
      <c r="Y30" s="219">
        <v>69.1</v>
      </c>
      <c r="Z30" s="220"/>
    </row>
    <row r="31" spans="1:26" ht="18.95" customHeight="1">
      <c r="A31" s="22"/>
      <c r="B31" s="222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222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222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v>87.05268389662028</v>
      </c>
      <c r="F34" s="212"/>
      <c r="G34" s="217">
        <v>56.00624024960999</v>
      </c>
      <c r="H34" s="218"/>
      <c r="I34" s="213">
        <v>114.56217666219581</v>
      </c>
      <c r="J34" s="212"/>
      <c r="K34" s="217">
        <v>31.06796116504854</v>
      </c>
      <c r="L34" s="218"/>
      <c r="M34" s="213">
        <v>60.09323577016454</v>
      </c>
      <c r="N34" s="212"/>
      <c r="O34" s="217">
        <v>110.78748651564186</v>
      </c>
      <c r="P34" s="218"/>
      <c r="Q34" s="213">
        <v>44.466676927812834</v>
      </c>
      <c r="R34" s="212"/>
      <c r="S34" s="217">
        <v>133.80239238956392</v>
      </c>
      <c r="T34" s="218"/>
      <c r="U34" s="213">
        <v>67.03780424650441</v>
      </c>
      <c r="V34" s="212"/>
      <c r="W34" s="217">
        <v>48.559225820403306</v>
      </c>
      <c r="X34" s="218"/>
      <c r="Y34" s="213">
        <v>70.54128256450254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98" t="s">
        <v>21</v>
      </c>
      <c r="E39" s="13">
        <f>+'(令和3年2月) '!E20</f>
        <v>1151</v>
      </c>
      <c r="F39" s="14">
        <f>+'(令和3年2月) '!F20</f>
        <v>100158</v>
      </c>
      <c r="G39" s="13">
        <f>+'(令和3年2月) '!G20</f>
        <v>682</v>
      </c>
      <c r="H39" s="14">
        <f>+'(令和3年2月) '!H20</f>
        <v>197240</v>
      </c>
      <c r="I39" s="13">
        <f>+'(令和3年2月) '!I20</f>
        <v>2297</v>
      </c>
      <c r="J39" s="14">
        <f>+'(令和3年2月) '!J20</f>
        <v>1250218</v>
      </c>
      <c r="K39" s="13">
        <f>+'(令和3年2月) '!K20</f>
        <v>663</v>
      </c>
      <c r="L39" s="14">
        <f>+'(令和3年2月) '!L20</f>
        <v>1070049</v>
      </c>
      <c r="M39" s="13">
        <f>+'(令和3年2月) '!M20</f>
        <v>7168</v>
      </c>
      <c r="N39" s="14">
        <f>+'(令和3年2月) '!N20</f>
        <v>1929756</v>
      </c>
      <c r="O39" s="13">
        <f>+'(令和3年2月) '!O20</f>
        <v>4230</v>
      </c>
      <c r="P39" s="14">
        <f>+'(令和3年2月) '!P20</f>
        <v>1442781</v>
      </c>
      <c r="Q39" s="13">
        <f>+'(令和3年2月) '!Q20</f>
        <v>23490</v>
      </c>
      <c r="R39" s="14">
        <f>+'(令和3年2月) '!R20</f>
        <v>4166540</v>
      </c>
      <c r="S39" s="25">
        <f>+'(令和3年2月) '!S20</f>
        <v>37319</v>
      </c>
      <c r="T39" s="26">
        <f>+'(令和3年2月) '!T20</f>
        <v>8448024</v>
      </c>
      <c r="U39" s="13">
        <f>+'(令和3年2月) '!U20</f>
        <v>4309</v>
      </c>
      <c r="V39" s="14">
        <f>+'(令和3年2月) '!V20</f>
        <v>915270</v>
      </c>
      <c r="W39" s="13">
        <f>+'(令和3年2月) '!W20</f>
        <v>7489</v>
      </c>
      <c r="X39" s="14">
        <f>+'(令和3年2月) '!X20</f>
        <v>1344877</v>
      </c>
      <c r="Y39" s="55">
        <f>+'(令和3年2月) '!Y20</f>
        <v>88798</v>
      </c>
      <c r="Z39" s="56">
        <f>+'(令和3年2月) '!Z20</f>
        <v>20864913</v>
      </c>
    </row>
    <row r="40" spans="1:26" ht="18.95" customHeight="1">
      <c r="A40" s="22"/>
      <c r="B40" s="215"/>
      <c r="C40" s="22"/>
      <c r="D40" s="96" t="s">
        <v>22</v>
      </c>
      <c r="E40" s="27">
        <f>+'(令和3年2月) '!E21</f>
        <v>1221</v>
      </c>
      <c r="F40" s="21">
        <f>+'(令和3年2月) '!F21</f>
        <v>98178</v>
      </c>
      <c r="G40" s="27">
        <f>+'(令和3年2月) '!G21</f>
        <v>594</v>
      </c>
      <c r="H40" s="21">
        <f>+'(令和3年2月) '!H21</f>
        <v>216372</v>
      </c>
      <c r="I40" s="27">
        <f>+'(令和3年2月) '!I21</f>
        <v>2225</v>
      </c>
      <c r="J40" s="21">
        <f>+'(令和3年2月) '!J21</f>
        <v>1132681</v>
      </c>
      <c r="K40" s="27">
        <f>+'(令和3年2月) '!K21</f>
        <v>673</v>
      </c>
      <c r="L40" s="21">
        <f>+'(令和3年2月) '!L21</f>
        <v>1027804</v>
      </c>
      <c r="M40" s="27">
        <f>+'(令和3年2月) '!M21</f>
        <v>6726</v>
      </c>
      <c r="N40" s="21">
        <f>+'(令和3年2月) '!N21</f>
        <v>1428468</v>
      </c>
      <c r="O40" s="27">
        <f>+'(令和3年2月) '!O21</f>
        <v>4297</v>
      </c>
      <c r="P40" s="21">
        <f>+'(令和3年2月) '!P21</f>
        <v>1448906</v>
      </c>
      <c r="Q40" s="27">
        <f>+'(令和3年2月) '!Q21</f>
        <v>24504</v>
      </c>
      <c r="R40" s="21">
        <f>+'(令和3年2月) '!R21</f>
        <v>4497623</v>
      </c>
      <c r="S40" s="25">
        <f>+'(令和3年2月) '!S21</f>
        <v>36147</v>
      </c>
      <c r="T40" s="26">
        <f>+'(令和3年2月) '!T21</f>
        <v>8417776</v>
      </c>
      <c r="U40" s="27">
        <f>+'(令和3年2月) '!U21</f>
        <v>4649</v>
      </c>
      <c r="V40" s="21">
        <f>+'(令和3年2月) '!V21</f>
        <v>1124696</v>
      </c>
      <c r="W40" s="27">
        <f>+'(令和3年2月) '!W21</f>
        <v>8354</v>
      </c>
      <c r="X40" s="21">
        <f>+'(令和3年2月) '!X21</f>
        <v>1310188</v>
      </c>
      <c r="Y40" s="58">
        <f>+'(令和3年2月) '!Y21</f>
        <v>89390</v>
      </c>
      <c r="Z40" s="59">
        <f>+'(令和3年2月) '!Z21</f>
        <v>20702692</v>
      </c>
    </row>
    <row r="41" spans="1:26" ht="18.95" customHeight="1">
      <c r="A41" s="22" t="s">
        <v>52</v>
      </c>
      <c r="B41" s="215"/>
      <c r="C41" s="22"/>
      <c r="D41" s="96" t="s">
        <v>24</v>
      </c>
      <c r="E41" s="27">
        <f>+'(令和3年2月) '!E22</f>
        <v>3227</v>
      </c>
      <c r="F41" s="21">
        <f>+'(令和3年2月) '!F22</f>
        <v>730409</v>
      </c>
      <c r="G41" s="27">
        <f>+'(令和3年2月) '!G22</f>
        <v>1010</v>
      </c>
      <c r="H41" s="21">
        <f>+'(令和3年2月) '!H22</f>
        <v>386979</v>
      </c>
      <c r="I41" s="27">
        <f>+'(令和3年2月) '!I22</f>
        <v>2244</v>
      </c>
      <c r="J41" s="21">
        <f>+'(令和3年2月) '!J22</f>
        <v>2617165</v>
      </c>
      <c r="K41" s="27">
        <f>+'(令和3年2月) '!K22</f>
        <v>976</v>
      </c>
      <c r="L41" s="21">
        <f>+'(令和3年2月) '!L22</f>
        <v>1650763</v>
      </c>
      <c r="M41" s="27">
        <f>+'(令和3年2月) '!M22</f>
        <v>12759.1</v>
      </c>
      <c r="N41" s="21">
        <f>+'(令和3年2月) '!N22</f>
        <v>2891369</v>
      </c>
      <c r="O41" s="27">
        <f>+'(令和3年2月) '!O22</f>
        <v>3674</v>
      </c>
      <c r="P41" s="21">
        <f>+'(令和3年2月) '!P22</f>
        <v>1047628</v>
      </c>
      <c r="Q41" s="27">
        <f>+'(令和3年2月) '!Q22</f>
        <v>56700</v>
      </c>
      <c r="R41" s="21">
        <f>+'(令和3年2月) '!R22</f>
        <v>10471367</v>
      </c>
      <c r="S41" s="25">
        <f>+'(令和3年2月) '!S22</f>
        <v>26193</v>
      </c>
      <c r="T41" s="26">
        <f>+'(令和3年2月) '!T22</f>
        <v>2058151</v>
      </c>
      <c r="U41" s="27">
        <f>+'(令和3年2月) '!U22</f>
        <v>6266</v>
      </c>
      <c r="V41" s="21">
        <f>+'(令和3年2月) '!V22</f>
        <v>2004448</v>
      </c>
      <c r="W41" s="27">
        <f>+'(令和3年2月) '!W22</f>
        <v>8963</v>
      </c>
      <c r="X41" s="21">
        <f>+'(令和3年2月) '!X22</f>
        <v>2029916</v>
      </c>
      <c r="Y41" s="58">
        <f>+'(令和3年2月) '!Y22</f>
        <v>122012.1</v>
      </c>
      <c r="Z41" s="59">
        <f>+'(令和3年2月) '!Z22</f>
        <v>25888195</v>
      </c>
    </row>
    <row r="42" spans="1:26" ht="18.95" customHeight="1" thickBot="1">
      <c r="A42" s="22"/>
      <c r="B42" s="215"/>
      <c r="C42" s="22"/>
      <c r="D42" s="101" t="s">
        <v>44</v>
      </c>
      <c r="E42" s="211" t="e">
        <f>+'(令和3年2月) '!E23</f>
        <v>#REF!</v>
      </c>
      <c r="F42" s="212">
        <f>+'(令和3年2月) '!F23</f>
        <v>0</v>
      </c>
      <c r="G42" s="211" t="e">
        <f>+'(令和3年2月) '!G23</f>
        <v>#REF!</v>
      </c>
      <c r="H42" s="212">
        <f>+'(令和3年2月) '!H23</f>
        <v>0</v>
      </c>
      <c r="I42" s="211" t="e">
        <f>+'(令和3年2月) '!I23</f>
        <v>#REF!</v>
      </c>
      <c r="J42" s="212">
        <f>+'(令和3年2月) '!J23</f>
        <v>0</v>
      </c>
      <c r="K42" s="211" t="e">
        <f>+'(令和3年2月) '!K23</f>
        <v>#REF!</v>
      </c>
      <c r="L42" s="212">
        <f>+'(令和3年2月) '!L23</f>
        <v>0</v>
      </c>
      <c r="M42" s="211" t="e">
        <f>+'(令和3年2月) '!M23</f>
        <v>#REF!</v>
      </c>
      <c r="N42" s="212">
        <f>+'(令和3年2月) '!N23</f>
        <v>0</v>
      </c>
      <c r="O42" s="211" t="e">
        <f>+'(令和3年2月) '!O23</f>
        <v>#REF!</v>
      </c>
      <c r="P42" s="212">
        <f>+'(令和3年2月) '!P23</f>
        <v>0</v>
      </c>
      <c r="Q42" s="211" t="e">
        <f>+'(令和3年2月) '!Q23</f>
        <v>#REF!</v>
      </c>
      <c r="R42" s="212">
        <f>+'(令和3年2月) '!R23</f>
        <v>0</v>
      </c>
      <c r="S42" s="211" t="e">
        <f>+'(令和3年2月) '!S23</f>
        <v>#REF!</v>
      </c>
      <c r="T42" s="212">
        <f>+'(令和3年2月) '!T23</f>
        <v>0</v>
      </c>
      <c r="U42" s="211" t="e">
        <f>+'(令和3年2月) '!U23</f>
        <v>#REF!</v>
      </c>
      <c r="V42" s="212">
        <f>+'(令和3年2月) '!V23</f>
        <v>0</v>
      </c>
      <c r="W42" s="211" t="e">
        <f>+'(令和3年2月) '!W23</f>
        <v>#REF!</v>
      </c>
      <c r="X42" s="212">
        <f>+'(令和3年2月) '!X23</f>
        <v>0</v>
      </c>
      <c r="Y42" s="211" t="e">
        <f>+'(令和3年2月) '!Y23</f>
        <v>#REF!</v>
      </c>
      <c r="Z42" s="212">
        <f>+'(令和3年2月) '!Z23</f>
        <v>0</v>
      </c>
    </row>
    <row r="43" spans="1:26" ht="18.95" customHeight="1">
      <c r="A43" s="22"/>
      <c r="B43" s="215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215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215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215"/>
      <c r="C46" s="46"/>
      <c r="D46" s="101" t="s">
        <v>44</v>
      </c>
      <c r="E46" s="211" t="e">
        <f>E23-E42</f>
        <v>#REF!</v>
      </c>
      <c r="F46" s="212"/>
      <c r="G46" s="211" t="e">
        <f>G23-G42</f>
        <v>#REF!</v>
      </c>
      <c r="H46" s="212"/>
      <c r="I46" s="211" t="e">
        <f>I23-I42</f>
        <v>#REF!</v>
      </c>
      <c r="J46" s="212"/>
      <c r="K46" s="211" t="e">
        <f>K23-K42</f>
        <v>#REF!</v>
      </c>
      <c r="L46" s="212"/>
      <c r="M46" s="211" t="e">
        <f>M23-M42</f>
        <v>#REF!</v>
      </c>
      <c r="N46" s="212"/>
      <c r="O46" s="211" t="e">
        <f t="shared" si="3"/>
        <v>#REF!</v>
      </c>
      <c r="P46" s="212"/>
      <c r="Q46" s="211" t="e">
        <f t="shared" si="3"/>
        <v>#REF!</v>
      </c>
      <c r="R46" s="212"/>
      <c r="S46" s="211" t="e">
        <f t="shared" si="3"/>
        <v>#REF!</v>
      </c>
      <c r="T46" s="212"/>
      <c r="U46" s="211" t="e">
        <f t="shared" si="3"/>
        <v>#REF!</v>
      </c>
      <c r="V46" s="212"/>
      <c r="W46" s="211" t="e">
        <f t="shared" si="3"/>
        <v>#REF!</v>
      </c>
      <c r="X46" s="212"/>
      <c r="Y46" s="211" t="e">
        <f t="shared" si="3"/>
        <v>#REF!</v>
      </c>
      <c r="Z46" s="212"/>
      <c r="AA46" s="209"/>
      <c r="AB46" s="210"/>
      <c r="AC46" s="209"/>
      <c r="AD46" s="210"/>
      <c r="AE46" s="209"/>
      <c r="AF46" s="210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215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44" t="s">
        <v>63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 t="e">
        <f>(E20+E21)/(E22+E41)*100</f>
        <v>#REF!</v>
      </c>
      <c r="F23" s="229"/>
      <c r="G23" s="228" t="e">
        <f>(G20+G21)/(G22+G41)*100</f>
        <v>#REF!</v>
      </c>
      <c r="H23" s="229"/>
      <c r="I23" s="228" t="e">
        <f>(I20+I21)/(I22+I41)*100</f>
        <v>#REF!</v>
      </c>
      <c r="J23" s="229"/>
      <c r="K23" s="228" t="e">
        <f>(K20+K21)/(K22+K41)*100</f>
        <v>#REF!</v>
      </c>
      <c r="L23" s="229"/>
      <c r="M23" s="228" t="e">
        <f>(M20+M21)/(M22+M41)*100</f>
        <v>#REF!</v>
      </c>
      <c r="N23" s="229"/>
      <c r="O23" s="228" t="e">
        <f>(O20+O21)/(O22+O41)*100</f>
        <v>#REF!</v>
      </c>
      <c r="P23" s="229"/>
      <c r="Q23" s="228" t="e">
        <f>(Q20+Q21)/(Q22+Q41)*100</f>
        <v>#REF!</v>
      </c>
      <c r="R23" s="229"/>
      <c r="S23" s="228" t="e">
        <f>(S20+S21)/(S22+S41)*100</f>
        <v>#REF!</v>
      </c>
      <c r="T23" s="229"/>
      <c r="U23" s="228" t="e">
        <f>(U20+U21)/(U22+U41)*100</f>
        <v>#REF!</v>
      </c>
      <c r="V23" s="229"/>
      <c r="W23" s="228" t="e">
        <f>(W20+W21)/(W22+W41)*100</f>
        <v>#REF!</v>
      </c>
      <c r="X23" s="229"/>
      <c r="Y23" s="228" t="e">
        <f>(Y20+Y21)/(Y22+Y41)*100</f>
        <v>#REF!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f>F22/E22*1000</f>
        <v>226343.0430740626</v>
      </c>
      <c r="F24" s="231"/>
      <c r="G24" s="224">
        <f>H22/G22*1000</f>
        <v>383147.52475247526</v>
      </c>
      <c r="H24" s="225"/>
      <c r="I24" s="226">
        <f>J22/I22*1000</f>
        <v>1166294.5632798574</v>
      </c>
      <c r="J24" s="227"/>
      <c r="K24" s="224">
        <f>L22/K22*1000</f>
        <v>1691355.5327868853</v>
      </c>
      <c r="L24" s="225"/>
      <c r="M24" s="226">
        <f>N22/M22*1000</f>
        <v>226612.30024061256</v>
      </c>
      <c r="N24" s="227"/>
      <c r="O24" s="224">
        <f>P22/O22*1000</f>
        <v>285146.43440391944</v>
      </c>
      <c r="P24" s="225"/>
      <c r="Q24" s="226">
        <f>R22/Q22*1000</f>
        <v>184680.19400352734</v>
      </c>
      <c r="R24" s="227"/>
      <c r="S24" s="224">
        <f>T22/S22*1000</f>
        <v>78576.3753674646</v>
      </c>
      <c r="T24" s="225"/>
      <c r="U24" s="226">
        <f>V22/U22*1000</f>
        <v>319892.7545483562</v>
      </c>
      <c r="V24" s="227"/>
      <c r="W24" s="224">
        <f>X22/W22*1000</f>
        <v>226477.2955483655</v>
      </c>
      <c r="X24" s="225"/>
      <c r="Y24" s="226">
        <f>Z22/Y22*1000</f>
        <v>212177.275860345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222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222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65.5</v>
      </c>
      <c r="F30" s="220"/>
      <c r="G30" s="219">
        <v>56.1</v>
      </c>
      <c r="H30" s="220"/>
      <c r="I30" s="219">
        <v>80.7</v>
      </c>
      <c r="J30" s="220"/>
      <c r="K30" s="219">
        <v>71.7</v>
      </c>
      <c r="L30" s="220"/>
      <c r="M30" s="219">
        <v>54.2</v>
      </c>
      <c r="N30" s="220"/>
      <c r="O30" s="219">
        <v>112.4</v>
      </c>
      <c r="P30" s="220"/>
      <c r="Q30" s="219">
        <v>40.4</v>
      </c>
      <c r="R30" s="220"/>
      <c r="S30" s="219">
        <v>122.3</v>
      </c>
      <c r="T30" s="220"/>
      <c r="U30" s="219">
        <v>36.2</v>
      </c>
      <c r="V30" s="220"/>
      <c r="W30" s="219">
        <v>20.7</v>
      </c>
      <c r="X30" s="220"/>
      <c r="Y30" s="219">
        <v>52.9</v>
      </c>
      <c r="Z30" s="220"/>
    </row>
    <row r="31" spans="1:26" ht="18.95" customHeight="1">
      <c r="A31" s="22"/>
      <c r="B31" s="222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222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222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v>87.05268389662028</v>
      </c>
      <c r="F34" s="212"/>
      <c r="G34" s="217">
        <v>56.00624024960999</v>
      </c>
      <c r="H34" s="218"/>
      <c r="I34" s="213">
        <v>114.56217666219581</v>
      </c>
      <c r="J34" s="212"/>
      <c r="K34" s="217">
        <v>31.06796116504854</v>
      </c>
      <c r="L34" s="218"/>
      <c r="M34" s="213">
        <v>60.09323577016454</v>
      </c>
      <c r="N34" s="212"/>
      <c r="O34" s="217">
        <v>110.78748651564186</v>
      </c>
      <c r="P34" s="218"/>
      <c r="Q34" s="213">
        <v>44.466676927812834</v>
      </c>
      <c r="R34" s="212"/>
      <c r="S34" s="217">
        <v>133.80239238956392</v>
      </c>
      <c r="T34" s="218"/>
      <c r="U34" s="213">
        <v>67.03780424650441</v>
      </c>
      <c r="V34" s="212"/>
      <c r="W34" s="217">
        <v>48.559225820403306</v>
      </c>
      <c r="X34" s="218"/>
      <c r="Y34" s="213">
        <v>70.54128256450254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215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215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215"/>
      <c r="C42" s="22"/>
      <c r="D42" s="101" t="s">
        <v>44</v>
      </c>
      <c r="E42" s="211" t="e">
        <f>+#REF!</f>
        <v>#REF!</v>
      </c>
      <c r="F42" s="212" t="e">
        <f>+#REF!</f>
        <v>#REF!</v>
      </c>
      <c r="G42" s="211" t="e">
        <f>+#REF!</f>
        <v>#REF!</v>
      </c>
      <c r="H42" s="212" t="e">
        <f>+#REF!</f>
        <v>#REF!</v>
      </c>
      <c r="I42" s="211" t="e">
        <f>+#REF!</f>
        <v>#REF!</v>
      </c>
      <c r="J42" s="212" t="e">
        <f>+#REF!</f>
        <v>#REF!</v>
      </c>
      <c r="K42" s="211" t="e">
        <f>+#REF!</f>
        <v>#REF!</v>
      </c>
      <c r="L42" s="212" t="e">
        <f>+#REF!</f>
        <v>#REF!</v>
      </c>
      <c r="M42" s="211" t="e">
        <f>+#REF!</f>
        <v>#REF!</v>
      </c>
      <c r="N42" s="212" t="e">
        <f>+#REF!</f>
        <v>#REF!</v>
      </c>
      <c r="O42" s="211" t="e">
        <f>+#REF!</f>
        <v>#REF!</v>
      </c>
      <c r="P42" s="212" t="e">
        <f>+#REF!</f>
        <v>#REF!</v>
      </c>
      <c r="Q42" s="211" t="e">
        <f>+#REF!</f>
        <v>#REF!</v>
      </c>
      <c r="R42" s="212" t="e">
        <f>+#REF!</f>
        <v>#REF!</v>
      </c>
      <c r="S42" s="211" t="e">
        <f>+#REF!</f>
        <v>#REF!</v>
      </c>
      <c r="T42" s="212" t="e">
        <f>+#REF!</f>
        <v>#REF!</v>
      </c>
      <c r="U42" s="211" t="e">
        <f>+#REF!</f>
        <v>#REF!</v>
      </c>
      <c r="V42" s="212" t="e">
        <f>+#REF!</f>
        <v>#REF!</v>
      </c>
      <c r="W42" s="211" t="e">
        <f>+#REF!</f>
        <v>#REF!</v>
      </c>
      <c r="X42" s="212" t="e">
        <f>+#REF!</f>
        <v>#REF!</v>
      </c>
      <c r="Y42" s="211" t="e">
        <f>+#REF!</f>
        <v>#REF!</v>
      </c>
      <c r="Z42" s="212" t="e">
        <f>+#REF!</f>
        <v>#REF!</v>
      </c>
    </row>
    <row r="43" spans="1:26" ht="18.95" customHeight="1">
      <c r="A43" s="22"/>
      <c r="B43" s="215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215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215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215"/>
      <c r="C46" s="46"/>
      <c r="D46" s="101" t="s">
        <v>44</v>
      </c>
      <c r="E46" s="211" t="e">
        <f>E23-E42</f>
        <v>#REF!</v>
      </c>
      <c r="F46" s="212"/>
      <c r="G46" s="211" t="e">
        <f>G23-G42</f>
        <v>#REF!</v>
      </c>
      <c r="H46" s="212"/>
      <c r="I46" s="211" t="e">
        <f>I23-I42</f>
        <v>#REF!</v>
      </c>
      <c r="J46" s="212"/>
      <c r="K46" s="211" t="e">
        <f>K23-K42</f>
        <v>#REF!</v>
      </c>
      <c r="L46" s="212"/>
      <c r="M46" s="211" t="e">
        <f>M23-M42</f>
        <v>#REF!</v>
      </c>
      <c r="N46" s="212"/>
      <c r="O46" s="211" t="e">
        <f t="shared" si="3"/>
        <v>#REF!</v>
      </c>
      <c r="P46" s="212"/>
      <c r="Q46" s="211" t="e">
        <f t="shared" si="3"/>
        <v>#REF!</v>
      </c>
      <c r="R46" s="212"/>
      <c r="S46" s="211" t="e">
        <f t="shared" si="3"/>
        <v>#REF!</v>
      </c>
      <c r="T46" s="212"/>
      <c r="U46" s="211" t="e">
        <f t="shared" si="3"/>
        <v>#REF!</v>
      </c>
      <c r="V46" s="212"/>
      <c r="W46" s="211" t="e">
        <f t="shared" si="3"/>
        <v>#REF!</v>
      </c>
      <c r="X46" s="212"/>
      <c r="Y46" s="211" t="e">
        <f t="shared" si="3"/>
        <v>#REF!</v>
      </c>
      <c r="Z46" s="212"/>
      <c r="AA46" s="209"/>
      <c r="AB46" s="210"/>
      <c r="AC46" s="209"/>
      <c r="AD46" s="210"/>
      <c r="AE46" s="209"/>
      <c r="AF46" s="210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15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215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216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EBE6-0C6F-4FC8-97A5-300D894FFCDE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06" customWidth="1"/>
    <col min="2" max="2" width="3.140625" style="206" customWidth="1"/>
    <col min="3" max="3" width="12.57421875" style="206" customWidth="1"/>
    <col min="4" max="4" width="7.28125" style="206" customWidth="1"/>
    <col min="5" max="5" width="7.57421875" style="206" customWidth="1"/>
    <col min="6" max="6" width="10.140625" style="206" customWidth="1"/>
    <col min="7" max="7" width="7.57421875" style="206" customWidth="1"/>
    <col min="8" max="8" width="10.140625" style="206" customWidth="1"/>
    <col min="9" max="9" width="7.57421875" style="206" customWidth="1"/>
    <col min="10" max="10" width="10.140625" style="206" customWidth="1"/>
    <col min="11" max="11" width="7.57421875" style="206" customWidth="1"/>
    <col min="12" max="12" width="10.140625" style="206" customWidth="1"/>
    <col min="13" max="13" width="7.57421875" style="206" customWidth="1"/>
    <col min="14" max="14" width="10.140625" style="206" customWidth="1"/>
    <col min="15" max="15" width="7.57421875" style="206" customWidth="1"/>
    <col min="16" max="16" width="10.140625" style="206" customWidth="1"/>
    <col min="17" max="17" width="8.140625" style="206" customWidth="1"/>
    <col min="18" max="18" width="11.140625" style="206" customWidth="1"/>
    <col min="19" max="19" width="8.140625" style="206" customWidth="1"/>
    <col min="20" max="20" width="11.140625" style="206" customWidth="1"/>
    <col min="21" max="21" width="8.140625" style="206" customWidth="1"/>
    <col min="22" max="22" width="11.140625" style="206" customWidth="1"/>
    <col min="23" max="23" width="7.57421875" style="206" customWidth="1"/>
    <col min="24" max="24" width="10.421875" style="206" bestFit="1" customWidth="1"/>
    <col min="25" max="25" width="8.57421875" style="206" customWidth="1"/>
    <col min="26" max="26" width="11.57421875" style="206" customWidth="1"/>
    <col min="27" max="16384" width="9.00390625" style="206" customWidth="1"/>
  </cols>
  <sheetData>
    <row r="1" spans="1:26" ht="29.25" thickBot="1">
      <c r="A1" s="244" t="s">
        <v>72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205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07" t="s">
        <v>21</v>
      </c>
      <c r="E5" s="13">
        <v>1088</v>
      </c>
      <c r="F5" s="14">
        <v>166702</v>
      </c>
      <c r="G5" s="15">
        <v>54</v>
      </c>
      <c r="H5" s="16">
        <v>10200</v>
      </c>
      <c r="I5" s="13">
        <v>1779</v>
      </c>
      <c r="J5" s="14">
        <v>5436759</v>
      </c>
      <c r="K5" s="17">
        <v>1428</v>
      </c>
      <c r="L5" s="18">
        <v>3352790</v>
      </c>
      <c r="M5" s="13">
        <v>617</v>
      </c>
      <c r="N5" s="87">
        <v>210706</v>
      </c>
      <c r="O5" s="19">
        <v>923</v>
      </c>
      <c r="P5" s="18">
        <v>72406</v>
      </c>
      <c r="Q5" s="13">
        <v>12070</v>
      </c>
      <c r="R5" s="14">
        <v>2063995</v>
      </c>
      <c r="S5" s="19">
        <v>15035</v>
      </c>
      <c r="T5" s="18">
        <v>6325337</v>
      </c>
      <c r="U5" s="13">
        <v>4250</v>
      </c>
      <c r="V5" s="14">
        <v>2146451</v>
      </c>
      <c r="W5" s="13">
        <v>426</v>
      </c>
      <c r="X5" s="18">
        <v>47268</v>
      </c>
      <c r="Y5" s="20">
        <f aca="true" t="shared" si="0" ref="Y5:Z19">+W5+U5+S5+Q5+O5+M5+K5+I5+G5+E5</f>
        <v>37670</v>
      </c>
      <c r="Z5" s="21">
        <f t="shared" si="0"/>
        <v>19832614</v>
      </c>
    </row>
    <row r="6" spans="1:26" ht="18.95" customHeight="1">
      <c r="A6" s="7"/>
      <c r="B6" s="22"/>
      <c r="C6" s="200"/>
      <c r="D6" s="203" t="s">
        <v>22</v>
      </c>
      <c r="E6" s="23">
        <v>1044</v>
      </c>
      <c r="F6" s="24">
        <v>75889</v>
      </c>
      <c r="G6" s="25">
        <v>54</v>
      </c>
      <c r="H6" s="26">
        <v>10200</v>
      </c>
      <c r="I6" s="27">
        <v>1758</v>
      </c>
      <c r="J6" s="21">
        <v>5374921</v>
      </c>
      <c r="K6" s="25">
        <v>1470</v>
      </c>
      <c r="L6" s="26">
        <v>3380339</v>
      </c>
      <c r="M6" s="27">
        <v>610</v>
      </c>
      <c r="N6" s="88">
        <v>210030</v>
      </c>
      <c r="O6" s="25">
        <v>983</v>
      </c>
      <c r="P6" s="26">
        <v>68599</v>
      </c>
      <c r="Q6" s="27">
        <v>13046</v>
      </c>
      <c r="R6" s="21">
        <v>2101225</v>
      </c>
      <c r="S6" s="25">
        <v>15225</v>
      </c>
      <c r="T6" s="26">
        <v>6370017</v>
      </c>
      <c r="U6" s="27">
        <v>4692</v>
      </c>
      <c r="V6" s="21">
        <v>2334854</v>
      </c>
      <c r="W6" s="27">
        <v>343</v>
      </c>
      <c r="X6" s="26">
        <v>40887</v>
      </c>
      <c r="Y6" s="20">
        <f t="shared" si="0"/>
        <v>39225</v>
      </c>
      <c r="Z6" s="21">
        <f t="shared" si="0"/>
        <v>19966961</v>
      </c>
    </row>
    <row r="7" spans="1:26" ht="18.95" customHeight="1" thickBot="1">
      <c r="A7" s="7" t="s">
        <v>23</v>
      </c>
      <c r="B7" s="22"/>
      <c r="C7" s="201"/>
      <c r="D7" s="28" t="s">
        <v>24</v>
      </c>
      <c r="E7" s="23">
        <v>2594</v>
      </c>
      <c r="F7" s="36">
        <v>594130</v>
      </c>
      <c r="G7" s="29">
        <v>156</v>
      </c>
      <c r="H7" s="30">
        <v>75238</v>
      </c>
      <c r="I7" s="31">
        <v>1398</v>
      </c>
      <c r="J7" s="32">
        <v>798586</v>
      </c>
      <c r="K7" s="89">
        <v>1366</v>
      </c>
      <c r="L7" s="30">
        <v>2582648</v>
      </c>
      <c r="M7" s="23">
        <v>1201</v>
      </c>
      <c r="N7" s="24">
        <v>267318</v>
      </c>
      <c r="O7" s="33">
        <v>2663</v>
      </c>
      <c r="P7" s="34">
        <v>470493</v>
      </c>
      <c r="Q7" s="23">
        <v>32023</v>
      </c>
      <c r="R7" s="24">
        <v>4892697</v>
      </c>
      <c r="S7" s="33">
        <v>24386</v>
      </c>
      <c r="T7" s="34">
        <v>1828918</v>
      </c>
      <c r="U7" s="23">
        <v>1984</v>
      </c>
      <c r="V7" s="24">
        <v>518515</v>
      </c>
      <c r="W7" s="23">
        <v>1397</v>
      </c>
      <c r="X7" s="34">
        <v>210101</v>
      </c>
      <c r="Y7" s="31">
        <f t="shared" si="0"/>
        <v>69168</v>
      </c>
      <c r="Z7" s="24">
        <f t="shared" si="0"/>
        <v>12238644</v>
      </c>
    </row>
    <row r="8" spans="1:26" ht="18.95" customHeight="1">
      <c r="A8" s="7"/>
      <c r="B8" s="22" t="s">
        <v>25</v>
      </c>
      <c r="C8" s="2" t="s">
        <v>26</v>
      </c>
      <c r="D8" s="207" t="s">
        <v>21</v>
      </c>
      <c r="E8" s="13">
        <v>178</v>
      </c>
      <c r="F8" s="14">
        <v>30295</v>
      </c>
      <c r="G8" s="15">
        <v>0</v>
      </c>
      <c r="H8" s="16">
        <v>0</v>
      </c>
      <c r="I8" s="13">
        <v>179</v>
      </c>
      <c r="J8" s="14">
        <v>100662</v>
      </c>
      <c r="K8" s="17">
        <v>74</v>
      </c>
      <c r="L8" s="18">
        <v>1188</v>
      </c>
      <c r="M8" s="13">
        <v>6369</v>
      </c>
      <c r="N8" s="87">
        <v>880590</v>
      </c>
      <c r="O8" s="19">
        <v>0</v>
      </c>
      <c r="P8" s="18">
        <v>0</v>
      </c>
      <c r="Q8" s="13">
        <v>7420</v>
      </c>
      <c r="R8" s="14">
        <v>1562011</v>
      </c>
      <c r="S8" s="19">
        <v>31476</v>
      </c>
      <c r="T8" s="18">
        <v>3221789</v>
      </c>
      <c r="U8" s="13">
        <v>433</v>
      </c>
      <c r="V8" s="14">
        <v>37720</v>
      </c>
      <c r="W8" s="13">
        <v>14</v>
      </c>
      <c r="X8" s="18">
        <v>700</v>
      </c>
      <c r="Y8" s="13">
        <f t="shared" si="0"/>
        <v>46143</v>
      </c>
      <c r="Z8" s="14">
        <f t="shared" si="0"/>
        <v>5834955</v>
      </c>
    </row>
    <row r="9" spans="1:26" ht="18.95" customHeight="1">
      <c r="A9" s="7" t="s">
        <v>27</v>
      </c>
      <c r="B9" s="22"/>
      <c r="C9" s="200"/>
      <c r="D9" s="203" t="s">
        <v>22</v>
      </c>
      <c r="E9" s="23">
        <v>174</v>
      </c>
      <c r="F9" s="24">
        <v>29510</v>
      </c>
      <c r="G9" s="25">
        <v>0</v>
      </c>
      <c r="H9" s="26">
        <v>0</v>
      </c>
      <c r="I9" s="27">
        <v>185</v>
      </c>
      <c r="J9" s="21">
        <v>115499</v>
      </c>
      <c r="K9" s="25">
        <v>1</v>
      </c>
      <c r="L9" s="26">
        <v>0</v>
      </c>
      <c r="M9" s="27">
        <v>5857</v>
      </c>
      <c r="N9" s="88">
        <v>845030</v>
      </c>
      <c r="O9" s="25">
        <v>0</v>
      </c>
      <c r="P9" s="26">
        <v>0</v>
      </c>
      <c r="Q9" s="27">
        <v>7801</v>
      </c>
      <c r="R9" s="21">
        <v>1619234</v>
      </c>
      <c r="S9" s="25">
        <v>29714</v>
      </c>
      <c r="T9" s="26">
        <v>3080617</v>
      </c>
      <c r="U9" s="27">
        <v>428</v>
      </c>
      <c r="V9" s="21">
        <v>37295</v>
      </c>
      <c r="W9" s="27">
        <v>14</v>
      </c>
      <c r="X9" s="26">
        <v>700</v>
      </c>
      <c r="Y9" s="20">
        <f t="shared" si="0"/>
        <v>44174</v>
      </c>
      <c r="Z9" s="21">
        <f t="shared" si="0"/>
        <v>5727885</v>
      </c>
    </row>
    <row r="10" spans="1:26" ht="18.95" customHeight="1" thickBot="1">
      <c r="A10" s="7"/>
      <c r="B10" s="22"/>
      <c r="C10" s="201"/>
      <c r="D10" s="28" t="s">
        <v>24</v>
      </c>
      <c r="E10" s="35">
        <v>315</v>
      </c>
      <c r="F10" s="36">
        <v>61706</v>
      </c>
      <c r="G10" s="29">
        <v>0</v>
      </c>
      <c r="H10" s="30">
        <v>0</v>
      </c>
      <c r="I10" s="37">
        <v>189</v>
      </c>
      <c r="J10" s="38">
        <v>57753</v>
      </c>
      <c r="K10" s="89">
        <v>831</v>
      </c>
      <c r="L10" s="30">
        <v>9318</v>
      </c>
      <c r="M10" s="35">
        <v>8819</v>
      </c>
      <c r="N10" s="36">
        <v>1725547</v>
      </c>
      <c r="O10" s="29">
        <v>0</v>
      </c>
      <c r="P10" s="30">
        <v>0</v>
      </c>
      <c r="Q10" s="35">
        <v>11830</v>
      </c>
      <c r="R10" s="36">
        <v>1355127</v>
      </c>
      <c r="S10" s="29">
        <v>7885</v>
      </c>
      <c r="T10" s="30">
        <v>880018</v>
      </c>
      <c r="U10" s="35">
        <v>1243</v>
      </c>
      <c r="V10" s="36">
        <v>79475</v>
      </c>
      <c r="W10" s="35">
        <v>11</v>
      </c>
      <c r="X10" s="30">
        <v>20</v>
      </c>
      <c r="Y10" s="37">
        <f t="shared" si="0"/>
        <v>31123</v>
      </c>
      <c r="Z10" s="36">
        <f t="shared" si="0"/>
        <v>4168964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20</v>
      </c>
      <c r="J11" s="14">
        <v>2798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2715</v>
      </c>
      <c r="R11" s="14">
        <v>751733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2830</v>
      </c>
      <c r="Z11" s="14">
        <f t="shared" si="0"/>
        <v>845291</v>
      </c>
    </row>
    <row r="12" spans="1:26" ht="18.95" customHeight="1">
      <c r="A12" s="7"/>
      <c r="B12" s="7"/>
      <c r="C12" s="200"/>
      <c r="D12" s="204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20</v>
      </c>
      <c r="J12" s="21">
        <v>2798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2388</v>
      </c>
      <c r="R12" s="21">
        <v>643847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2502</v>
      </c>
      <c r="Z12" s="21">
        <f t="shared" si="0"/>
        <v>737365</v>
      </c>
    </row>
    <row r="13" spans="1:26" ht="18.95" customHeight="1" thickBot="1">
      <c r="A13" s="7"/>
      <c r="B13" s="7"/>
      <c r="C13" s="201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7104</v>
      </c>
      <c r="R13" s="36">
        <v>1978062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f t="shared" si="1"/>
        <v>7372</v>
      </c>
      <c r="Z13" s="36">
        <f t="shared" si="0"/>
        <v>2226611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0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1997</v>
      </c>
      <c r="N14" s="87">
        <v>115174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1997</v>
      </c>
      <c r="Z14" s="14">
        <f t="shared" si="0"/>
        <v>115174</v>
      </c>
    </row>
    <row r="15" spans="1:26" ht="18.95" customHeight="1">
      <c r="A15" s="7"/>
      <c r="B15" s="22"/>
      <c r="C15" s="200"/>
      <c r="D15" s="203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2178</v>
      </c>
      <c r="N15" s="88">
        <v>184212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2178</v>
      </c>
      <c r="Z15" s="24">
        <f t="shared" si="0"/>
        <v>184212</v>
      </c>
    </row>
    <row r="16" spans="1:26" ht="18.95" customHeight="1" thickBot="1">
      <c r="A16" s="7" t="s">
        <v>34</v>
      </c>
      <c r="B16" s="22"/>
      <c r="C16" s="201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5830</v>
      </c>
      <c r="N16" s="36">
        <v>650347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5830</v>
      </c>
      <c r="Z16" s="36">
        <f t="shared" si="0"/>
        <v>650347</v>
      </c>
    </row>
    <row r="17" spans="1:26" ht="18.95" customHeight="1">
      <c r="A17" s="7"/>
      <c r="B17" s="22"/>
      <c r="C17" s="2" t="s">
        <v>35</v>
      </c>
      <c r="D17" s="207" t="s">
        <v>21</v>
      </c>
      <c r="E17" s="13">
        <v>78</v>
      </c>
      <c r="F17" s="14">
        <v>19776</v>
      </c>
      <c r="G17" s="19">
        <v>687</v>
      </c>
      <c r="H17" s="18">
        <v>174760</v>
      </c>
      <c r="I17" s="13">
        <v>1475</v>
      </c>
      <c r="J17" s="14">
        <v>202701</v>
      </c>
      <c r="K17" s="19">
        <v>5</v>
      </c>
      <c r="L17" s="18">
        <v>3960</v>
      </c>
      <c r="M17" s="13">
        <v>1215</v>
      </c>
      <c r="N17" s="87">
        <v>388163</v>
      </c>
      <c r="O17" s="19">
        <v>4106</v>
      </c>
      <c r="P17" s="18">
        <v>1628281</v>
      </c>
      <c r="Q17" s="13">
        <v>5731</v>
      </c>
      <c r="R17" s="14">
        <v>1200257</v>
      </c>
      <c r="S17" s="19">
        <v>273</v>
      </c>
      <c r="T17" s="18">
        <v>59086</v>
      </c>
      <c r="U17" s="13">
        <v>0</v>
      </c>
      <c r="V17" s="14">
        <v>0</v>
      </c>
      <c r="W17" s="13">
        <v>7459</v>
      </c>
      <c r="X17" s="18">
        <v>1581008</v>
      </c>
      <c r="Y17" s="41">
        <f t="shared" si="1"/>
        <v>21029</v>
      </c>
      <c r="Z17" s="42">
        <f t="shared" si="0"/>
        <v>5257992</v>
      </c>
    </row>
    <row r="18" spans="1:26" ht="18.95" customHeight="1">
      <c r="A18" s="7" t="s">
        <v>36</v>
      </c>
      <c r="B18" s="22"/>
      <c r="C18" s="200"/>
      <c r="D18" s="203" t="s">
        <v>22</v>
      </c>
      <c r="E18" s="27">
        <v>135</v>
      </c>
      <c r="F18" s="21">
        <v>31512</v>
      </c>
      <c r="G18" s="25">
        <v>595</v>
      </c>
      <c r="H18" s="26">
        <v>142248</v>
      </c>
      <c r="I18" s="27">
        <v>1360</v>
      </c>
      <c r="J18" s="21">
        <v>176140</v>
      </c>
      <c r="K18" s="25">
        <v>87</v>
      </c>
      <c r="L18" s="26">
        <v>64470</v>
      </c>
      <c r="M18" s="27">
        <v>897</v>
      </c>
      <c r="N18" s="21">
        <v>290185</v>
      </c>
      <c r="O18" s="25">
        <v>4004</v>
      </c>
      <c r="P18" s="26">
        <v>1580851</v>
      </c>
      <c r="Q18" s="27">
        <v>5116</v>
      </c>
      <c r="R18" s="21">
        <v>1157137</v>
      </c>
      <c r="S18" s="25">
        <v>253</v>
      </c>
      <c r="T18" s="26">
        <v>58181</v>
      </c>
      <c r="U18" s="27">
        <v>3</v>
      </c>
      <c r="V18" s="21">
        <v>660</v>
      </c>
      <c r="W18" s="27">
        <v>7362</v>
      </c>
      <c r="X18" s="26">
        <v>1536557</v>
      </c>
      <c r="Y18" s="23">
        <f t="shared" si="1"/>
        <v>19812</v>
      </c>
      <c r="Z18" s="24">
        <f t="shared" si="0"/>
        <v>5037941</v>
      </c>
    </row>
    <row r="19" spans="1:26" ht="18.95" customHeight="1" thickBot="1">
      <c r="A19" s="7"/>
      <c r="B19" s="22"/>
      <c r="C19" s="201"/>
      <c r="D19" s="43" t="s">
        <v>24</v>
      </c>
      <c r="E19" s="23">
        <v>707</v>
      </c>
      <c r="F19" s="24">
        <v>172903</v>
      </c>
      <c r="G19" s="33">
        <v>590</v>
      </c>
      <c r="H19" s="34">
        <v>145543</v>
      </c>
      <c r="I19" s="23">
        <v>381</v>
      </c>
      <c r="J19" s="24">
        <v>161186</v>
      </c>
      <c r="K19" s="90">
        <v>221</v>
      </c>
      <c r="L19" s="34">
        <v>169555</v>
      </c>
      <c r="M19" s="23">
        <v>1719</v>
      </c>
      <c r="N19" s="24">
        <v>482180</v>
      </c>
      <c r="O19" s="33">
        <v>2008</v>
      </c>
      <c r="P19" s="34">
        <v>789402</v>
      </c>
      <c r="Q19" s="23">
        <v>7666</v>
      </c>
      <c r="R19" s="24">
        <v>2030684</v>
      </c>
      <c r="S19" s="33">
        <v>151</v>
      </c>
      <c r="T19" s="34">
        <v>40284</v>
      </c>
      <c r="U19" s="23">
        <v>64</v>
      </c>
      <c r="V19" s="24">
        <v>14080</v>
      </c>
      <c r="W19" s="23">
        <v>7378</v>
      </c>
      <c r="X19" s="34">
        <v>1713503</v>
      </c>
      <c r="Y19" s="35">
        <f t="shared" si="1"/>
        <v>20885</v>
      </c>
      <c r="Z19" s="36">
        <f t="shared" si="0"/>
        <v>5719320</v>
      </c>
    </row>
    <row r="20" spans="1:28" ht="18.95" customHeight="1">
      <c r="A20" s="7"/>
      <c r="B20" s="22"/>
      <c r="C20" s="2" t="s">
        <v>17</v>
      </c>
      <c r="D20" s="207" t="s">
        <v>21</v>
      </c>
      <c r="E20" s="13">
        <f>+E17+E14+E11+E8+E5</f>
        <v>1344</v>
      </c>
      <c r="F20" s="14">
        <f aca="true" t="shared" si="2" ref="F20:Z22">+F17+F14+F11+F8+F5</f>
        <v>216773</v>
      </c>
      <c r="G20" s="19">
        <f t="shared" si="2"/>
        <v>816</v>
      </c>
      <c r="H20" s="18">
        <f t="shared" si="2"/>
        <v>259960</v>
      </c>
      <c r="I20" s="13">
        <f t="shared" si="2"/>
        <v>3453</v>
      </c>
      <c r="J20" s="14">
        <f t="shared" si="2"/>
        <v>5742920</v>
      </c>
      <c r="K20" s="19">
        <f t="shared" si="2"/>
        <v>1507</v>
      </c>
      <c r="L20" s="18">
        <f t="shared" si="2"/>
        <v>3357938</v>
      </c>
      <c r="M20" s="13">
        <f t="shared" si="2"/>
        <v>10213</v>
      </c>
      <c r="N20" s="14">
        <f t="shared" si="2"/>
        <v>1609633</v>
      </c>
      <c r="O20" s="19">
        <f t="shared" si="2"/>
        <v>5029</v>
      </c>
      <c r="P20" s="18">
        <f t="shared" si="2"/>
        <v>1700687</v>
      </c>
      <c r="Q20" s="13">
        <f t="shared" si="2"/>
        <v>27936</v>
      </c>
      <c r="R20" s="14">
        <f t="shared" si="2"/>
        <v>5577996</v>
      </c>
      <c r="S20" s="19">
        <f t="shared" si="2"/>
        <v>46784</v>
      </c>
      <c r="T20" s="18">
        <f t="shared" si="2"/>
        <v>9606212</v>
      </c>
      <c r="U20" s="13">
        <f t="shared" si="2"/>
        <v>4688</v>
      </c>
      <c r="V20" s="14">
        <f t="shared" si="2"/>
        <v>2184931</v>
      </c>
      <c r="W20" s="13">
        <f t="shared" si="2"/>
        <v>7899</v>
      </c>
      <c r="X20" s="18">
        <f t="shared" si="2"/>
        <v>1628976</v>
      </c>
      <c r="Y20" s="31">
        <f t="shared" si="2"/>
        <v>109669</v>
      </c>
      <c r="Z20" s="32">
        <f t="shared" si="2"/>
        <v>31886026</v>
      </c>
      <c r="AA20" s="3"/>
      <c r="AB20" s="3"/>
    </row>
    <row r="21" spans="1:28" ht="18.95" customHeight="1">
      <c r="A21" s="7" t="s">
        <v>37</v>
      </c>
      <c r="B21" s="22"/>
      <c r="C21" s="200"/>
      <c r="D21" s="203" t="s">
        <v>22</v>
      </c>
      <c r="E21" s="27">
        <f aca="true" t="shared" si="3" ref="E21:X22">+E18+E15+E12+E9+E6</f>
        <v>1353</v>
      </c>
      <c r="F21" s="21">
        <f t="shared" si="3"/>
        <v>136911</v>
      </c>
      <c r="G21" s="25">
        <f t="shared" si="3"/>
        <v>724</v>
      </c>
      <c r="H21" s="26">
        <f t="shared" si="3"/>
        <v>227448</v>
      </c>
      <c r="I21" s="27">
        <f t="shared" si="3"/>
        <v>3323</v>
      </c>
      <c r="J21" s="21">
        <f t="shared" si="3"/>
        <v>5669358</v>
      </c>
      <c r="K21" s="25">
        <f t="shared" si="3"/>
        <v>1558</v>
      </c>
      <c r="L21" s="26">
        <f t="shared" si="3"/>
        <v>3444809</v>
      </c>
      <c r="M21" s="27">
        <f t="shared" si="3"/>
        <v>9557</v>
      </c>
      <c r="N21" s="21">
        <f t="shared" si="3"/>
        <v>1544457</v>
      </c>
      <c r="O21" s="25">
        <f t="shared" si="3"/>
        <v>4987</v>
      </c>
      <c r="P21" s="26">
        <f t="shared" si="3"/>
        <v>1649450</v>
      </c>
      <c r="Q21" s="27">
        <f t="shared" si="3"/>
        <v>28351</v>
      </c>
      <c r="R21" s="21">
        <f t="shared" si="3"/>
        <v>5521443</v>
      </c>
      <c r="S21" s="25">
        <f t="shared" si="3"/>
        <v>45192</v>
      </c>
      <c r="T21" s="26">
        <f t="shared" si="3"/>
        <v>9508815</v>
      </c>
      <c r="U21" s="27">
        <f t="shared" si="3"/>
        <v>5127</v>
      </c>
      <c r="V21" s="21">
        <f t="shared" si="3"/>
        <v>2373529</v>
      </c>
      <c r="W21" s="27">
        <f t="shared" si="3"/>
        <v>7719</v>
      </c>
      <c r="X21" s="26">
        <f t="shared" si="3"/>
        <v>1578144</v>
      </c>
      <c r="Y21" s="23">
        <f t="shared" si="2"/>
        <v>107891</v>
      </c>
      <c r="Z21" s="24">
        <f t="shared" si="2"/>
        <v>31654364</v>
      </c>
      <c r="AA21" s="3"/>
      <c r="AB21" s="3"/>
    </row>
    <row r="22" spans="1:28" ht="18.95" customHeight="1" thickBot="1">
      <c r="A22" s="7"/>
      <c r="B22" s="22"/>
      <c r="C22" s="201"/>
      <c r="D22" s="43" t="s">
        <v>24</v>
      </c>
      <c r="E22" s="23">
        <f t="shared" si="3"/>
        <v>3616</v>
      </c>
      <c r="F22" s="24">
        <f t="shared" si="3"/>
        <v>828739</v>
      </c>
      <c r="G22" s="33">
        <f t="shared" si="3"/>
        <v>941</v>
      </c>
      <c r="H22" s="34">
        <f t="shared" si="3"/>
        <v>415781</v>
      </c>
      <c r="I22" s="23">
        <f t="shared" si="3"/>
        <v>1991</v>
      </c>
      <c r="J22" s="24">
        <f t="shared" si="3"/>
        <v>1048608</v>
      </c>
      <c r="K22" s="33">
        <f t="shared" si="3"/>
        <v>2418</v>
      </c>
      <c r="L22" s="34">
        <f t="shared" si="3"/>
        <v>2761521</v>
      </c>
      <c r="M22" s="23">
        <f t="shared" si="3"/>
        <v>17588</v>
      </c>
      <c r="N22" s="24">
        <f t="shared" si="3"/>
        <v>3144392</v>
      </c>
      <c r="O22" s="33">
        <f t="shared" si="3"/>
        <v>4671</v>
      </c>
      <c r="P22" s="34">
        <f t="shared" si="3"/>
        <v>1259895</v>
      </c>
      <c r="Q22" s="23">
        <f t="shared" si="3"/>
        <v>58623</v>
      </c>
      <c r="R22" s="24">
        <f t="shared" si="3"/>
        <v>10256570</v>
      </c>
      <c r="S22" s="33">
        <f t="shared" si="3"/>
        <v>32422</v>
      </c>
      <c r="T22" s="34">
        <f t="shared" si="3"/>
        <v>2749220</v>
      </c>
      <c r="U22" s="23">
        <f t="shared" si="3"/>
        <v>3322</v>
      </c>
      <c r="V22" s="24">
        <f t="shared" si="3"/>
        <v>615536</v>
      </c>
      <c r="W22" s="23">
        <f t="shared" si="3"/>
        <v>8786</v>
      </c>
      <c r="X22" s="34">
        <f t="shared" si="3"/>
        <v>1923624</v>
      </c>
      <c r="Y22" s="23">
        <f t="shared" si="2"/>
        <v>134378</v>
      </c>
      <c r="Z22" s="24">
        <f t="shared" si="2"/>
        <v>25003886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37.24623670763707</v>
      </c>
      <c r="F23" s="229"/>
      <c r="G23" s="228">
        <f>(G20+G21)/(G22+G41)*100</f>
        <v>86.03351955307262</v>
      </c>
      <c r="H23" s="229"/>
      <c r="I23" s="228">
        <f>(I20+I21)/(I22+I41)*100</f>
        <v>175.9086188992731</v>
      </c>
      <c r="J23" s="229"/>
      <c r="K23" s="228">
        <f>(K20+K21)/(K22+K41)*100</f>
        <v>62.71741354614283</v>
      </c>
      <c r="L23" s="229"/>
      <c r="M23" s="228">
        <f>(M20+M21)/(M22+M41)*100</f>
        <v>57.27114716106605</v>
      </c>
      <c r="N23" s="229"/>
      <c r="O23" s="228">
        <f>(O20+O21)/(O22+O41)*100</f>
        <v>107.69892473118279</v>
      </c>
      <c r="P23" s="229"/>
      <c r="Q23" s="228">
        <f>(Q20+Q21)/(Q22+Q41)*100</f>
        <v>47.838281163682105</v>
      </c>
      <c r="R23" s="229"/>
      <c r="S23" s="228">
        <f>(S20+S21)/(S22+S41)*100</f>
        <v>145.41200278252072</v>
      </c>
      <c r="T23" s="229"/>
      <c r="U23" s="228">
        <f>(U20+U21)/(U22+U41)*100</f>
        <v>138.571226881265</v>
      </c>
      <c r="V23" s="229"/>
      <c r="W23" s="228">
        <f>(W20+W21)/(W22+W41)*100</f>
        <v>89.79990800367985</v>
      </c>
      <c r="X23" s="229"/>
      <c r="Y23" s="228">
        <f>(Y20+Y21)/(Y22+Y41)*100</f>
        <v>81.48986058776379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f>F22/E22*1000</f>
        <v>229186.6703539823</v>
      </c>
      <c r="F24" s="231"/>
      <c r="G24" s="224">
        <f>H22/G22*1000</f>
        <v>441850.1594048884</v>
      </c>
      <c r="H24" s="225"/>
      <c r="I24" s="226">
        <f>J22/I22*1000</f>
        <v>526674.0331491713</v>
      </c>
      <c r="J24" s="227"/>
      <c r="K24" s="224">
        <f>L22/K22*1000</f>
        <v>1142068.2382133997</v>
      </c>
      <c r="L24" s="225"/>
      <c r="M24" s="226">
        <f>N22/M22*1000</f>
        <v>178780.53218103253</v>
      </c>
      <c r="N24" s="227"/>
      <c r="O24" s="224">
        <f>P22/O22*1000</f>
        <v>269727.03917790623</v>
      </c>
      <c r="P24" s="225"/>
      <c r="Q24" s="226">
        <f>R22/Q22*1000</f>
        <v>174958.12223871177</v>
      </c>
      <c r="R24" s="227"/>
      <c r="S24" s="224">
        <f>T22/S22*1000</f>
        <v>84794.89235704152</v>
      </c>
      <c r="T24" s="225"/>
      <c r="U24" s="226">
        <f>V22/U22*1000</f>
        <v>185290.78868151718</v>
      </c>
      <c r="V24" s="227"/>
      <c r="W24" s="224">
        <f>X22/W22*1000</f>
        <v>218941.95310721602</v>
      </c>
      <c r="X24" s="225"/>
      <c r="Y24" s="226">
        <f>Z22/Y22*1000</f>
        <v>186071.2765482445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2.690916667906949</v>
      </c>
      <c r="F25" s="49"/>
      <c r="G25" s="50">
        <f>G22/Y22*100</f>
        <v>0.7002634359791037</v>
      </c>
      <c r="H25" s="51"/>
      <c r="I25" s="48">
        <f>I22/Y22*100</f>
        <v>1.4816413401003141</v>
      </c>
      <c r="J25" s="49"/>
      <c r="K25" s="50">
        <f>K22/Y22*100</f>
        <v>1.7994016877762729</v>
      </c>
      <c r="L25" s="51"/>
      <c r="M25" s="48">
        <f>M22/Y22*100</f>
        <v>13.088451978746521</v>
      </c>
      <c r="N25" s="49"/>
      <c r="O25" s="50">
        <f>O22/Y22*100</f>
        <v>3.4760154191906416</v>
      </c>
      <c r="P25" s="51"/>
      <c r="Q25" s="48">
        <f>Q22/Y22*100</f>
        <v>43.625444641235916</v>
      </c>
      <c r="R25" s="49"/>
      <c r="S25" s="50">
        <f>S22/Y22*100</f>
        <v>24.127461340397982</v>
      </c>
      <c r="T25" s="51"/>
      <c r="U25" s="48">
        <f>U22/Y22*100</f>
        <v>2.47213085475301</v>
      </c>
      <c r="V25" s="49"/>
      <c r="W25" s="50">
        <f>W22/Y22*100</f>
        <v>6.538272633913289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99"/>
      <c r="E26" s="52"/>
      <c r="F26" s="199"/>
      <c r="G26" s="52"/>
      <c r="H26" s="199"/>
      <c r="I26" s="52"/>
      <c r="J26" s="199"/>
      <c r="K26" s="52"/>
      <c r="L26" s="199"/>
      <c r="M26" s="52"/>
      <c r="N26" s="199"/>
      <c r="O26" s="52"/>
      <c r="P26" s="199"/>
      <c r="Q26" s="52"/>
      <c r="R26" s="199"/>
      <c r="S26" s="52"/>
      <c r="T26" s="199"/>
      <c r="U26" s="52"/>
      <c r="V26" s="199"/>
      <c r="W26" s="52"/>
      <c r="X26" s="199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1229</v>
      </c>
      <c r="F27" s="14">
        <v>110250</v>
      </c>
      <c r="G27" s="19">
        <v>692</v>
      </c>
      <c r="H27" s="18">
        <v>237564</v>
      </c>
      <c r="I27" s="13">
        <v>3341</v>
      </c>
      <c r="J27" s="14">
        <v>6423389</v>
      </c>
      <c r="K27" s="19">
        <v>608</v>
      </c>
      <c r="L27" s="18">
        <v>990132</v>
      </c>
      <c r="M27" s="13">
        <v>8848</v>
      </c>
      <c r="N27" s="14">
        <v>1459915</v>
      </c>
      <c r="O27" s="19">
        <v>4361</v>
      </c>
      <c r="P27" s="18">
        <v>1503638</v>
      </c>
      <c r="Q27" s="13">
        <v>21832</v>
      </c>
      <c r="R27" s="14">
        <v>6000746</v>
      </c>
      <c r="S27" s="19">
        <v>44731</v>
      </c>
      <c r="T27" s="18">
        <v>10197211</v>
      </c>
      <c r="U27" s="13">
        <v>4891</v>
      </c>
      <c r="V27" s="14">
        <v>1133757</v>
      </c>
      <c r="W27" s="19">
        <v>14454</v>
      </c>
      <c r="X27" s="18">
        <v>2078969</v>
      </c>
      <c r="Y27" s="55">
        <f>+W27+U27+S27+Q27+O27+M27+K27+I27+G27+E27</f>
        <v>104987</v>
      </c>
      <c r="Z27" s="56">
        <f aca="true" t="shared" si="4" ref="Z27:Z29">+X27+V27+T27+R27+P27+N27+L27+J27+H27+F27</f>
        <v>30135571</v>
      </c>
    </row>
    <row r="28" spans="1:26" ht="18.95" customHeight="1">
      <c r="A28" s="22"/>
      <c r="B28" s="222"/>
      <c r="C28" s="7"/>
      <c r="D28" s="57" t="s">
        <v>22</v>
      </c>
      <c r="E28" s="27">
        <v>1557</v>
      </c>
      <c r="F28" s="21">
        <v>185332</v>
      </c>
      <c r="G28" s="25">
        <v>831</v>
      </c>
      <c r="H28" s="26">
        <v>230684</v>
      </c>
      <c r="I28" s="27">
        <v>3127</v>
      </c>
      <c r="J28" s="21">
        <v>5463300</v>
      </c>
      <c r="K28" s="25">
        <v>327</v>
      </c>
      <c r="L28" s="26">
        <v>363208</v>
      </c>
      <c r="M28" s="27">
        <v>7635</v>
      </c>
      <c r="N28" s="21">
        <v>1272279</v>
      </c>
      <c r="O28" s="25">
        <v>4496</v>
      </c>
      <c r="P28" s="26">
        <v>1545821</v>
      </c>
      <c r="Q28" s="27">
        <v>23821</v>
      </c>
      <c r="R28" s="21">
        <v>6290123</v>
      </c>
      <c r="S28" s="25">
        <v>44678</v>
      </c>
      <c r="T28" s="26">
        <v>10147505</v>
      </c>
      <c r="U28" s="27">
        <v>7660</v>
      </c>
      <c r="V28" s="21">
        <v>2316631</v>
      </c>
      <c r="W28" s="25">
        <v>10616</v>
      </c>
      <c r="X28" s="26">
        <v>1811845</v>
      </c>
      <c r="Y28" s="58">
        <f aca="true" t="shared" si="5" ref="Y28:Y29">+W28+U28+S28+Q28+O28+M28+K28+I28+G28+E28</f>
        <v>104748</v>
      </c>
      <c r="Z28" s="59">
        <f t="shared" si="4"/>
        <v>29626728</v>
      </c>
    </row>
    <row r="29" spans="1:26" ht="18.95" customHeight="1">
      <c r="A29" s="22"/>
      <c r="B29" s="222"/>
      <c r="C29" s="7"/>
      <c r="D29" s="57" t="s">
        <v>24</v>
      </c>
      <c r="E29" s="27">
        <v>3412</v>
      </c>
      <c r="F29" s="21">
        <v>746736</v>
      </c>
      <c r="G29" s="25">
        <v>1024</v>
      </c>
      <c r="H29" s="26">
        <v>416809</v>
      </c>
      <c r="I29" s="27">
        <v>2265</v>
      </c>
      <c r="J29" s="21">
        <v>3250915</v>
      </c>
      <c r="K29" s="25">
        <v>663</v>
      </c>
      <c r="L29" s="26">
        <v>899013</v>
      </c>
      <c r="M29" s="27">
        <v>14575</v>
      </c>
      <c r="N29" s="21">
        <v>2633051</v>
      </c>
      <c r="O29" s="25">
        <v>3925</v>
      </c>
      <c r="P29" s="26">
        <v>1137646</v>
      </c>
      <c r="Q29" s="27">
        <v>56169</v>
      </c>
      <c r="R29" s="21">
        <v>11081889</v>
      </c>
      <c r="S29" s="25">
        <v>26441</v>
      </c>
      <c r="T29" s="26">
        <v>2328304</v>
      </c>
      <c r="U29" s="27">
        <v>7931</v>
      </c>
      <c r="V29" s="21">
        <v>1528841</v>
      </c>
      <c r="W29" s="25">
        <v>11582</v>
      </c>
      <c r="X29" s="26">
        <v>2012901</v>
      </c>
      <c r="Y29" s="58">
        <f t="shared" si="5"/>
        <v>127987</v>
      </c>
      <c r="Z29" s="59">
        <f t="shared" si="4"/>
        <v>26036105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39</v>
      </c>
      <c r="F30" s="220"/>
      <c r="G30" s="219">
        <v>69.6</v>
      </c>
      <c r="H30" s="220"/>
      <c r="I30" s="219">
        <v>149.9</v>
      </c>
      <c r="J30" s="220"/>
      <c r="K30" s="219">
        <v>89.5</v>
      </c>
      <c r="L30" s="220"/>
      <c r="M30" s="219">
        <v>59</v>
      </c>
      <c r="N30" s="220"/>
      <c r="O30" s="219">
        <v>110.9</v>
      </c>
      <c r="P30" s="220"/>
      <c r="Q30" s="219">
        <v>39.9</v>
      </c>
      <c r="R30" s="220"/>
      <c r="S30" s="219">
        <v>169.2</v>
      </c>
      <c r="T30" s="220"/>
      <c r="U30" s="219">
        <v>67.4</v>
      </c>
      <c r="V30" s="220"/>
      <c r="W30" s="219">
        <v>129.7</v>
      </c>
      <c r="X30" s="220"/>
      <c r="Y30" s="219">
        <v>82</v>
      </c>
      <c r="Z30" s="220"/>
    </row>
    <row r="31" spans="1:26" ht="18.95" customHeight="1">
      <c r="A31" s="22"/>
      <c r="B31" s="222"/>
      <c r="C31" s="4" t="s">
        <v>45</v>
      </c>
      <c r="D31" s="207" t="s">
        <v>21</v>
      </c>
      <c r="E31" s="124">
        <f>E20-E27</f>
        <v>115</v>
      </c>
      <c r="F31" s="125">
        <f aca="true" t="shared" si="6" ref="F31:Z33">F20-F27</f>
        <v>106523</v>
      </c>
      <c r="G31" s="126">
        <f t="shared" si="6"/>
        <v>124</v>
      </c>
      <c r="H31" s="127">
        <f t="shared" si="6"/>
        <v>22396</v>
      </c>
      <c r="I31" s="124">
        <f t="shared" si="6"/>
        <v>112</v>
      </c>
      <c r="J31" s="125">
        <f t="shared" si="6"/>
        <v>-680469</v>
      </c>
      <c r="K31" s="126">
        <f t="shared" si="6"/>
        <v>899</v>
      </c>
      <c r="L31" s="127">
        <f t="shared" si="6"/>
        <v>2367806</v>
      </c>
      <c r="M31" s="124">
        <f t="shared" si="6"/>
        <v>1365</v>
      </c>
      <c r="N31" s="125">
        <f t="shared" si="6"/>
        <v>149718</v>
      </c>
      <c r="O31" s="126">
        <f t="shared" si="6"/>
        <v>668</v>
      </c>
      <c r="P31" s="127">
        <f t="shared" si="6"/>
        <v>197049</v>
      </c>
      <c r="Q31" s="124">
        <f t="shared" si="6"/>
        <v>6104</v>
      </c>
      <c r="R31" s="125">
        <f t="shared" si="6"/>
        <v>-422750</v>
      </c>
      <c r="S31" s="126">
        <f t="shared" si="6"/>
        <v>2053</v>
      </c>
      <c r="T31" s="127">
        <f t="shared" si="6"/>
        <v>-590999</v>
      </c>
      <c r="U31" s="124">
        <f t="shared" si="6"/>
        <v>-203</v>
      </c>
      <c r="V31" s="125">
        <f t="shared" si="6"/>
        <v>1051174</v>
      </c>
      <c r="W31" s="126">
        <f t="shared" si="6"/>
        <v>-6555</v>
      </c>
      <c r="X31" s="127">
        <f t="shared" si="6"/>
        <v>-449993</v>
      </c>
      <c r="Y31" s="124">
        <f t="shared" si="6"/>
        <v>4682</v>
      </c>
      <c r="Z31" s="125">
        <f t="shared" si="6"/>
        <v>1750455</v>
      </c>
    </row>
    <row r="32" spans="1:26" ht="18.95" customHeight="1">
      <c r="A32" s="22" t="s">
        <v>46</v>
      </c>
      <c r="B32" s="222"/>
      <c r="C32" s="7"/>
      <c r="D32" s="203" t="s">
        <v>22</v>
      </c>
      <c r="E32" s="128">
        <f aca="true" t="shared" si="7" ref="E32:T33">E21-E28</f>
        <v>-204</v>
      </c>
      <c r="F32" s="129">
        <f t="shared" si="7"/>
        <v>-48421</v>
      </c>
      <c r="G32" s="130">
        <f t="shared" si="7"/>
        <v>-107</v>
      </c>
      <c r="H32" s="131">
        <f t="shared" si="7"/>
        <v>-3236</v>
      </c>
      <c r="I32" s="128">
        <f t="shared" si="7"/>
        <v>196</v>
      </c>
      <c r="J32" s="129">
        <f t="shared" si="7"/>
        <v>206058</v>
      </c>
      <c r="K32" s="130">
        <f t="shared" si="7"/>
        <v>1231</v>
      </c>
      <c r="L32" s="131">
        <f t="shared" si="7"/>
        <v>3081601</v>
      </c>
      <c r="M32" s="128">
        <f t="shared" si="7"/>
        <v>1922</v>
      </c>
      <c r="N32" s="129">
        <f t="shared" si="7"/>
        <v>272178</v>
      </c>
      <c r="O32" s="130">
        <f t="shared" si="7"/>
        <v>491</v>
      </c>
      <c r="P32" s="131">
        <f t="shared" si="7"/>
        <v>103629</v>
      </c>
      <c r="Q32" s="128">
        <f t="shared" si="7"/>
        <v>4530</v>
      </c>
      <c r="R32" s="129">
        <f t="shared" si="7"/>
        <v>-768680</v>
      </c>
      <c r="S32" s="130">
        <f t="shared" si="7"/>
        <v>514</v>
      </c>
      <c r="T32" s="131">
        <f t="shared" si="7"/>
        <v>-638690</v>
      </c>
      <c r="U32" s="128">
        <f t="shared" si="6"/>
        <v>-2533</v>
      </c>
      <c r="V32" s="129">
        <f t="shared" si="6"/>
        <v>56898</v>
      </c>
      <c r="W32" s="130">
        <f t="shared" si="6"/>
        <v>-2897</v>
      </c>
      <c r="X32" s="131">
        <f t="shared" si="6"/>
        <v>-233701</v>
      </c>
      <c r="Y32" s="128">
        <f t="shared" si="6"/>
        <v>3143</v>
      </c>
      <c r="Z32" s="129">
        <f t="shared" si="6"/>
        <v>2027636</v>
      </c>
    </row>
    <row r="33" spans="1:26" ht="18.95" customHeight="1">
      <c r="A33" s="22"/>
      <c r="B33" s="222"/>
      <c r="C33" s="7"/>
      <c r="D33" s="203" t="s">
        <v>24</v>
      </c>
      <c r="E33" s="128">
        <f t="shared" si="7"/>
        <v>204</v>
      </c>
      <c r="F33" s="129">
        <f t="shared" si="6"/>
        <v>82003</v>
      </c>
      <c r="G33" s="130">
        <f t="shared" si="6"/>
        <v>-83</v>
      </c>
      <c r="H33" s="131">
        <f t="shared" si="6"/>
        <v>-1028</v>
      </c>
      <c r="I33" s="128">
        <f t="shared" si="6"/>
        <v>-274</v>
      </c>
      <c r="J33" s="129">
        <f t="shared" si="6"/>
        <v>-2202307</v>
      </c>
      <c r="K33" s="130">
        <f t="shared" si="6"/>
        <v>1755</v>
      </c>
      <c r="L33" s="131">
        <f t="shared" si="6"/>
        <v>1862508</v>
      </c>
      <c r="M33" s="128">
        <f t="shared" si="6"/>
        <v>3013</v>
      </c>
      <c r="N33" s="129">
        <f t="shared" si="6"/>
        <v>511341</v>
      </c>
      <c r="O33" s="130">
        <f t="shared" si="6"/>
        <v>746</v>
      </c>
      <c r="P33" s="131">
        <f t="shared" si="6"/>
        <v>122249</v>
      </c>
      <c r="Q33" s="128">
        <f t="shared" si="6"/>
        <v>2454</v>
      </c>
      <c r="R33" s="129">
        <f t="shared" si="6"/>
        <v>-825319</v>
      </c>
      <c r="S33" s="130">
        <f t="shared" si="6"/>
        <v>5981</v>
      </c>
      <c r="T33" s="131">
        <f t="shared" si="6"/>
        <v>420916</v>
      </c>
      <c r="U33" s="128">
        <f t="shared" si="6"/>
        <v>-4609</v>
      </c>
      <c r="V33" s="129">
        <f t="shared" si="6"/>
        <v>-913305</v>
      </c>
      <c r="W33" s="130">
        <f t="shared" si="6"/>
        <v>-2796</v>
      </c>
      <c r="X33" s="131">
        <f t="shared" si="6"/>
        <v>-89277</v>
      </c>
      <c r="Y33" s="128">
        <f t="shared" si="6"/>
        <v>6391</v>
      </c>
      <c r="Z33" s="129">
        <f t="shared" si="6"/>
        <v>-1032219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f>+E23-E30</f>
        <v>-1.7537632923629332</v>
      </c>
      <c r="F34" s="212"/>
      <c r="G34" s="217">
        <f aca="true" t="shared" si="8" ref="G34">+G23-G30</f>
        <v>16.433519553072628</v>
      </c>
      <c r="H34" s="218"/>
      <c r="I34" s="213">
        <f aca="true" t="shared" si="9" ref="I34">+I23-I30</f>
        <v>26.008618899273102</v>
      </c>
      <c r="J34" s="212"/>
      <c r="K34" s="217">
        <f aca="true" t="shared" si="10" ref="K34">+K23-K30</f>
        <v>-26.78258645385717</v>
      </c>
      <c r="L34" s="218"/>
      <c r="M34" s="213">
        <f aca="true" t="shared" si="11" ref="M34">+M23-M30</f>
        <v>-1.7288528389339533</v>
      </c>
      <c r="N34" s="212"/>
      <c r="O34" s="217">
        <f aca="true" t="shared" si="12" ref="O34">+O23-O30</f>
        <v>-3.2010752688172204</v>
      </c>
      <c r="P34" s="218"/>
      <c r="Q34" s="213">
        <f aca="true" t="shared" si="13" ref="Q34">+Q23-Q30</f>
        <v>7.938281163682106</v>
      </c>
      <c r="R34" s="212"/>
      <c r="S34" s="217">
        <f aca="true" t="shared" si="14" ref="S34">+S23-S30</f>
        <v>-23.787997217479273</v>
      </c>
      <c r="T34" s="218"/>
      <c r="U34" s="213">
        <f aca="true" t="shared" si="15" ref="U34">+U23-U30</f>
        <v>71.171226881265</v>
      </c>
      <c r="V34" s="212"/>
      <c r="W34" s="217">
        <f aca="true" t="shared" si="16" ref="W34">+W23-W30</f>
        <v>-39.90009199632014</v>
      </c>
      <c r="X34" s="218"/>
      <c r="Y34" s="213">
        <f aca="true" t="shared" si="17" ref="Y34">+Y23-Y30</f>
        <v>-0.5101394122362137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18" ref="E35:Z37">E20/E27*100</f>
        <v>109.35720097640358</v>
      </c>
      <c r="F35" s="72">
        <f t="shared" si="18"/>
        <v>196.61950113378686</v>
      </c>
      <c r="G35" s="73">
        <f t="shared" si="18"/>
        <v>117.91907514450868</v>
      </c>
      <c r="H35" s="74">
        <f t="shared" si="18"/>
        <v>109.42735431294304</v>
      </c>
      <c r="I35" s="71">
        <f t="shared" si="18"/>
        <v>103.35228973361271</v>
      </c>
      <c r="J35" s="72">
        <f t="shared" si="18"/>
        <v>89.40638656634373</v>
      </c>
      <c r="K35" s="73">
        <f t="shared" si="18"/>
        <v>247.86184210526315</v>
      </c>
      <c r="L35" s="74">
        <f t="shared" si="18"/>
        <v>339.1404378406111</v>
      </c>
      <c r="M35" s="71">
        <f t="shared" si="18"/>
        <v>115.42721518987342</v>
      </c>
      <c r="N35" s="72">
        <f t="shared" si="18"/>
        <v>110.25525458673964</v>
      </c>
      <c r="O35" s="73">
        <f t="shared" si="18"/>
        <v>115.31758770924101</v>
      </c>
      <c r="P35" s="74">
        <f t="shared" si="18"/>
        <v>113.10481645183215</v>
      </c>
      <c r="Q35" s="71">
        <f t="shared" si="18"/>
        <v>127.95895932576036</v>
      </c>
      <c r="R35" s="72">
        <f t="shared" si="18"/>
        <v>92.95504258970469</v>
      </c>
      <c r="S35" s="73">
        <f t="shared" si="18"/>
        <v>104.58965817889158</v>
      </c>
      <c r="T35" s="74">
        <f t="shared" si="18"/>
        <v>94.20430743268919</v>
      </c>
      <c r="U35" s="71">
        <f t="shared" si="18"/>
        <v>95.84951952565937</v>
      </c>
      <c r="V35" s="72">
        <f t="shared" si="18"/>
        <v>192.71598764109063</v>
      </c>
      <c r="W35" s="73">
        <f t="shared" si="18"/>
        <v>54.64923204649232</v>
      </c>
      <c r="X35" s="74">
        <f t="shared" si="18"/>
        <v>78.35499230628258</v>
      </c>
      <c r="Y35" s="71">
        <f t="shared" si="18"/>
        <v>104.45959975997027</v>
      </c>
      <c r="Z35" s="72">
        <f t="shared" si="18"/>
        <v>105.80860073963755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18"/>
        <v>86.89788053949904</v>
      </c>
      <c r="F36" s="76">
        <f t="shared" si="18"/>
        <v>73.87337318973518</v>
      </c>
      <c r="G36" s="77">
        <f t="shared" si="18"/>
        <v>87.12394705174489</v>
      </c>
      <c r="H36" s="78">
        <f t="shared" si="18"/>
        <v>98.5972152381613</v>
      </c>
      <c r="I36" s="75">
        <f t="shared" si="18"/>
        <v>106.26798848736809</v>
      </c>
      <c r="J36" s="76">
        <f t="shared" si="18"/>
        <v>103.77167645928284</v>
      </c>
      <c r="K36" s="77">
        <f t="shared" si="18"/>
        <v>476.4525993883792</v>
      </c>
      <c r="L36" s="78">
        <f t="shared" si="18"/>
        <v>948.4397370101981</v>
      </c>
      <c r="M36" s="75">
        <f t="shared" si="18"/>
        <v>125.1735428945645</v>
      </c>
      <c r="N36" s="76">
        <f t="shared" si="18"/>
        <v>121.39294918803188</v>
      </c>
      <c r="O36" s="77">
        <f t="shared" si="18"/>
        <v>110.92081850533808</v>
      </c>
      <c r="P36" s="78">
        <f t="shared" si="18"/>
        <v>106.70381628920813</v>
      </c>
      <c r="Q36" s="75">
        <f t="shared" si="18"/>
        <v>119.01683388606692</v>
      </c>
      <c r="R36" s="76">
        <f t="shared" si="18"/>
        <v>87.77957124208858</v>
      </c>
      <c r="S36" s="77">
        <f t="shared" si="18"/>
        <v>101.15045436232597</v>
      </c>
      <c r="T36" s="78">
        <f t="shared" si="18"/>
        <v>93.70594052429637</v>
      </c>
      <c r="U36" s="75">
        <f t="shared" si="18"/>
        <v>66.93211488250654</v>
      </c>
      <c r="V36" s="76">
        <f t="shared" si="18"/>
        <v>102.45606658980218</v>
      </c>
      <c r="W36" s="77">
        <f t="shared" si="18"/>
        <v>72.71100226073851</v>
      </c>
      <c r="X36" s="78">
        <f t="shared" si="18"/>
        <v>87.10149046965938</v>
      </c>
      <c r="Y36" s="75">
        <f t="shared" si="18"/>
        <v>103.00053461641272</v>
      </c>
      <c r="Z36" s="76">
        <f t="shared" si="18"/>
        <v>106.84394172721335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18"/>
        <v>105.97889800703399</v>
      </c>
      <c r="F37" s="80">
        <f t="shared" si="18"/>
        <v>110.98152492982794</v>
      </c>
      <c r="G37" s="81">
        <f t="shared" si="18"/>
        <v>91.89453125</v>
      </c>
      <c r="H37" s="82">
        <f t="shared" si="18"/>
        <v>99.75336425077194</v>
      </c>
      <c r="I37" s="79">
        <f t="shared" si="18"/>
        <v>87.9028697571744</v>
      </c>
      <c r="J37" s="80">
        <f t="shared" si="18"/>
        <v>32.25578029570136</v>
      </c>
      <c r="K37" s="81">
        <f t="shared" si="18"/>
        <v>364.70588235294116</v>
      </c>
      <c r="L37" s="82">
        <f t="shared" si="18"/>
        <v>307.1725325440233</v>
      </c>
      <c r="M37" s="79">
        <f t="shared" si="18"/>
        <v>120.67238421955405</v>
      </c>
      <c r="N37" s="80">
        <f t="shared" si="18"/>
        <v>119.42009478737783</v>
      </c>
      <c r="O37" s="81">
        <f t="shared" si="18"/>
        <v>119.0063694267516</v>
      </c>
      <c r="P37" s="82">
        <f t="shared" si="18"/>
        <v>110.74578559587079</v>
      </c>
      <c r="Q37" s="79">
        <f t="shared" si="18"/>
        <v>104.3689579661379</v>
      </c>
      <c r="R37" s="80">
        <f t="shared" si="18"/>
        <v>92.55254226062</v>
      </c>
      <c r="S37" s="81">
        <f t="shared" si="18"/>
        <v>122.62017321583905</v>
      </c>
      <c r="T37" s="82">
        <f t="shared" si="18"/>
        <v>118.0782234622283</v>
      </c>
      <c r="U37" s="79">
        <f t="shared" si="18"/>
        <v>41.88626907073509</v>
      </c>
      <c r="V37" s="80">
        <f t="shared" si="18"/>
        <v>40.261609938508975</v>
      </c>
      <c r="W37" s="81">
        <f t="shared" si="18"/>
        <v>75.85909169400794</v>
      </c>
      <c r="X37" s="82">
        <f t="shared" si="18"/>
        <v>95.56475951872446</v>
      </c>
      <c r="Y37" s="79">
        <f t="shared" si="18"/>
        <v>104.9934758998961</v>
      </c>
      <c r="Z37" s="80">
        <f t="shared" si="18"/>
        <v>96.03543233521296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208" t="s">
        <v>21</v>
      </c>
      <c r="E39" s="13">
        <f>+'(令和3年10月)  '!E20</f>
        <v>1544</v>
      </c>
      <c r="F39" s="14">
        <f>+'(令和3年10月)  '!F20</f>
        <v>264044</v>
      </c>
      <c r="G39" s="13">
        <f>+'(令和3年10月)  '!G20</f>
        <v>702</v>
      </c>
      <c r="H39" s="14">
        <f>+'(令和3年10月)  '!H20</f>
        <v>229324</v>
      </c>
      <c r="I39" s="13">
        <f>+'(令和3年10月)  '!I20</f>
        <v>3323</v>
      </c>
      <c r="J39" s="14">
        <f>+'(令和3年10月)  '!J20</f>
        <v>920495</v>
      </c>
      <c r="K39" s="13">
        <f>+'(令和3年10月)  '!K20</f>
        <v>1756</v>
      </c>
      <c r="L39" s="14">
        <f>+'(令和3年10月)  '!L20</f>
        <v>3857768</v>
      </c>
      <c r="M39" s="13">
        <f>+'(令和3年10月)  '!M20</f>
        <v>11423</v>
      </c>
      <c r="N39" s="14">
        <f>+'(令和3年10月)  '!N20</f>
        <v>1847720</v>
      </c>
      <c r="O39" s="13">
        <f>+'(令和3年10月)  '!O20</f>
        <v>4758</v>
      </c>
      <c r="P39" s="14">
        <f>+'(令和3年10月)  '!P20</f>
        <v>1544515</v>
      </c>
      <c r="Q39" s="13">
        <f>+'(令和3年10月)  '!Q20</f>
        <v>28965</v>
      </c>
      <c r="R39" s="14">
        <f>+'(令和3年10月)  '!R20</f>
        <v>5784294</v>
      </c>
      <c r="S39" s="25">
        <f>+'(令和3年10月)  '!S20</f>
        <v>57646</v>
      </c>
      <c r="T39" s="26">
        <f>+'(令和3年10月)  '!T20</f>
        <v>10658332</v>
      </c>
      <c r="U39" s="13">
        <f>+'(令和3年10月)  '!U20</f>
        <v>4614</v>
      </c>
      <c r="V39" s="14">
        <f>+'(令和3年10月)  '!V20</f>
        <v>1759539</v>
      </c>
      <c r="W39" s="13">
        <f>+'(令和3年10月)  '!W20</f>
        <v>8249</v>
      </c>
      <c r="X39" s="14">
        <f>+'(令和3年10月)  '!X20</f>
        <v>1553356</v>
      </c>
      <c r="Y39" s="55">
        <f>+'(令和3年10月)  '!Y20</f>
        <v>122980</v>
      </c>
      <c r="Z39" s="56">
        <f>+'(令和3年10月)  '!Z20</f>
        <v>28419387</v>
      </c>
    </row>
    <row r="40" spans="1:26" ht="18.95" customHeight="1">
      <c r="A40" s="22"/>
      <c r="B40" s="215"/>
      <c r="C40" s="22"/>
      <c r="D40" s="204" t="s">
        <v>22</v>
      </c>
      <c r="E40" s="27">
        <f>+'(令和3年10月)  '!E21</f>
        <v>1164</v>
      </c>
      <c r="F40" s="21">
        <f>+'(令和3年10月)  '!F21</f>
        <v>123315</v>
      </c>
      <c r="G40" s="27">
        <f>+'(令和3年10月)  '!G21</f>
        <v>723</v>
      </c>
      <c r="H40" s="21">
        <f>+'(令和3年10月)  '!H21</f>
        <v>240400</v>
      </c>
      <c r="I40" s="27">
        <f>+'(令和3年10月)  '!I21</f>
        <v>3564</v>
      </c>
      <c r="J40" s="21">
        <f>+'(令和3年10月)  '!J21</f>
        <v>945330</v>
      </c>
      <c r="K40" s="27">
        <f>+'(令和3年10月)  '!K21</f>
        <v>1743</v>
      </c>
      <c r="L40" s="21">
        <f>+'(令和3年10月)  '!L21</f>
        <v>4285197</v>
      </c>
      <c r="M40" s="27">
        <f>+'(令和3年10月)  '!M21</f>
        <v>10621</v>
      </c>
      <c r="N40" s="21">
        <f>+'(令和3年10月)  '!N21</f>
        <v>1739834</v>
      </c>
      <c r="O40" s="27">
        <f>+'(令和3年10月)  '!O21</f>
        <v>4649</v>
      </c>
      <c r="P40" s="21">
        <f>+'(令和3年10月)  '!P21</f>
        <v>1535301</v>
      </c>
      <c r="Q40" s="27">
        <f>+'(令和3年10月)  '!Q21</f>
        <v>27570</v>
      </c>
      <c r="R40" s="21">
        <f>+'(令和3年10月)  '!R21</f>
        <v>5435951</v>
      </c>
      <c r="S40" s="25">
        <f>+'(令和3年10月)  '!S21</f>
        <v>57338</v>
      </c>
      <c r="T40" s="26">
        <f>+'(令和3年10月)  '!T21</f>
        <v>10584830</v>
      </c>
      <c r="U40" s="27">
        <f>+'(令和3年10月)  '!U21</f>
        <v>6795</v>
      </c>
      <c r="V40" s="21">
        <f>+'(令和3年10月)  '!V21</f>
        <v>3245682</v>
      </c>
      <c r="W40" s="27">
        <f>+'(令和3年10月)  '!W21</f>
        <v>8316</v>
      </c>
      <c r="X40" s="21">
        <f>+'(令和3年10月)  '!X21</f>
        <v>1610869</v>
      </c>
      <c r="Y40" s="58">
        <f>+'(令和3年10月)  '!Y21</f>
        <v>122483</v>
      </c>
      <c r="Z40" s="59">
        <f>+'(令和3年10月)  '!Z21</f>
        <v>29746709</v>
      </c>
    </row>
    <row r="41" spans="1:26" ht="18.95" customHeight="1">
      <c r="A41" s="22" t="s">
        <v>52</v>
      </c>
      <c r="B41" s="215"/>
      <c r="C41" s="22"/>
      <c r="D41" s="204" t="s">
        <v>24</v>
      </c>
      <c r="E41" s="27">
        <f>+'(令和3年10月)  '!E22</f>
        <v>3625</v>
      </c>
      <c r="F41" s="21">
        <f>+'(令和3年10月)  '!F22</f>
        <v>748877</v>
      </c>
      <c r="G41" s="27">
        <f>+'(令和3年10月)  '!G22</f>
        <v>849</v>
      </c>
      <c r="H41" s="21">
        <f>+'(令和3年10月)  '!H22</f>
        <v>383269</v>
      </c>
      <c r="I41" s="27">
        <f>+'(令和3年10月)  '!I22</f>
        <v>1861</v>
      </c>
      <c r="J41" s="21">
        <f>+'(令和3年10月)  '!J22</f>
        <v>975046</v>
      </c>
      <c r="K41" s="27">
        <f>+'(令和3年10月)  '!K22</f>
        <v>2469</v>
      </c>
      <c r="L41" s="21">
        <f>+'(令和3年10月)  '!L22</f>
        <v>2848392</v>
      </c>
      <c r="M41" s="27">
        <f>+'(令和3年10月)  '!M22</f>
        <v>16932</v>
      </c>
      <c r="N41" s="21">
        <f>+'(令和3年10月)  '!N22</f>
        <v>3079216</v>
      </c>
      <c r="O41" s="27">
        <f>+'(令和3年10月)  '!O22</f>
        <v>4629</v>
      </c>
      <c r="P41" s="21">
        <f>+'(令和3年10月)  '!P22</f>
        <v>1208658</v>
      </c>
      <c r="Q41" s="27">
        <f>+'(令和3年10月)  '!Q22</f>
        <v>59038</v>
      </c>
      <c r="R41" s="21">
        <f>+'(令和3年10月)  '!R22</f>
        <v>10200017</v>
      </c>
      <c r="S41" s="25">
        <f>+'(令和3年10月)  '!S22</f>
        <v>30830</v>
      </c>
      <c r="T41" s="26">
        <f>+'(令和3年10月)  '!T22</f>
        <v>2651823</v>
      </c>
      <c r="U41" s="27">
        <f>+'(令和3年10月)  '!U22</f>
        <v>3761</v>
      </c>
      <c r="V41" s="21">
        <f>+'(令和3年10月)  '!V22</f>
        <v>804134</v>
      </c>
      <c r="W41" s="27">
        <f>+'(令和3年10月)  '!W22</f>
        <v>8606</v>
      </c>
      <c r="X41" s="21">
        <f>+'(令和3年10月)  '!X22</f>
        <v>1872792</v>
      </c>
      <c r="Y41" s="58">
        <f>+'(令和3年10月)  '!Y22</f>
        <v>132600</v>
      </c>
      <c r="Z41" s="59">
        <f>+'(令和3年10月)  '!Z22</f>
        <v>24772224</v>
      </c>
    </row>
    <row r="42" spans="1:26" ht="18.95" customHeight="1" thickBot="1">
      <c r="A42" s="22"/>
      <c r="B42" s="215"/>
      <c r="C42" s="22"/>
      <c r="D42" s="202" t="s">
        <v>44</v>
      </c>
      <c r="E42" s="211">
        <v>40.08882309400444</v>
      </c>
      <c r="F42" s="212"/>
      <c r="G42" s="211">
        <v>70.43994068215521</v>
      </c>
      <c r="H42" s="212"/>
      <c r="I42" s="211">
        <v>173.17073170731706</v>
      </c>
      <c r="J42" s="212"/>
      <c r="K42" s="211">
        <v>121.83147632311977</v>
      </c>
      <c r="L42" s="212"/>
      <c r="M42" s="211">
        <v>70.96545729646203</v>
      </c>
      <c r="N42" s="212"/>
      <c r="O42" s="211">
        <v>110.21675454012889</v>
      </c>
      <c r="P42" s="212"/>
      <c r="Q42" s="211">
        <v>47.88261200982468</v>
      </c>
      <c r="R42" s="212"/>
      <c r="S42" s="211">
        <v>205.47166776862457</v>
      </c>
      <c r="T42" s="212"/>
      <c r="U42" s="211">
        <v>85.32007179180377</v>
      </c>
      <c r="V42" s="212"/>
      <c r="W42" s="211">
        <v>88.67773019271948</v>
      </c>
      <c r="X42" s="212"/>
      <c r="Y42" s="211">
        <v>92.72548627777037</v>
      </c>
      <c r="Z42" s="212"/>
    </row>
    <row r="43" spans="1:26" ht="18.95" customHeight="1">
      <c r="A43" s="22"/>
      <c r="B43" s="215"/>
      <c r="C43" s="12" t="s">
        <v>45</v>
      </c>
      <c r="D43" s="208" t="s">
        <v>21</v>
      </c>
      <c r="E43" s="124">
        <f aca="true" t="shared" si="19" ref="E43:Z46">E20-E39</f>
        <v>-200</v>
      </c>
      <c r="F43" s="127">
        <f t="shared" si="19"/>
        <v>-47271</v>
      </c>
      <c r="G43" s="124">
        <f t="shared" si="19"/>
        <v>114</v>
      </c>
      <c r="H43" s="125">
        <f t="shared" si="19"/>
        <v>30636</v>
      </c>
      <c r="I43" s="126">
        <f t="shared" si="19"/>
        <v>130</v>
      </c>
      <c r="J43" s="127">
        <f t="shared" si="19"/>
        <v>4822425</v>
      </c>
      <c r="K43" s="124">
        <f t="shared" si="19"/>
        <v>-249</v>
      </c>
      <c r="L43" s="125">
        <f t="shared" si="19"/>
        <v>-499830</v>
      </c>
      <c r="M43" s="126">
        <f t="shared" si="19"/>
        <v>-1210</v>
      </c>
      <c r="N43" s="127">
        <f t="shared" si="19"/>
        <v>-238087</v>
      </c>
      <c r="O43" s="124">
        <f t="shared" si="19"/>
        <v>271</v>
      </c>
      <c r="P43" s="125">
        <f t="shared" si="19"/>
        <v>156172</v>
      </c>
      <c r="Q43" s="126">
        <f t="shared" si="19"/>
        <v>-1029</v>
      </c>
      <c r="R43" s="127">
        <f t="shared" si="19"/>
        <v>-206298</v>
      </c>
      <c r="S43" s="124">
        <f t="shared" si="19"/>
        <v>-10862</v>
      </c>
      <c r="T43" s="125">
        <f t="shared" si="19"/>
        <v>-1052120</v>
      </c>
      <c r="U43" s="126">
        <f t="shared" si="19"/>
        <v>74</v>
      </c>
      <c r="V43" s="127">
        <f t="shared" si="19"/>
        <v>425392</v>
      </c>
      <c r="W43" s="124">
        <f t="shared" si="19"/>
        <v>-350</v>
      </c>
      <c r="X43" s="125">
        <f t="shared" si="19"/>
        <v>75620</v>
      </c>
      <c r="Y43" s="124">
        <f t="shared" si="19"/>
        <v>-13311</v>
      </c>
      <c r="Z43" s="125">
        <f t="shared" si="19"/>
        <v>3466639</v>
      </c>
    </row>
    <row r="44" spans="1:26" ht="18.95" customHeight="1">
      <c r="A44" s="22"/>
      <c r="B44" s="215"/>
      <c r="C44" s="22"/>
      <c r="D44" s="204" t="s">
        <v>22</v>
      </c>
      <c r="E44" s="128">
        <f t="shared" si="19"/>
        <v>189</v>
      </c>
      <c r="F44" s="131">
        <f t="shared" si="19"/>
        <v>13596</v>
      </c>
      <c r="G44" s="128">
        <f t="shared" si="19"/>
        <v>1</v>
      </c>
      <c r="H44" s="129">
        <f t="shared" si="19"/>
        <v>-12952</v>
      </c>
      <c r="I44" s="130">
        <f t="shared" si="19"/>
        <v>-241</v>
      </c>
      <c r="J44" s="131">
        <f t="shared" si="19"/>
        <v>4724028</v>
      </c>
      <c r="K44" s="128">
        <f t="shared" si="19"/>
        <v>-185</v>
      </c>
      <c r="L44" s="129">
        <f t="shared" si="19"/>
        <v>-840388</v>
      </c>
      <c r="M44" s="130">
        <f t="shared" si="19"/>
        <v>-1064</v>
      </c>
      <c r="N44" s="131">
        <f t="shared" si="19"/>
        <v>-195377</v>
      </c>
      <c r="O44" s="128">
        <f t="shared" si="19"/>
        <v>338</v>
      </c>
      <c r="P44" s="129">
        <f t="shared" si="19"/>
        <v>114149</v>
      </c>
      <c r="Q44" s="130">
        <f t="shared" si="19"/>
        <v>781</v>
      </c>
      <c r="R44" s="131">
        <f t="shared" si="19"/>
        <v>85492</v>
      </c>
      <c r="S44" s="128">
        <f t="shared" si="19"/>
        <v>-12146</v>
      </c>
      <c r="T44" s="129">
        <f t="shared" si="19"/>
        <v>-1076015</v>
      </c>
      <c r="U44" s="130">
        <f t="shared" si="19"/>
        <v>-1668</v>
      </c>
      <c r="V44" s="131">
        <f t="shared" si="19"/>
        <v>-872153</v>
      </c>
      <c r="W44" s="128">
        <f t="shared" si="19"/>
        <v>-597</v>
      </c>
      <c r="X44" s="129">
        <f t="shared" si="19"/>
        <v>-32725</v>
      </c>
      <c r="Y44" s="128">
        <f t="shared" si="19"/>
        <v>-14592</v>
      </c>
      <c r="Z44" s="129">
        <f t="shared" si="19"/>
        <v>1907655</v>
      </c>
    </row>
    <row r="45" spans="1:26" ht="18.95" customHeight="1">
      <c r="A45" s="22"/>
      <c r="B45" s="215"/>
      <c r="C45" s="22"/>
      <c r="D45" s="204" t="s">
        <v>24</v>
      </c>
      <c r="E45" s="128">
        <f t="shared" si="19"/>
        <v>-9</v>
      </c>
      <c r="F45" s="131">
        <f t="shared" si="19"/>
        <v>79862</v>
      </c>
      <c r="G45" s="128">
        <f t="shared" si="19"/>
        <v>92</v>
      </c>
      <c r="H45" s="129">
        <f t="shared" si="19"/>
        <v>32512</v>
      </c>
      <c r="I45" s="130">
        <f t="shared" si="19"/>
        <v>130</v>
      </c>
      <c r="J45" s="131">
        <f t="shared" si="19"/>
        <v>73562</v>
      </c>
      <c r="K45" s="128">
        <f t="shared" si="19"/>
        <v>-51</v>
      </c>
      <c r="L45" s="129">
        <f t="shared" si="19"/>
        <v>-86871</v>
      </c>
      <c r="M45" s="130">
        <f t="shared" si="19"/>
        <v>656</v>
      </c>
      <c r="N45" s="131">
        <f t="shared" si="19"/>
        <v>65176</v>
      </c>
      <c r="O45" s="128">
        <f t="shared" si="19"/>
        <v>42</v>
      </c>
      <c r="P45" s="129">
        <f t="shared" si="19"/>
        <v>51237</v>
      </c>
      <c r="Q45" s="130">
        <f t="shared" si="19"/>
        <v>-415</v>
      </c>
      <c r="R45" s="131">
        <f t="shared" si="19"/>
        <v>56553</v>
      </c>
      <c r="S45" s="128">
        <f t="shared" si="19"/>
        <v>1592</v>
      </c>
      <c r="T45" s="129">
        <f t="shared" si="19"/>
        <v>97397</v>
      </c>
      <c r="U45" s="130">
        <f t="shared" si="19"/>
        <v>-439</v>
      </c>
      <c r="V45" s="131">
        <f t="shared" si="19"/>
        <v>-188598</v>
      </c>
      <c r="W45" s="128">
        <f t="shared" si="19"/>
        <v>180</v>
      </c>
      <c r="X45" s="129">
        <f t="shared" si="19"/>
        <v>50832</v>
      </c>
      <c r="Y45" s="128">
        <f t="shared" si="19"/>
        <v>1778</v>
      </c>
      <c r="Z45" s="129">
        <f t="shared" si="19"/>
        <v>231662</v>
      </c>
    </row>
    <row r="46" spans="1:38" ht="18.95" customHeight="1" thickBot="1">
      <c r="A46" s="22"/>
      <c r="B46" s="215"/>
      <c r="C46" s="46"/>
      <c r="D46" s="202" t="s">
        <v>44</v>
      </c>
      <c r="E46" s="211">
        <f>E23-E42</f>
        <v>-2.8425863863673726</v>
      </c>
      <c r="F46" s="212"/>
      <c r="G46" s="211">
        <f>G23-G42</f>
        <v>15.593578870917412</v>
      </c>
      <c r="H46" s="212"/>
      <c r="I46" s="211">
        <f>I23-I42</f>
        <v>2.737887191956048</v>
      </c>
      <c r="J46" s="212"/>
      <c r="K46" s="211">
        <f>K23-K42</f>
        <v>-59.114062776976944</v>
      </c>
      <c r="L46" s="212"/>
      <c r="M46" s="211">
        <f>M23-M42</f>
        <v>-13.694310135395988</v>
      </c>
      <c r="N46" s="212"/>
      <c r="O46" s="211">
        <f t="shared" si="19"/>
        <v>-2.5178298089461038</v>
      </c>
      <c r="P46" s="212"/>
      <c r="Q46" s="211">
        <f t="shared" si="19"/>
        <v>-0.04433084614257865</v>
      </c>
      <c r="R46" s="212"/>
      <c r="S46" s="211">
        <f t="shared" si="19"/>
        <v>-60.059664986103854</v>
      </c>
      <c r="T46" s="212"/>
      <c r="U46" s="211">
        <f t="shared" si="19"/>
        <v>53.251155089461236</v>
      </c>
      <c r="V46" s="212"/>
      <c r="W46" s="211">
        <f t="shared" si="19"/>
        <v>1.1221778109603662</v>
      </c>
      <c r="X46" s="212"/>
      <c r="Y46" s="211">
        <f t="shared" si="19"/>
        <v>-11.235625690006586</v>
      </c>
      <c r="Z46" s="212"/>
      <c r="AA46" s="209"/>
      <c r="AB46" s="210"/>
      <c r="AC46" s="209"/>
      <c r="AD46" s="210"/>
      <c r="AE46" s="209"/>
      <c r="AF46" s="210"/>
      <c r="AG46" s="198"/>
      <c r="AH46" s="199"/>
      <c r="AI46" s="198"/>
      <c r="AJ46" s="199"/>
      <c r="AK46" s="198"/>
      <c r="AL46" s="199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20" ref="E47:Z49">E20/E39*100</f>
        <v>87.04663212435233</v>
      </c>
      <c r="F47" s="84">
        <f t="shared" si="20"/>
        <v>82.09730196482404</v>
      </c>
      <c r="G47" s="83">
        <f t="shared" si="20"/>
        <v>116.23931623931625</v>
      </c>
      <c r="H47" s="85">
        <f t="shared" si="20"/>
        <v>113.35926462123457</v>
      </c>
      <c r="I47" s="86">
        <f t="shared" si="20"/>
        <v>103.9121275955462</v>
      </c>
      <c r="J47" s="84">
        <f t="shared" si="20"/>
        <v>623.8947522800233</v>
      </c>
      <c r="K47" s="83">
        <f t="shared" si="20"/>
        <v>85.82004555808655</v>
      </c>
      <c r="L47" s="85">
        <f t="shared" si="20"/>
        <v>87.0435443499972</v>
      </c>
      <c r="M47" s="86">
        <f t="shared" si="20"/>
        <v>89.40733607633722</v>
      </c>
      <c r="N47" s="84">
        <f t="shared" si="20"/>
        <v>87.11455198839651</v>
      </c>
      <c r="O47" s="83">
        <f t="shared" si="20"/>
        <v>105.69567044976881</v>
      </c>
      <c r="P47" s="85">
        <f t="shared" si="20"/>
        <v>110.11139419170419</v>
      </c>
      <c r="Q47" s="86">
        <f t="shared" si="20"/>
        <v>96.44743656136717</v>
      </c>
      <c r="R47" s="84">
        <f t="shared" si="20"/>
        <v>96.43348004095228</v>
      </c>
      <c r="S47" s="83">
        <f t="shared" si="20"/>
        <v>81.15740901363495</v>
      </c>
      <c r="T47" s="85">
        <f t="shared" si="20"/>
        <v>90.12866178310077</v>
      </c>
      <c r="U47" s="86">
        <f t="shared" si="20"/>
        <v>101.60381447767664</v>
      </c>
      <c r="V47" s="84">
        <f t="shared" si="20"/>
        <v>124.17633255074199</v>
      </c>
      <c r="W47" s="83">
        <f t="shared" si="20"/>
        <v>95.75706146199539</v>
      </c>
      <c r="X47" s="85">
        <f t="shared" si="20"/>
        <v>104.86816930568395</v>
      </c>
      <c r="Y47" s="83">
        <f t="shared" si="20"/>
        <v>89.17628882745163</v>
      </c>
      <c r="Z47" s="85">
        <f t="shared" si="20"/>
        <v>112.19814839778212</v>
      </c>
    </row>
    <row r="48" spans="1:26" ht="18.95" customHeight="1">
      <c r="A48" s="22"/>
      <c r="B48" s="215"/>
      <c r="C48" s="22"/>
      <c r="D48" s="57" t="s">
        <v>22</v>
      </c>
      <c r="E48" s="75">
        <f t="shared" si="20"/>
        <v>116.23711340206187</v>
      </c>
      <c r="F48" s="78">
        <f t="shared" si="20"/>
        <v>111.02542269796862</v>
      </c>
      <c r="G48" s="75">
        <f t="shared" si="20"/>
        <v>100.13831258644537</v>
      </c>
      <c r="H48" s="76">
        <f t="shared" si="20"/>
        <v>94.61231281198003</v>
      </c>
      <c r="I48" s="77">
        <f t="shared" si="20"/>
        <v>93.23793490460157</v>
      </c>
      <c r="J48" s="78">
        <f t="shared" si="20"/>
        <v>599.722636539621</v>
      </c>
      <c r="K48" s="75">
        <f t="shared" si="20"/>
        <v>89.38611589213998</v>
      </c>
      <c r="L48" s="76">
        <f t="shared" si="20"/>
        <v>80.38857956822055</v>
      </c>
      <c r="M48" s="77">
        <f t="shared" si="20"/>
        <v>89.98211091234347</v>
      </c>
      <c r="N48" s="78">
        <f t="shared" si="20"/>
        <v>88.77036544865776</v>
      </c>
      <c r="O48" s="75">
        <f t="shared" si="20"/>
        <v>107.27038072703807</v>
      </c>
      <c r="P48" s="76">
        <f t="shared" si="20"/>
        <v>107.43495900803816</v>
      </c>
      <c r="Q48" s="77">
        <f t="shared" si="20"/>
        <v>102.83278926369242</v>
      </c>
      <c r="R48" s="78">
        <f t="shared" si="20"/>
        <v>101.57271469150476</v>
      </c>
      <c r="S48" s="75">
        <f t="shared" si="20"/>
        <v>78.81684048972758</v>
      </c>
      <c r="T48" s="76">
        <f t="shared" si="20"/>
        <v>89.83436673050016</v>
      </c>
      <c r="U48" s="77">
        <f t="shared" si="20"/>
        <v>75.45253863134658</v>
      </c>
      <c r="V48" s="78">
        <f t="shared" si="20"/>
        <v>73.12882161591925</v>
      </c>
      <c r="W48" s="75">
        <f t="shared" si="20"/>
        <v>92.82106782106783</v>
      </c>
      <c r="X48" s="76">
        <f t="shared" si="20"/>
        <v>97.96848781620355</v>
      </c>
      <c r="Y48" s="75">
        <f t="shared" si="20"/>
        <v>88.08650996464816</v>
      </c>
      <c r="Z48" s="76">
        <f t="shared" si="20"/>
        <v>106.41299513166314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20"/>
        <v>99.75172413793103</v>
      </c>
      <c r="F49" s="82">
        <f t="shared" si="20"/>
        <v>110.66423458057866</v>
      </c>
      <c r="G49" s="79">
        <f t="shared" si="20"/>
        <v>110.83627797408717</v>
      </c>
      <c r="H49" s="80">
        <f t="shared" si="20"/>
        <v>108.48281494198591</v>
      </c>
      <c r="I49" s="81">
        <f t="shared" si="20"/>
        <v>106.98549167114454</v>
      </c>
      <c r="J49" s="82">
        <f t="shared" si="20"/>
        <v>107.54446456885111</v>
      </c>
      <c r="K49" s="79">
        <f t="shared" si="20"/>
        <v>97.93438639125152</v>
      </c>
      <c r="L49" s="80">
        <f t="shared" si="20"/>
        <v>96.95017399290548</v>
      </c>
      <c r="M49" s="81">
        <f t="shared" si="20"/>
        <v>103.87432081266242</v>
      </c>
      <c r="N49" s="82">
        <f t="shared" si="20"/>
        <v>102.11664267787646</v>
      </c>
      <c r="O49" s="79">
        <f t="shared" si="20"/>
        <v>100.90732339598185</v>
      </c>
      <c r="P49" s="80">
        <f t="shared" si="20"/>
        <v>104.23916442864731</v>
      </c>
      <c r="Q49" s="81">
        <f t="shared" si="20"/>
        <v>99.29706290863511</v>
      </c>
      <c r="R49" s="82">
        <f t="shared" si="20"/>
        <v>100.5544402524035</v>
      </c>
      <c r="S49" s="79">
        <f t="shared" si="20"/>
        <v>105.1638014920532</v>
      </c>
      <c r="T49" s="80">
        <f t="shared" si="20"/>
        <v>103.6728318594416</v>
      </c>
      <c r="U49" s="81">
        <f t="shared" si="20"/>
        <v>88.32757245413454</v>
      </c>
      <c r="V49" s="82">
        <f t="shared" si="20"/>
        <v>76.54644623905966</v>
      </c>
      <c r="W49" s="79">
        <f t="shared" si="20"/>
        <v>102.09156402509876</v>
      </c>
      <c r="X49" s="80">
        <f t="shared" si="20"/>
        <v>102.71423628464879</v>
      </c>
      <c r="Y49" s="79">
        <f t="shared" si="20"/>
        <v>101.34087481146305</v>
      </c>
      <c r="Z49" s="80">
        <f t="shared" si="20"/>
        <v>100.93516835630099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5052-8145-4EB6-9D16-ADA3C6C7169D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1" sqref="Z21"/>
    </sheetView>
  </sheetViews>
  <sheetFormatPr defaultColWidth="9.140625" defaultRowHeight="15"/>
  <cols>
    <col min="1" max="1" width="2.57421875" style="190" customWidth="1"/>
    <col min="2" max="2" width="3.140625" style="190" customWidth="1"/>
    <col min="3" max="3" width="12.57421875" style="190" customWidth="1"/>
    <col min="4" max="4" width="7.28125" style="190" customWidth="1"/>
    <col min="5" max="5" width="7.57421875" style="190" customWidth="1"/>
    <col min="6" max="6" width="10.140625" style="190" customWidth="1"/>
    <col min="7" max="7" width="7.57421875" style="190" customWidth="1"/>
    <col min="8" max="8" width="10.140625" style="190" customWidth="1"/>
    <col min="9" max="9" width="7.57421875" style="190" customWidth="1"/>
    <col min="10" max="10" width="10.140625" style="190" customWidth="1"/>
    <col min="11" max="11" width="7.57421875" style="190" customWidth="1"/>
    <col min="12" max="12" width="10.140625" style="190" customWidth="1"/>
    <col min="13" max="13" width="7.57421875" style="190" customWidth="1"/>
    <col min="14" max="14" width="10.140625" style="190" customWidth="1"/>
    <col min="15" max="15" width="7.57421875" style="190" customWidth="1"/>
    <col min="16" max="16" width="10.140625" style="190" customWidth="1"/>
    <col min="17" max="17" width="8.140625" style="190" customWidth="1"/>
    <col min="18" max="18" width="11.140625" style="190" customWidth="1"/>
    <col min="19" max="19" width="8.140625" style="190" customWidth="1"/>
    <col min="20" max="20" width="11.140625" style="190" customWidth="1"/>
    <col min="21" max="21" width="8.140625" style="190" customWidth="1"/>
    <col min="22" max="22" width="11.140625" style="190" customWidth="1"/>
    <col min="23" max="23" width="7.57421875" style="190" customWidth="1"/>
    <col min="24" max="24" width="10.421875" style="190" bestFit="1" customWidth="1"/>
    <col min="25" max="25" width="8.57421875" style="190" customWidth="1"/>
    <col min="26" max="26" width="11.57421875" style="190" customWidth="1"/>
    <col min="27" max="16384" width="9.00390625" style="190" customWidth="1"/>
  </cols>
  <sheetData>
    <row r="1" spans="1:26" ht="29.25" thickBot="1">
      <c r="A1" s="244" t="s">
        <v>71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189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8" t="s">
        <v>21</v>
      </c>
      <c r="E5" s="13">
        <v>1108</v>
      </c>
      <c r="F5" s="14">
        <v>170874</v>
      </c>
      <c r="G5" s="15">
        <v>54</v>
      </c>
      <c r="H5" s="16">
        <v>10200</v>
      </c>
      <c r="I5" s="13">
        <v>1900</v>
      </c>
      <c r="J5" s="14">
        <v>627846</v>
      </c>
      <c r="K5" s="17">
        <v>1585</v>
      </c>
      <c r="L5" s="18">
        <v>3726288</v>
      </c>
      <c r="M5" s="13">
        <v>568</v>
      </c>
      <c r="N5" s="87">
        <v>207427</v>
      </c>
      <c r="O5" s="19">
        <v>988</v>
      </c>
      <c r="P5" s="18">
        <v>72053</v>
      </c>
      <c r="Q5" s="13">
        <v>12051</v>
      </c>
      <c r="R5" s="14">
        <v>2061661</v>
      </c>
      <c r="S5" s="19">
        <v>24012</v>
      </c>
      <c r="T5" s="18">
        <v>6769032</v>
      </c>
      <c r="U5" s="13">
        <v>3957</v>
      </c>
      <c r="V5" s="14">
        <v>1701639</v>
      </c>
      <c r="W5" s="13">
        <v>439</v>
      </c>
      <c r="X5" s="18">
        <v>39349</v>
      </c>
      <c r="Y5" s="20">
        <f aca="true" t="shared" si="0" ref="Y5:Z19">+W5+U5+S5+Q5+O5+M5+K5+I5+G5+E5</f>
        <v>46662</v>
      </c>
      <c r="Z5" s="21">
        <f t="shared" si="0"/>
        <v>15386369</v>
      </c>
    </row>
    <row r="6" spans="1:26" ht="18.95" customHeight="1">
      <c r="A6" s="7"/>
      <c r="B6" s="22"/>
      <c r="C6" s="194"/>
      <c r="D6" s="191" t="s">
        <v>22</v>
      </c>
      <c r="E6" s="23">
        <v>844</v>
      </c>
      <c r="F6" s="24">
        <v>59936</v>
      </c>
      <c r="G6" s="25">
        <v>54</v>
      </c>
      <c r="H6" s="26">
        <v>10200</v>
      </c>
      <c r="I6" s="27">
        <v>2080</v>
      </c>
      <c r="J6" s="21">
        <v>652147</v>
      </c>
      <c r="K6" s="25">
        <v>1629</v>
      </c>
      <c r="L6" s="26">
        <v>4204754</v>
      </c>
      <c r="M6" s="27">
        <v>560</v>
      </c>
      <c r="N6" s="88">
        <v>202012</v>
      </c>
      <c r="O6" s="25">
        <v>933</v>
      </c>
      <c r="P6" s="26">
        <v>71001</v>
      </c>
      <c r="Q6" s="27">
        <v>11976</v>
      </c>
      <c r="R6" s="21">
        <v>2001673</v>
      </c>
      <c r="S6" s="25">
        <v>23378</v>
      </c>
      <c r="T6" s="26">
        <v>6653386</v>
      </c>
      <c r="U6" s="27">
        <v>5472</v>
      </c>
      <c r="V6" s="21">
        <v>3129457</v>
      </c>
      <c r="W6" s="27">
        <v>309</v>
      </c>
      <c r="X6" s="26">
        <v>47223</v>
      </c>
      <c r="Y6" s="20">
        <f t="shared" si="0"/>
        <v>47235</v>
      </c>
      <c r="Z6" s="21">
        <f t="shared" si="0"/>
        <v>17031789</v>
      </c>
    </row>
    <row r="7" spans="1:26" ht="18.95" customHeight="1" thickBot="1">
      <c r="A7" s="7" t="s">
        <v>23</v>
      </c>
      <c r="B7" s="22"/>
      <c r="C7" s="195"/>
      <c r="D7" s="28" t="s">
        <v>24</v>
      </c>
      <c r="E7" s="23">
        <v>2550</v>
      </c>
      <c r="F7" s="36">
        <v>503317</v>
      </c>
      <c r="G7" s="29">
        <v>156</v>
      </c>
      <c r="H7" s="30">
        <v>75238</v>
      </c>
      <c r="I7" s="31">
        <v>1377</v>
      </c>
      <c r="J7" s="32">
        <v>736748</v>
      </c>
      <c r="K7" s="89">
        <v>1408</v>
      </c>
      <c r="L7" s="30">
        <v>2610197</v>
      </c>
      <c r="M7" s="23">
        <v>1194</v>
      </c>
      <c r="N7" s="24">
        <v>266642</v>
      </c>
      <c r="O7" s="33">
        <v>2723</v>
      </c>
      <c r="P7" s="34">
        <v>466686</v>
      </c>
      <c r="Q7" s="23">
        <v>32999</v>
      </c>
      <c r="R7" s="24">
        <v>4929927</v>
      </c>
      <c r="S7" s="33">
        <v>24576</v>
      </c>
      <c r="T7" s="34">
        <v>1873598</v>
      </c>
      <c r="U7" s="23">
        <v>2426</v>
      </c>
      <c r="V7" s="24">
        <v>706918</v>
      </c>
      <c r="W7" s="23">
        <v>1314</v>
      </c>
      <c r="X7" s="34">
        <v>203720</v>
      </c>
      <c r="Y7" s="31">
        <f t="shared" si="0"/>
        <v>70723</v>
      </c>
      <c r="Z7" s="24">
        <f t="shared" si="0"/>
        <v>12372991</v>
      </c>
    </row>
    <row r="8" spans="1:26" ht="18.95" customHeight="1">
      <c r="A8" s="7"/>
      <c r="B8" s="22" t="s">
        <v>25</v>
      </c>
      <c r="C8" s="2" t="s">
        <v>26</v>
      </c>
      <c r="D8" s="188" t="s">
        <v>21</v>
      </c>
      <c r="E8" s="13">
        <v>209</v>
      </c>
      <c r="F8" s="14">
        <v>36247</v>
      </c>
      <c r="G8" s="15">
        <v>0</v>
      </c>
      <c r="H8" s="16">
        <v>0</v>
      </c>
      <c r="I8" s="13">
        <v>143</v>
      </c>
      <c r="J8" s="14">
        <v>80374</v>
      </c>
      <c r="K8" s="17">
        <v>0</v>
      </c>
      <c r="L8" s="18">
        <v>0</v>
      </c>
      <c r="M8" s="13">
        <v>7411</v>
      </c>
      <c r="N8" s="87">
        <v>1011133</v>
      </c>
      <c r="O8" s="19">
        <v>0</v>
      </c>
      <c r="P8" s="18">
        <v>0</v>
      </c>
      <c r="Q8" s="13">
        <v>8568</v>
      </c>
      <c r="R8" s="14">
        <v>1797415</v>
      </c>
      <c r="S8" s="19">
        <v>33331</v>
      </c>
      <c r="T8" s="18">
        <v>3824984</v>
      </c>
      <c r="U8" s="13">
        <v>653</v>
      </c>
      <c r="V8" s="14">
        <v>56820</v>
      </c>
      <c r="W8" s="13">
        <v>14</v>
      </c>
      <c r="X8" s="18">
        <v>700</v>
      </c>
      <c r="Y8" s="13">
        <f t="shared" si="0"/>
        <v>50329</v>
      </c>
      <c r="Z8" s="14">
        <f t="shared" si="0"/>
        <v>6807673</v>
      </c>
    </row>
    <row r="9" spans="1:26" ht="18.95" customHeight="1">
      <c r="A9" s="7" t="s">
        <v>27</v>
      </c>
      <c r="B9" s="22"/>
      <c r="C9" s="194"/>
      <c r="D9" s="191" t="s">
        <v>22</v>
      </c>
      <c r="E9" s="23">
        <v>178</v>
      </c>
      <c r="F9" s="24">
        <v>30412</v>
      </c>
      <c r="G9" s="25">
        <v>0</v>
      </c>
      <c r="H9" s="26">
        <v>0</v>
      </c>
      <c r="I9" s="27">
        <v>127</v>
      </c>
      <c r="J9" s="21">
        <v>75323</v>
      </c>
      <c r="K9" s="25">
        <v>5</v>
      </c>
      <c r="L9" s="26">
        <v>293</v>
      </c>
      <c r="M9" s="27">
        <v>6774</v>
      </c>
      <c r="N9" s="88">
        <v>929201</v>
      </c>
      <c r="O9" s="25">
        <v>0</v>
      </c>
      <c r="P9" s="26">
        <v>0</v>
      </c>
      <c r="Q9" s="27">
        <v>7913</v>
      </c>
      <c r="R9" s="21">
        <v>1645558</v>
      </c>
      <c r="S9" s="25">
        <v>33691</v>
      </c>
      <c r="T9" s="26">
        <v>3873751</v>
      </c>
      <c r="U9" s="27">
        <v>1314</v>
      </c>
      <c r="V9" s="21">
        <v>114405</v>
      </c>
      <c r="W9" s="27">
        <v>14</v>
      </c>
      <c r="X9" s="26">
        <v>700</v>
      </c>
      <c r="Y9" s="20">
        <f t="shared" si="0"/>
        <v>50016</v>
      </c>
      <c r="Z9" s="21">
        <f t="shared" si="0"/>
        <v>6669643</v>
      </c>
    </row>
    <row r="10" spans="1:26" ht="18.95" customHeight="1" thickBot="1">
      <c r="A10" s="7"/>
      <c r="B10" s="22"/>
      <c r="C10" s="195"/>
      <c r="D10" s="28" t="s">
        <v>24</v>
      </c>
      <c r="E10" s="35">
        <v>311</v>
      </c>
      <c r="F10" s="36">
        <v>60921</v>
      </c>
      <c r="G10" s="29">
        <v>0</v>
      </c>
      <c r="H10" s="30">
        <v>0</v>
      </c>
      <c r="I10" s="37">
        <v>195</v>
      </c>
      <c r="J10" s="38">
        <v>72590</v>
      </c>
      <c r="K10" s="89">
        <v>758</v>
      </c>
      <c r="L10" s="30">
        <v>8130</v>
      </c>
      <c r="M10" s="35">
        <v>8307</v>
      </c>
      <c r="N10" s="36">
        <v>1689987</v>
      </c>
      <c r="O10" s="29">
        <v>0</v>
      </c>
      <c r="P10" s="30">
        <v>0</v>
      </c>
      <c r="Q10" s="35">
        <v>12211</v>
      </c>
      <c r="R10" s="36">
        <v>1412350</v>
      </c>
      <c r="S10" s="29">
        <v>6123</v>
      </c>
      <c r="T10" s="30">
        <v>738846</v>
      </c>
      <c r="U10" s="35">
        <v>1238</v>
      </c>
      <c r="V10" s="36">
        <v>79050</v>
      </c>
      <c r="W10" s="35">
        <v>11</v>
      </c>
      <c r="X10" s="30">
        <v>20</v>
      </c>
      <c r="Y10" s="37">
        <f t="shared" si="0"/>
        <v>29154</v>
      </c>
      <c r="Z10" s="36">
        <f t="shared" si="0"/>
        <v>4061894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149</v>
      </c>
      <c r="J11" s="14">
        <v>63010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3151</v>
      </c>
      <c r="R11" s="14">
        <v>825495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3394</v>
      </c>
      <c r="Z11" s="14">
        <f t="shared" si="0"/>
        <v>979225</v>
      </c>
    </row>
    <row r="12" spans="1:26" ht="18.95" customHeight="1">
      <c r="A12" s="7"/>
      <c r="B12" s="7"/>
      <c r="C12" s="194"/>
      <c r="D12" s="19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161</v>
      </c>
      <c r="J12" s="21">
        <v>69010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2426</v>
      </c>
      <c r="R12" s="21">
        <v>635640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2683</v>
      </c>
      <c r="Z12" s="21">
        <f t="shared" si="0"/>
        <v>795450</v>
      </c>
    </row>
    <row r="13" spans="1:26" ht="18.95" customHeight="1" thickBot="1">
      <c r="A13" s="7"/>
      <c r="B13" s="7"/>
      <c r="C13" s="19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6777</v>
      </c>
      <c r="R13" s="36">
        <v>1870176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7044</v>
      </c>
      <c r="Z13" s="36">
        <f t="shared" si="0"/>
        <v>2118685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8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2107</v>
      </c>
      <c r="N14" s="87">
        <v>189723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2107</v>
      </c>
      <c r="Z14" s="14">
        <f t="shared" si="0"/>
        <v>189723</v>
      </c>
    </row>
    <row r="15" spans="1:26" ht="18.95" customHeight="1">
      <c r="A15" s="7"/>
      <c r="B15" s="22"/>
      <c r="C15" s="194"/>
      <c r="D15" s="19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1798</v>
      </c>
      <c r="N15" s="88">
        <v>116022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1798</v>
      </c>
      <c r="Z15" s="24">
        <f t="shared" si="0"/>
        <v>116022</v>
      </c>
    </row>
    <row r="16" spans="1:26" ht="18.95" customHeight="1" thickBot="1">
      <c r="A16" s="7" t="s">
        <v>34</v>
      </c>
      <c r="B16" s="22"/>
      <c r="C16" s="19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6011</v>
      </c>
      <c r="N16" s="36">
        <v>719385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6011</v>
      </c>
      <c r="Z16" s="36">
        <f t="shared" si="0"/>
        <v>719385</v>
      </c>
    </row>
    <row r="17" spans="1:26" ht="18.95" customHeight="1">
      <c r="A17" s="7"/>
      <c r="B17" s="22"/>
      <c r="C17" s="2" t="s">
        <v>35</v>
      </c>
      <c r="D17" s="188" t="s">
        <v>21</v>
      </c>
      <c r="E17" s="13">
        <v>227</v>
      </c>
      <c r="F17" s="14">
        <v>56923</v>
      </c>
      <c r="G17" s="19">
        <v>573</v>
      </c>
      <c r="H17" s="18">
        <v>144124</v>
      </c>
      <c r="I17" s="13">
        <v>1131</v>
      </c>
      <c r="J17" s="14">
        <v>149265</v>
      </c>
      <c r="K17" s="19">
        <v>171</v>
      </c>
      <c r="L17" s="18">
        <v>131480</v>
      </c>
      <c r="M17" s="13">
        <v>1322</v>
      </c>
      <c r="N17" s="87">
        <v>424437</v>
      </c>
      <c r="O17" s="19">
        <v>3770</v>
      </c>
      <c r="P17" s="18">
        <v>1472462</v>
      </c>
      <c r="Q17" s="13">
        <v>5195</v>
      </c>
      <c r="R17" s="14">
        <v>1099723</v>
      </c>
      <c r="S17" s="19">
        <v>303</v>
      </c>
      <c r="T17" s="18">
        <v>64316</v>
      </c>
      <c r="U17" s="13">
        <v>0</v>
      </c>
      <c r="V17" s="14">
        <v>360</v>
      </c>
      <c r="W17" s="13">
        <v>7796</v>
      </c>
      <c r="X17" s="18">
        <v>1513307</v>
      </c>
      <c r="Y17" s="41">
        <f t="shared" si="1"/>
        <v>20488</v>
      </c>
      <c r="Z17" s="42">
        <f t="shared" si="0"/>
        <v>5056397</v>
      </c>
    </row>
    <row r="18" spans="1:26" ht="18.95" customHeight="1">
      <c r="A18" s="7" t="s">
        <v>36</v>
      </c>
      <c r="B18" s="22"/>
      <c r="C18" s="194"/>
      <c r="D18" s="191" t="s">
        <v>22</v>
      </c>
      <c r="E18" s="27">
        <v>142</v>
      </c>
      <c r="F18" s="21">
        <v>32967</v>
      </c>
      <c r="G18" s="25">
        <v>594</v>
      </c>
      <c r="H18" s="26">
        <v>155200</v>
      </c>
      <c r="I18" s="27">
        <v>1196</v>
      </c>
      <c r="J18" s="21">
        <v>148850</v>
      </c>
      <c r="K18" s="25">
        <v>109</v>
      </c>
      <c r="L18" s="26">
        <v>80150</v>
      </c>
      <c r="M18" s="27">
        <v>1474</v>
      </c>
      <c r="N18" s="21">
        <v>477599</v>
      </c>
      <c r="O18" s="25">
        <v>3716</v>
      </c>
      <c r="P18" s="26">
        <v>1464300</v>
      </c>
      <c r="Q18" s="27">
        <v>5255</v>
      </c>
      <c r="R18" s="21">
        <v>1153080</v>
      </c>
      <c r="S18" s="25">
        <v>269</v>
      </c>
      <c r="T18" s="26">
        <v>57693</v>
      </c>
      <c r="U18" s="27">
        <v>3</v>
      </c>
      <c r="V18" s="21">
        <v>1020</v>
      </c>
      <c r="W18" s="27">
        <v>7993</v>
      </c>
      <c r="X18" s="26">
        <v>1562946</v>
      </c>
      <c r="Y18" s="23">
        <f t="shared" si="1"/>
        <v>20751</v>
      </c>
      <c r="Z18" s="24">
        <f t="shared" si="0"/>
        <v>5133805</v>
      </c>
    </row>
    <row r="19" spans="1:26" ht="18.95" customHeight="1" thickBot="1">
      <c r="A19" s="7"/>
      <c r="B19" s="22"/>
      <c r="C19" s="195"/>
      <c r="D19" s="43" t="s">
        <v>24</v>
      </c>
      <c r="E19" s="23">
        <v>764</v>
      </c>
      <c r="F19" s="24">
        <v>184639</v>
      </c>
      <c r="G19" s="33">
        <v>498</v>
      </c>
      <c r="H19" s="34">
        <v>113031</v>
      </c>
      <c r="I19" s="23">
        <v>266</v>
      </c>
      <c r="J19" s="24">
        <v>134625</v>
      </c>
      <c r="K19" s="90">
        <v>303</v>
      </c>
      <c r="L19" s="34">
        <v>230065</v>
      </c>
      <c r="M19" s="23">
        <v>1401</v>
      </c>
      <c r="N19" s="24">
        <v>384202</v>
      </c>
      <c r="O19" s="33">
        <v>1906</v>
      </c>
      <c r="P19" s="34">
        <v>741972</v>
      </c>
      <c r="Q19" s="23">
        <v>7051</v>
      </c>
      <c r="R19" s="24">
        <v>1987564</v>
      </c>
      <c r="S19" s="33">
        <v>131</v>
      </c>
      <c r="T19" s="34">
        <v>39379</v>
      </c>
      <c r="U19" s="23">
        <v>67</v>
      </c>
      <c r="V19" s="24">
        <v>14740</v>
      </c>
      <c r="W19" s="23">
        <v>7281</v>
      </c>
      <c r="X19" s="34">
        <v>1669052</v>
      </c>
      <c r="Y19" s="35">
        <f t="shared" si="1"/>
        <v>19668</v>
      </c>
      <c r="Z19" s="36">
        <f t="shared" si="0"/>
        <v>5499269</v>
      </c>
    </row>
    <row r="20" spans="1:28" ht="18.95" customHeight="1">
      <c r="A20" s="7"/>
      <c r="B20" s="22"/>
      <c r="C20" s="2" t="s">
        <v>17</v>
      </c>
      <c r="D20" s="188" t="s">
        <v>21</v>
      </c>
      <c r="E20" s="13">
        <f>+E17+E14+E11+E8+E5</f>
        <v>1544</v>
      </c>
      <c r="F20" s="14">
        <f aca="true" t="shared" si="2" ref="E20:Z22">+F17+F14+F11+F8+F5</f>
        <v>264044</v>
      </c>
      <c r="G20" s="19">
        <f t="shared" si="2"/>
        <v>702</v>
      </c>
      <c r="H20" s="18">
        <f t="shared" si="2"/>
        <v>229324</v>
      </c>
      <c r="I20" s="13">
        <f t="shared" si="2"/>
        <v>3323</v>
      </c>
      <c r="J20" s="14">
        <f t="shared" si="2"/>
        <v>920495</v>
      </c>
      <c r="K20" s="19">
        <f t="shared" si="2"/>
        <v>1756</v>
      </c>
      <c r="L20" s="18">
        <f t="shared" si="2"/>
        <v>3857768</v>
      </c>
      <c r="M20" s="13">
        <f t="shared" si="2"/>
        <v>11423</v>
      </c>
      <c r="N20" s="14">
        <f t="shared" si="2"/>
        <v>1847720</v>
      </c>
      <c r="O20" s="19">
        <f t="shared" si="2"/>
        <v>4758</v>
      </c>
      <c r="P20" s="18">
        <f t="shared" si="2"/>
        <v>1544515</v>
      </c>
      <c r="Q20" s="13">
        <f t="shared" si="2"/>
        <v>28965</v>
      </c>
      <c r="R20" s="14">
        <f t="shared" si="2"/>
        <v>5784294</v>
      </c>
      <c r="S20" s="19">
        <f t="shared" si="2"/>
        <v>57646</v>
      </c>
      <c r="T20" s="18">
        <f t="shared" si="2"/>
        <v>10658332</v>
      </c>
      <c r="U20" s="13">
        <f t="shared" si="2"/>
        <v>4614</v>
      </c>
      <c r="V20" s="14">
        <f t="shared" si="2"/>
        <v>1759539</v>
      </c>
      <c r="W20" s="13">
        <f t="shared" si="2"/>
        <v>8249</v>
      </c>
      <c r="X20" s="18">
        <f t="shared" si="2"/>
        <v>1553356</v>
      </c>
      <c r="Y20" s="31">
        <f t="shared" si="2"/>
        <v>122980</v>
      </c>
      <c r="Z20" s="32">
        <f t="shared" si="2"/>
        <v>28419387</v>
      </c>
      <c r="AA20" s="3"/>
      <c r="AB20" s="3"/>
    </row>
    <row r="21" spans="1:28" ht="18.95" customHeight="1">
      <c r="A21" s="7" t="s">
        <v>37</v>
      </c>
      <c r="B21" s="22"/>
      <c r="C21" s="194"/>
      <c r="D21" s="191" t="s">
        <v>22</v>
      </c>
      <c r="E21" s="27">
        <f t="shared" si="2"/>
        <v>1164</v>
      </c>
      <c r="F21" s="21">
        <f t="shared" si="2"/>
        <v>123315</v>
      </c>
      <c r="G21" s="25">
        <f t="shared" si="2"/>
        <v>723</v>
      </c>
      <c r="H21" s="26">
        <f t="shared" si="2"/>
        <v>240400</v>
      </c>
      <c r="I21" s="27">
        <f t="shared" si="2"/>
        <v>3564</v>
      </c>
      <c r="J21" s="21">
        <f t="shared" si="2"/>
        <v>945330</v>
      </c>
      <c r="K21" s="25">
        <f t="shared" si="2"/>
        <v>1743</v>
      </c>
      <c r="L21" s="26">
        <f t="shared" si="2"/>
        <v>4285197</v>
      </c>
      <c r="M21" s="27">
        <f t="shared" si="2"/>
        <v>10621</v>
      </c>
      <c r="N21" s="21">
        <f t="shared" si="2"/>
        <v>1739834</v>
      </c>
      <c r="O21" s="25">
        <f t="shared" si="2"/>
        <v>4649</v>
      </c>
      <c r="P21" s="26">
        <f t="shared" si="2"/>
        <v>1535301</v>
      </c>
      <c r="Q21" s="27">
        <f t="shared" si="2"/>
        <v>27570</v>
      </c>
      <c r="R21" s="21">
        <f t="shared" si="2"/>
        <v>5435951</v>
      </c>
      <c r="S21" s="25">
        <f t="shared" si="2"/>
        <v>57338</v>
      </c>
      <c r="T21" s="26">
        <f t="shared" si="2"/>
        <v>10584830</v>
      </c>
      <c r="U21" s="27">
        <f t="shared" si="2"/>
        <v>6795</v>
      </c>
      <c r="V21" s="21">
        <f t="shared" si="2"/>
        <v>3245682</v>
      </c>
      <c r="W21" s="27">
        <f t="shared" si="2"/>
        <v>8316</v>
      </c>
      <c r="X21" s="26">
        <f t="shared" si="2"/>
        <v>1610869</v>
      </c>
      <c r="Y21" s="23">
        <f t="shared" si="2"/>
        <v>122483</v>
      </c>
      <c r="Z21" s="24">
        <f t="shared" si="2"/>
        <v>29746709</v>
      </c>
      <c r="AA21" s="3"/>
      <c r="AB21" s="3"/>
    </row>
    <row r="22" spans="1:28" ht="18.95" customHeight="1" thickBot="1">
      <c r="A22" s="7"/>
      <c r="B22" s="22"/>
      <c r="C22" s="195"/>
      <c r="D22" s="43" t="s">
        <v>24</v>
      </c>
      <c r="E22" s="23">
        <f t="shared" si="2"/>
        <v>3625</v>
      </c>
      <c r="F22" s="24">
        <f t="shared" si="2"/>
        <v>748877</v>
      </c>
      <c r="G22" s="33">
        <f t="shared" si="2"/>
        <v>849</v>
      </c>
      <c r="H22" s="34">
        <f t="shared" si="2"/>
        <v>383269</v>
      </c>
      <c r="I22" s="23">
        <f t="shared" si="2"/>
        <v>1861</v>
      </c>
      <c r="J22" s="24">
        <f t="shared" si="2"/>
        <v>975046</v>
      </c>
      <c r="K22" s="33">
        <f t="shared" si="2"/>
        <v>2469</v>
      </c>
      <c r="L22" s="34">
        <f t="shared" si="2"/>
        <v>2848392</v>
      </c>
      <c r="M22" s="23">
        <f t="shared" si="2"/>
        <v>16932</v>
      </c>
      <c r="N22" s="24">
        <f t="shared" si="2"/>
        <v>3079216</v>
      </c>
      <c r="O22" s="33">
        <f t="shared" si="2"/>
        <v>4629</v>
      </c>
      <c r="P22" s="34">
        <f t="shared" si="2"/>
        <v>1208658</v>
      </c>
      <c r="Q22" s="23">
        <f t="shared" si="2"/>
        <v>59038</v>
      </c>
      <c r="R22" s="24">
        <f t="shared" si="2"/>
        <v>10200017</v>
      </c>
      <c r="S22" s="33">
        <f t="shared" si="2"/>
        <v>30830</v>
      </c>
      <c r="T22" s="34">
        <f t="shared" si="2"/>
        <v>2651823</v>
      </c>
      <c r="U22" s="23">
        <f t="shared" si="2"/>
        <v>3761</v>
      </c>
      <c r="V22" s="24">
        <f t="shared" si="2"/>
        <v>804134</v>
      </c>
      <c r="W22" s="23">
        <f t="shared" si="2"/>
        <v>8606</v>
      </c>
      <c r="X22" s="34">
        <f t="shared" si="2"/>
        <v>1872792</v>
      </c>
      <c r="Y22" s="23">
        <f t="shared" si="2"/>
        <v>132600</v>
      </c>
      <c r="Z22" s="24">
        <f t="shared" si="2"/>
        <v>24772224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40.08882309400444</v>
      </c>
      <c r="F23" s="229"/>
      <c r="G23" s="228">
        <f>(G20+G21)/(G22+G41)*100</f>
        <v>70.43994068215521</v>
      </c>
      <c r="H23" s="229"/>
      <c r="I23" s="228">
        <f>(I20+I21)/(I22+I41)*100</f>
        <v>173.17073170731706</v>
      </c>
      <c r="J23" s="229"/>
      <c r="K23" s="228">
        <f>(K20+K21)/(K22+K41)*100</f>
        <v>121.83147632311977</v>
      </c>
      <c r="L23" s="229"/>
      <c r="M23" s="228">
        <f>(M20+M21)/(M22+M41)*100</f>
        <v>70.96545729646203</v>
      </c>
      <c r="N23" s="229"/>
      <c r="O23" s="228">
        <f>(O20+O21)/(O22+O41)*100</f>
        <v>110.21675454012889</v>
      </c>
      <c r="P23" s="229"/>
      <c r="Q23" s="228">
        <f>(Q20+Q21)/(Q22+Q41)*100</f>
        <v>47.88261200982468</v>
      </c>
      <c r="R23" s="229"/>
      <c r="S23" s="228">
        <f>(S20+S21)/(S22+S41)*100</f>
        <v>205.47166776862457</v>
      </c>
      <c r="T23" s="229"/>
      <c r="U23" s="228">
        <f>(U20+U21)/(U22+U41)*100</f>
        <v>85.32007179180377</v>
      </c>
      <c r="V23" s="229"/>
      <c r="W23" s="228">
        <f>(W20+W21)/(W22+W41)*100</f>
        <v>88.67773019271948</v>
      </c>
      <c r="X23" s="229"/>
      <c r="Y23" s="228">
        <f>(Y20+Y21)/(Y22+Y41)*100</f>
        <v>92.72548627777037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f>F22/E22*1000</f>
        <v>206586.75862068965</v>
      </c>
      <c r="F24" s="231"/>
      <c r="G24" s="224">
        <f>H22/G22*1000</f>
        <v>451435.80683156656</v>
      </c>
      <c r="H24" s="225"/>
      <c r="I24" s="226">
        <f>J22/I22*1000</f>
        <v>523936.59322944656</v>
      </c>
      <c r="J24" s="227"/>
      <c r="K24" s="224">
        <f>L22/K22*1000</f>
        <v>1153662.2114216282</v>
      </c>
      <c r="L24" s="225"/>
      <c r="M24" s="226">
        <f>N22/M22*1000</f>
        <v>181857.78407748643</v>
      </c>
      <c r="N24" s="227"/>
      <c r="O24" s="224">
        <f>P22/O22*1000</f>
        <v>261105.6383668179</v>
      </c>
      <c r="P24" s="225"/>
      <c r="Q24" s="226">
        <f>R22/Q22*1000</f>
        <v>172770.36823740642</v>
      </c>
      <c r="R24" s="227"/>
      <c r="S24" s="224">
        <f>T22/S22*1000</f>
        <v>86014.36912098604</v>
      </c>
      <c r="T24" s="225"/>
      <c r="U24" s="226">
        <f>V22/U22*1000</f>
        <v>213808.56155277853</v>
      </c>
      <c r="V24" s="227"/>
      <c r="W24" s="224">
        <f>X22/W22*1000</f>
        <v>217614.68742737625</v>
      </c>
      <c r="X24" s="225"/>
      <c r="Y24" s="226">
        <f>Z22/Y22*1000</f>
        <v>186819.185520362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2.733785822021116</v>
      </c>
      <c r="F25" s="49"/>
      <c r="G25" s="50">
        <f>G22/Y22*100</f>
        <v>0.6402714932126696</v>
      </c>
      <c r="H25" s="51"/>
      <c r="I25" s="48">
        <f>I22/Y22*100</f>
        <v>1.403469079939668</v>
      </c>
      <c r="J25" s="49"/>
      <c r="K25" s="50">
        <f>K22/Y22*100</f>
        <v>1.8619909502262444</v>
      </c>
      <c r="L25" s="51"/>
      <c r="M25" s="48">
        <f>M22/Y22*100</f>
        <v>12.769230769230768</v>
      </c>
      <c r="N25" s="49"/>
      <c r="O25" s="50">
        <f>O22/Y22*100</f>
        <v>3.490950226244344</v>
      </c>
      <c r="P25" s="51"/>
      <c r="Q25" s="48">
        <f>Q22/Y22*100</f>
        <v>44.52337858220211</v>
      </c>
      <c r="R25" s="49"/>
      <c r="S25" s="50">
        <f>S22/Y22*100</f>
        <v>23.250377073906485</v>
      </c>
      <c r="T25" s="51"/>
      <c r="U25" s="48">
        <f>U22/Y22*100</f>
        <v>2.8363499245852184</v>
      </c>
      <c r="V25" s="49"/>
      <c r="W25" s="50">
        <f>W22/Y22*100</f>
        <v>6.490196078431372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97"/>
      <c r="E26" s="52"/>
      <c r="F26" s="197"/>
      <c r="G26" s="52"/>
      <c r="H26" s="197"/>
      <c r="I26" s="52"/>
      <c r="J26" s="197"/>
      <c r="K26" s="52"/>
      <c r="L26" s="197"/>
      <c r="M26" s="52"/>
      <c r="N26" s="197"/>
      <c r="O26" s="52"/>
      <c r="P26" s="197"/>
      <c r="Q26" s="52"/>
      <c r="R26" s="197"/>
      <c r="S26" s="52"/>
      <c r="T26" s="197"/>
      <c r="U26" s="52"/>
      <c r="V26" s="197"/>
      <c r="W26" s="52"/>
      <c r="X26" s="197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2156</v>
      </c>
      <c r="F27" s="14">
        <v>429696</v>
      </c>
      <c r="G27" s="19">
        <v>727</v>
      </c>
      <c r="H27" s="18">
        <v>233966</v>
      </c>
      <c r="I27" s="13">
        <v>2259</v>
      </c>
      <c r="J27" s="14">
        <v>2229540</v>
      </c>
      <c r="K27" s="19">
        <v>250</v>
      </c>
      <c r="L27" s="18">
        <v>305689</v>
      </c>
      <c r="M27" s="13">
        <v>7323</v>
      </c>
      <c r="N27" s="14">
        <v>1386316</v>
      </c>
      <c r="O27" s="19">
        <v>4856</v>
      </c>
      <c r="P27" s="18">
        <v>1653183</v>
      </c>
      <c r="Q27" s="13">
        <v>34286</v>
      </c>
      <c r="R27" s="14">
        <v>5073428</v>
      </c>
      <c r="S27" s="19">
        <v>40137</v>
      </c>
      <c r="T27" s="18">
        <v>8885365</v>
      </c>
      <c r="U27" s="13">
        <v>7129</v>
      </c>
      <c r="V27" s="14">
        <v>1830257</v>
      </c>
      <c r="W27" s="19">
        <v>8437</v>
      </c>
      <c r="X27" s="18">
        <v>1474914</v>
      </c>
      <c r="Y27" s="55">
        <f>+W27+U27+S27+Q27+O27+M27+K27+I27+G27+E27</f>
        <v>107560</v>
      </c>
      <c r="Z27" s="56">
        <f aca="true" t="shared" si="3" ref="Z27:Z29">+X27+V27+T27+R27+P27+N27+L27+J27+H27+F27</f>
        <v>23502354</v>
      </c>
    </row>
    <row r="28" spans="1:26" ht="18.95" customHeight="1">
      <c r="A28" s="22"/>
      <c r="B28" s="222"/>
      <c r="C28" s="7"/>
      <c r="D28" s="57" t="s">
        <v>22</v>
      </c>
      <c r="E28" s="27">
        <v>1447</v>
      </c>
      <c r="F28" s="21">
        <v>165710</v>
      </c>
      <c r="G28" s="25">
        <v>738</v>
      </c>
      <c r="H28" s="26">
        <v>273752</v>
      </c>
      <c r="I28" s="27">
        <v>2324</v>
      </c>
      <c r="J28" s="21">
        <v>2335345</v>
      </c>
      <c r="K28" s="25">
        <v>271</v>
      </c>
      <c r="L28" s="26">
        <v>203484</v>
      </c>
      <c r="M28" s="27">
        <v>7499</v>
      </c>
      <c r="N28" s="21">
        <v>1338308</v>
      </c>
      <c r="O28" s="25">
        <v>4702</v>
      </c>
      <c r="P28" s="26">
        <v>1620919</v>
      </c>
      <c r="Q28" s="27">
        <v>35160</v>
      </c>
      <c r="R28" s="21">
        <v>4948544</v>
      </c>
      <c r="S28" s="25">
        <v>38880</v>
      </c>
      <c r="T28" s="26">
        <v>8684532</v>
      </c>
      <c r="U28" s="27">
        <v>6040</v>
      </c>
      <c r="V28" s="21">
        <v>1908892</v>
      </c>
      <c r="W28" s="25">
        <v>10766</v>
      </c>
      <c r="X28" s="26">
        <v>1475393</v>
      </c>
      <c r="Y28" s="58">
        <f aca="true" t="shared" si="4" ref="Y28:Y29">+W28+U28+S28+Q28+O28+M28+K28+I28+G28+E28</f>
        <v>107827</v>
      </c>
      <c r="Z28" s="59">
        <f t="shared" si="3"/>
        <v>22954879</v>
      </c>
    </row>
    <row r="29" spans="1:26" ht="18.95" customHeight="1">
      <c r="A29" s="22"/>
      <c r="B29" s="222"/>
      <c r="C29" s="7"/>
      <c r="D29" s="57" t="s">
        <v>24</v>
      </c>
      <c r="E29" s="27">
        <v>3283</v>
      </c>
      <c r="F29" s="21">
        <v>621813</v>
      </c>
      <c r="G29" s="25">
        <v>1163</v>
      </c>
      <c r="H29" s="26">
        <v>409929</v>
      </c>
      <c r="I29" s="27">
        <v>2051</v>
      </c>
      <c r="J29" s="21">
        <v>2290826</v>
      </c>
      <c r="K29" s="25">
        <v>422</v>
      </c>
      <c r="L29" s="26">
        <v>286089</v>
      </c>
      <c r="M29" s="27">
        <v>13894</v>
      </c>
      <c r="N29" s="21">
        <v>2466875</v>
      </c>
      <c r="O29" s="25">
        <v>4060</v>
      </c>
      <c r="P29" s="26">
        <v>1179829</v>
      </c>
      <c r="Q29" s="27">
        <v>58141</v>
      </c>
      <c r="R29" s="21">
        <v>11371182</v>
      </c>
      <c r="S29" s="25">
        <v>26388</v>
      </c>
      <c r="T29" s="26">
        <v>2278598</v>
      </c>
      <c r="U29" s="27">
        <v>9439</v>
      </c>
      <c r="V29" s="21">
        <v>2680187</v>
      </c>
      <c r="W29" s="25">
        <v>10785</v>
      </c>
      <c r="X29" s="26">
        <v>1791377</v>
      </c>
      <c r="Y29" s="58">
        <f t="shared" si="4"/>
        <v>129626</v>
      </c>
      <c r="Z29" s="59">
        <f t="shared" si="3"/>
        <v>25376705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56.2</v>
      </c>
      <c r="F30" s="220"/>
      <c r="G30" s="219">
        <v>62.7</v>
      </c>
      <c r="H30" s="220"/>
      <c r="I30" s="219">
        <v>110</v>
      </c>
      <c r="J30" s="220"/>
      <c r="K30" s="219">
        <v>63.2</v>
      </c>
      <c r="L30" s="220"/>
      <c r="M30" s="219">
        <v>52.9</v>
      </c>
      <c r="N30" s="220"/>
      <c r="O30" s="219">
        <v>120</v>
      </c>
      <c r="P30" s="220"/>
      <c r="Q30" s="219">
        <v>59.3</v>
      </c>
      <c r="R30" s="220"/>
      <c r="S30" s="219">
        <v>153.4</v>
      </c>
      <c r="T30" s="220"/>
      <c r="U30" s="219">
        <v>69.1</v>
      </c>
      <c r="V30" s="220"/>
      <c r="W30" s="219">
        <v>92.1</v>
      </c>
      <c r="X30" s="220"/>
      <c r="Y30" s="219">
        <v>83.4</v>
      </c>
      <c r="Z30" s="220"/>
    </row>
    <row r="31" spans="1:26" ht="18.95" customHeight="1">
      <c r="A31" s="22"/>
      <c r="B31" s="222"/>
      <c r="C31" s="4" t="s">
        <v>45</v>
      </c>
      <c r="D31" s="188" t="s">
        <v>21</v>
      </c>
      <c r="E31" s="124">
        <f>E20-E27</f>
        <v>-612</v>
      </c>
      <c r="F31" s="125">
        <f aca="true" t="shared" si="5" ref="F31:Z33">F20-F27</f>
        <v>-165652</v>
      </c>
      <c r="G31" s="126">
        <f t="shared" si="5"/>
        <v>-25</v>
      </c>
      <c r="H31" s="127">
        <f t="shared" si="5"/>
        <v>-4642</v>
      </c>
      <c r="I31" s="124">
        <f t="shared" si="5"/>
        <v>1064</v>
      </c>
      <c r="J31" s="125">
        <f t="shared" si="5"/>
        <v>-1309045</v>
      </c>
      <c r="K31" s="126">
        <f t="shared" si="5"/>
        <v>1506</v>
      </c>
      <c r="L31" s="127">
        <f t="shared" si="5"/>
        <v>3552079</v>
      </c>
      <c r="M31" s="124">
        <f t="shared" si="5"/>
        <v>4100</v>
      </c>
      <c r="N31" s="125">
        <f t="shared" si="5"/>
        <v>461404</v>
      </c>
      <c r="O31" s="126">
        <f t="shared" si="5"/>
        <v>-98</v>
      </c>
      <c r="P31" s="127">
        <f t="shared" si="5"/>
        <v>-108668</v>
      </c>
      <c r="Q31" s="124">
        <f t="shared" si="5"/>
        <v>-5321</v>
      </c>
      <c r="R31" s="125">
        <f t="shared" si="5"/>
        <v>710866</v>
      </c>
      <c r="S31" s="126">
        <f t="shared" si="5"/>
        <v>17509</v>
      </c>
      <c r="T31" s="127">
        <f t="shared" si="5"/>
        <v>1772967</v>
      </c>
      <c r="U31" s="124">
        <f t="shared" si="5"/>
        <v>-2515</v>
      </c>
      <c r="V31" s="125">
        <f t="shared" si="5"/>
        <v>-70718</v>
      </c>
      <c r="W31" s="126">
        <f t="shared" si="5"/>
        <v>-188</v>
      </c>
      <c r="X31" s="127">
        <f t="shared" si="5"/>
        <v>78442</v>
      </c>
      <c r="Y31" s="124">
        <f t="shared" si="5"/>
        <v>15420</v>
      </c>
      <c r="Z31" s="125">
        <f t="shared" si="5"/>
        <v>4917033</v>
      </c>
    </row>
    <row r="32" spans="1:26" ht="18.95" customHeight="1">
      <c r="A32" s="22" t="s">
        <v>46</v>
      </c>
      <c r="B32" s="222"/>
      <c r="C32" s="7"/>
      <c r="D32" s="191" t="s">
        <v>22</v>
      </c>
      <c r="E32" s="128">
        <f aca="true" t="shared" si="6" ref="E32:T33">E21-E28</f>
        <v>-283</v>
      </c>
      <c r="F32" s="129">
        <f t="shared" si="6"/>
        <v>-42395</v>
      </c>
      <c r="G32" s="130">
        <f t="shared" si="6"/>
        <v>-15</v>
      </c>
      <c r="H32" s="131">
        <f t="shared" si="6"/>
        <v>-33352</v>
      </c>
      <c r="I32" s="128">
        <f t="shared" si="6"/>
        <v>1240</v>
      </c>
      <c r="J32" s="129">
        <f t="shared" si="6"/>
        <v>-1390015</v>
      </c>
      <c r="K32" s="130">
        <f t="shared" si="6"/>
        <v>1472</v>
      </c>
      <c r="L32" s="131">
        <f t="shared" si="6"/>
        <v>4081713</v>
      </c>
      <c r="M32" s="128">
        <f t="shared" si="6"/>
        <v>3122</v>
      </c>
      <c r="N32" s="129">
        <f t="shared" si="6"/>
        <v>401526</v>
      </c>
      <c r="O32" s="130">
        <f t="shared" si="6"/>
        <v>-53</v>
      </c>
      <c r="P32" s="131">
        <f t="shared" si="6"/>
        <v>-85618</v>
      </c>
      <c r="Q32" s="128">
        <f t="shared" si="6"/>
        <v>-7590</v>
      </c>
      <c r="R32" s="129">
        <f t="shared" si="6"/>
        <v>487407</v>
      </c>
      <c r="S32" s="130">
        <f t="shared" si="6"/>
        <v>18458</v>
      </c>
      <c r="T32" s="131">
        <f t="shared" si="6"/>
        <v>1900298</v>
      </c>
      <c r="U32" s="128">
        <f t="shared" si="5"/>
        <v>755</v>
      </c>
      <c r="V32" s="129">
        <f t="shared" si="5"/>
        <v>1336790</v>
      </c>
      <c r="W32" s="130">
        <f t="shared" si="5"/>
        <v>-2450</v>
      </c>
      <c r="X32" s="131">
        <f t="shared" si="5"/>
        <v>135476</v>
      </c>
      <c r="Y32" s="128">
        <f t="shared" si="5"/>
        <v>14656</v>
      </c>
      <c r="Z32" s="129">
        <f t="shared" si="5"/>
        <v>6791830</v>
      </c>
    </row>
    <row r="33" spans="1:26" ht="18.95" customHeight="1">
      <c r="A33" s="22"/>
      <c r="B33" s="222"/>
      <c r="C33" s="7"/>
      <c r="D33" s="191" t="s">
        <v>24</v>
      </c>
      <c r="E33" s="128">
        <f t="shared" si="6"/>
        <v>342</v>
      </c>
      <c r="F33" s="129">
        <f t="shared" si="5"/>
        <v>127064</v>
      </c>
      <c r="G33" s="130">
        <f t="shared" si="5"/>
        <v>-314</v>
      </c>
      <c r="H33" s="131">
        <f t="shared" si="5"/>
        <v>-26660</v>
      </c>
      <c r="I33" s="128">
        <f t="shared" si="5"/>
        <v>-190</v>
      </c>
      <c r="J33" s="129">
        <f t="shared" si="5"/>
        <v>-1315780</v>
      </c>
      <c r="K33" s="130">
        <f t="shared" si="5"/>
        <v>2047</v>
      </c>
      <c r="L33" s="131">
        <f t="shared" si="5"/>
        <v>2562303</v>
      </c>
      <c r="M33" s="128">
        <f t="shared" si="5"/>
        <v>3038</v>
      </c>
      <c r="N33" s="129">
        <f t="shared" si="5"/>
        <v>612341</v>
      </c>
      <c r="O33" s="130">
        <f t="shared" si="5"/>
        <v>569</v>
      </c>
      <c r="P33" s="131">
        <f t="shared" si="5"/>
        <v>28829</v>
      </c>
      <c r="Q33" s="128">
        <f t="shared" si="5"/>
        <v>897</v>
      </c>
      <c r="R33" s="129">
        <f t="shared" si="5"/>
        <v>-1171165</v>
      </c>
      <c r="S33" s="130">
        <f t="shared" si="5"/>
        <v>4442</v>
      </c>
      <c r="T33" s="131">
        <f t="shared" si="5"/>
        <v>373225</v>
      </c>
      <c r="U33" s="128">
        <f t="shared" si="5"/>
        <v>-5678</v>
      </c>
      <c r="V33" s="129">
        <f t="shared" si="5"/>
        <v>-1876053</v>
      </c>
      <c r="W33" s="130">
        <f t="shared" si="5"/>
        <v>-2179</v>
      </c>
      <c r="X33" s="131">
        <f t="shared" si="5"/>
        <v>81415</v>
      </c>
      <c r="Y33" s="128">
        <f t="shared" si="5"/>
        <v>2974</v>
      </c>
      <c r="Z33" s="129">
        <f t="shared" si="5"/>
        <v>-604481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f>+E23-E30</f>
        <v>-16.111176905995563</v>
      </c>
      <c r="F34" s="212"/>
      <c r="G34" s="217">
        <f aca="true" t="shared" si="7" ref="G34">+G23-G30</f>
        <v>7.739940682155208</v>
      </c>
      <c r="H34" s="218"/>
      <c r="I34" s="213">
        <f aca="true" t="shared" si="8" ref="I34">+I23-I30</f>
        <v>63.17073170731706</v>
      </c>
      <c r="J34" s="212"/>
      <c r="K34" s="217">
        <f aca="true" t="shared" si="9" ref="K34">+K23-K30</f>
        <v>58.63147632311977</v>
      </c>
      <c r="L34" s="218"/>
      <c r="M34" s="213">
        <f aca="true" t="shared" si="10" ref="M34">+M23-M30</f>
        <v>18.065457296462036</v>
      </c>
      <c r="N34" s="212"/>
      <c r="O34" s="217">
        <f aca="true" t="shared" si="11" ref="O34">+O23-O30</f>
        <v>-9.783245459871111</v>
      </c>
      <c r="P34" s="218"/>
      <c r="Q34" s="213">
        <f aca="true" t="shared" si="12" ref="Q34">+Q23-Q30</f>
        <v>-11.417387990175314</v>
      </c>
      <c r="R34" s="212"/>
      <c r="S34" s="217">
        <f aca="true" t="shared" si="13" ref="S34">+S23-S30</f>
        <v>52.071667768624565</v>
      </c>
      <c r="T34" s="218"/>
      <c r="U34" s="213">
        <f aca="true" t="shared" si="14" ref="U34">+U23-U30</f>
        <v>16.220071791803775</v>
      </c>
      <c r="V34" s="212"/>
      <c r="W34" s="217">
        <f aca="true" t="shared" si="15" ref="W34">+W23-W30</f>
        <v>-3.4222698072805144</v>
      </c>
      <c r="X34" s="218"/>
      <c r="Y34" s="213">
        <f aca="true" t="shared" si="16" ref="Y34">+Y23-Y30</f>
        <v>9.325486277770366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17" ref="E35:Z37">E20/E27*100</f>
        <v>71.61410018552876</v>
      </c>
      <c r="F35" s="72">
        <f t="shared" si="17"/>
        <v>61.44902442657134</v>
      </c>
      <c r="G35" s="73">
        <f t="shared" si="17"/>
        <v>96.56121045392022</v>
      </c>
      <c r="H35" s="74">
        <f t="shared" si="17"/>
        <v>98.01595103562056</v>
      </c>
      <c r="I35" s="71">
        <f t="shared" si="17"/>
        <v>147.1004869411244</v>
      </c>
      <c r="J35" s="72">
        <f t="shared" si="17"/>
        <v>41.28631915103564</v>
      </c>
      <c r="K35" s="73">
        <f t="shared" si="17"/>
        <v>702.4</v>
      </c>
      <c r="L35" s="74">
        <f t="shared" si="17"/>
        <v>1261.991108610385</v>
      </c>
      <c r="M35" s="71">
        <f t="shared" si="17"/>
        <v>155.98798306704902</v>
      </c>
      <c r="N35" s="72">
        <f t="shared" si="17"/>
        <v>133.28274361689543</v>
      </c>
      <c r="O35" s="73">
        <f t="shared" si="17"/>
        <v>97.9818780889621</v>
      </c>
      <c r="P35" s="74">
        <f t="shared" si="17"/>
        <v>93.42674102020163</v>
      </c>
      <c r="Q35" s="71">
        <f t="shared" si="17"/>
        <v>84.48054599545004</v>
      </c>
      <c r="R35" s="72">
        <f t="shared" si="17"/>
        <v>114.01155195264425</v>
      </c>
      <c r="S35" s="73">
        <f t="shared" si="17"/>
        <v>143.62309091362084</v>
      </c>
      <c r="T35" s="74">
        <f t="shared" si="17"/>
        <v>119.95378918029816</v>
      </c>
      <c r="U35" s="71">
        <f t="shared" si="17"/>
        <v>64.72155982606256</v>
      </c>
      <c r="V35" s="72">
        <f t="shared" si="17"/>
        <v>96.13617104046044</v>
      </c>
      <c r="W35" s="73">
        <f t="shared" si="17"/>
        <v>97.7717198056181</v>
      </c>
      <c r="X35" s="74">
        <f t="shared" si="17"/>
        <v>105.31841178536511</v>
      </c>
      <c r="Y35" s="71">
        <f t="shared" si="17"/>
        <v>114.3361844551878</v>
      </c>
      <c r="Z35" s="72">
        <f t="shared" si="17"/>
        <v>120.92144897485588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17"/>
        <v>80.44229440221147</v>
      </c>
      <c r="F36" s="76">
        <f t="shared" si="17"/>
        <v>74.41614869350069</v>
      </c>
      <c r="G36" s="77">
        <f t="shared" si="17"/>
        <v>97.96747967479675</v>
      </c>
      <c r="H36" s="78">
        <f t="shared" si="17"/>
        <v>87.816710014904</v>
      </c>
      <c r="I36" s="75">
        <f t="shared" si="17"/>
        <v>153.35628227194493</v>
      </c>
      <c r="J36" s="76">
        <f t="shared" si="17"/>
        <v>40.47924396609495</v>
      </c>
      <c r="K36" s="77">
        <f t="shared" si="17"/>
        <v>643.1734317343173</v>
      </c>
      <c r="L36" s="78">
        <f t="shared" si="17"/>
        <v>2105.913487055493</v>
      </c>
      <c r="M36" s="75">
        <f t="shared" si="17"/>
        <v>141.63221762901722</v>
      </c>
      <c r="N36" s="76">
        <f t="shared" si="17"/>
        <v>130.00251063282892</v>
      </c>
      <c r="O36" s="77">
        <f t="shared" si="17"/>
        <v>98.87282007656316</v>
      </c>
      <c r="P36" s="78">
        <f t="shared" si="17"/>
        <v>94.71793470247434</v>
      </c>
      <c r="Q36" s="75">
        <f t="shared" si="17"/>
        <v>78.41296928327644</v>
      </c>
      <c r="R36" s="76">
        <f t="shared" si="17"/>
        <v>109.84950320740808</v>
      </c>
      <c r="S36" s="77">
        <f t="shared" si="17"/>
        <v>147.47427983539094</v>
      </c>
      <c r="T36" s="78">
        <f t="shared" si="17"/>
        <v>121.88140938394838</v>
      </c>
      <c r="U36" s="75">
        <f t="shared" si="17"/>
        <v>112.5</v>
      </c>
      <c r="V36" s="76">
        <f t="shared" si="17"/>
        <v>170.0296297538048</v>
      </c>
      <c r="W36" s="77">
        <f t="shared" si="17"/>
        <v>77.24317295188557</v>
      </c>
      <c r="X36" s="78">
        <f t="shared" si="17"/>
        <v>109.18236700323236</v>
      </c>
      <c r="Y36" s="75">
        <f t="shared" si="17"/>
        <v>113.5921429697571</v>
      </c>
      <c r="Z36" s="76">
        <f t="shared" si="17"/>
        <v>129.58774036665582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17"/>
        <v>110.41730124885775</v>
      </c>
      <c r="F37" s="80">
        <f t="shared" si="17"/>
        <v>120.43443929284206</v>
      </c>
      <c r="G37" s="81">
        <f t="shared" si="17"/>
        <v>73.00085984522786</v>
      </c>
      <c r="H37" s="82">
        <f t="shared" si="17"/>
        <v>93.49643474845644</v>
      </c>
      <c r="I37" s="79">
        <f t="shared" si="17"/>
        <v>90.73622623110677</v>
      </c>
      <c r="J37" s="80">
        <f t="shared" si="17"/>
        <v>42.56307550202416</v>
      </c>
      <c r="K37" s="81">
        <f t="shared" si="17"/>
        <v>585.0710900473933</v>
      </c>
      <c r="L37" s="82">
        <f t="shared" si="17"/>
        <v>995.6314293803678</v>
      </c>
      <c r="M37" s="79">
        <f t="shared" si="17"/>
        <v>121.86555347632071</v>
      </c>
      <c r="N37" s="80">
        <f t="shared" si="17"/>
        <v>124.82253863693944</v>
      </c>
      <c r="O37" s="81">
        <f t="shared" si="17"/>
        <v>114.01477832512315</v>
      </c>
      <c r="P37" s="82">
        <f t="shared" si="17"/>
        <v>102.44348969215031</v>
      </c>
      <c r="Q37" s="79">
        <f t="shared" si="17"/>
        <v>101.54280112141174</v>
      </c>
      <c r="R37" s="80">
        <f t="shared" si="17"/>
        <v>89.70058697503919</v>
      </c>
      <c r="S37" s="81">
        <f t="shared" si="17"/>
        <v>116.83340912536002</v>
      </c>
      <c r="T37" s="82">
        <f t="shared" si="17"/>
        <v>116.37958955462963</v>
      </c>
      <c r="U37" s="79">
        <f t="shared" si="17"/>
        <v>39.84532259773281</v>
      </c>
      <c r="V37" s="80">
        <f t="shared" si="17"/>
        <v>30.002906513612672</v>
      </c>
      <c r="W37" s="81">
        <f t="shared" si="17"/>
        <v>79.79601298099212</v>
      </c>
      <c r="X37" s="82">
        <f t="shared" si="17"/>
        <v>104.54482780564895</v>
      </c>
      <c r="Y37" s="79">
        <f t="shared" si="17"/>
        <v>102.2942928116273</v>
      </c>
      <c r="Z37" s="80">
        <f t="shared" si="17"/>
        <v>97.61796892070898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187" t="s">
        <v>21</v>
      </c>
      <c r="E39" s="13">
        <f>+'(令和3年9月) '!E27</f>
        <v>2309</v>
      </c>
      <c r="F39" s="14">
        <f>+'(令和3年9月) '!F27</f>
        <v>429696</v>
      </c>
      <c r="G39" s="13">
        <f>+'(令和3年9月) '!G27</f>
        <v>709</v>
      </c>
      <c r="H39" s="14">
        <f>+'(令和3年9月) '!H27</f>
        <v>242684</v>
      </c>
      <c r="I39" s="13">
        <f>+'(令和3年9月) '!I27</f>
        <v>2040</v>
      </c>
      <c r="J39" s="14">
        <f>+'(令和3年9月) '!J27</f>
        <v>1005135</v>
      </c>
      <c r="K39" s="13">
        <f>+'(令和3年9月) '!K27</f>
        <v>161</v>
      </c>
      <c r="L39" s="14">
        <f>+'(令和3年9月) '!L27</f>
        <v>105596</v>
      </c>
      <c r="M39" s="13">
        <f>+'(令和3年9月) '!M27</f>
        <v>5973</v>
      </c>
      <c r="N39" s="14">
        <f>+'(令和3年9月) '!N27</f>
        <v>1105208</v>
      </c>
      <c r="O39" s="13">
        <f>+'(令和3年9月) '!O27</f>
        <v>4257</v>
      </c>
      <c r="P39" s="14">
        <f>+'(令和3年9月) '!P27</f>
        <v>1452032</v>
      </c>
      <c r="Q39" s="13">
        <f>+'(令和3年9月) '!Q27</f>
        <v>22936</v>
      </c>
      <c r="R39" s="14">
        <f>+'(令和3年9月) '!R27</f>
        <v>5182481</v>
      </c>
      <c r="S39" s="25">
        <f>+'(令和3年9月) '!S27</f>
        <v>45390</v>
      </c>
      <c r="T39" s="26">
        <f>+'(令和3年9月) '!T27</f>
        <v>10072037</v>
      </c>
      <c r="U39" s="13">
        <f>+'(令和3年9月) '!U27</f>
        <v>6424</v>
      </c>
      <c r="V39" s="14">
        <f>+'(令和3年9月) '!V27</f>
        <v>1493711</v>
      </c>
      <c r="W39" s="13">
        <f>+'(令和3年9月) '!W27</f>
        <v>5869</v>
      </c>
      <c r="X39" s="14">
        <f>+'(令和3年9月) '!X27</f>
        <v>1219747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15"/>
      <c r="C40" s="22"/>
      <c r="D40" s="192" t="s">
        <v>22</v>
      </c>
      <c r="E40" s="27">
        <f>+'(令和3年9月) '!E28</f>
        <v>1494</v>
      </c>
      <c r="F40" s="21">
        <f>+'(令和3年9月) '!F28</f>
        <v>165710</v>
      </c>
      <c r="G40" s="27">
        <f>+'(令和3年9月) '!G28</f>
        <v>767</v>
      </c>
      <c r="H40" s="21">
        <f>+'(令和3年9月) '!H28</f>
        <v>305397</v>
      </c>
      <c r="I40" s="27">
        <f>+'(令和3年9月) '!I28</f>
        <v>2140</v>
      </c>
      <c r="J40" s="21">
        <f>+'(令和3年9月) '!J28</f>
        <v>1071151</v>
      </c>
      <c r="K40" s="27">
        <f>+'(令和3年9月) '!K28</f>
        <v>230</v>
      </c>
      <c r="L40" s="21">
        <f>+'(令和3年9月) '!L28</f>
        <v>107581</v>
      </c>
      <c r="M40" s="27">
        <f>+'(令和3年9月) '!M28</f>
        <v>7121</v>
      </c>
      <c r="N40" s="21">
        <f>+'(令和3年9月) '!N28</f>
        <v>1180996</v>
      </c>
      <c r="O40" s="27">
        <f>+'(令和3年9月) '!O28</f>
        <v>4328</v>
      </c>
      <c r="P40" s="21">
        <f>+'(令和3年9月) '!P28</f>
        <v>1484799</v>
      </c>
      <c r="Q40" s="27">
        <f>+'(令和3年9月) '!Q28</f>
        <v>26054</v>
      </c>
      <c r="R40" s="21">
        <f>+'(令和3年9月) '!R28</f>
        <v>5453508</v>
      </c>
      <c r="S40" s="25">
        <f>+'(令和3年9月) '!S28</f>
        <v>45806</v>
      </c>
      <c r="T40" s="26">
        <f>+'(令和3年9月) '!T28</f>
        <v>10181628</v>
      </c>
      <c r="U40" s="27">
        <f>+'(令和3年9月) '!U28</f>
        <v>4820</v>
      </c>
      <c r="V40" s="21">
        <f>+'(令和3年9月) '!V28</f>
        <v>1145922</v>
      </c>
      <c r="W40" s="27">
        <f>+'(令和3年9月) '!W28</f>
        <v>9096</v>
      </c>
      <c r="X40" s="21">
        <f>+'(令和3年9月) '!X28</f>
        <v>1272172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15"/>
      <c r="C41" s="22"/>
      <c r="D41" s="192" t="s">
        <v>24</v>
      </c>
      <c r="E41" s="27">
        <f>+'(令和3年9月) '!E29</f>
        <v>3130</v>
      </c>
      <c r="F41" s="21">
        <f>+'(令和3年9月) '!F29</f>
        <v>621813</v>
      </c>
      <c r="G41" s="27">
        <f>+'(令和3年9月) '!G29</f>
        <v>1174</v>
      </c>
      <c r="H41" s="21">
        <f>+'(令和3年9月) '!H29</f>
        <v>449715</v>
      </c>
      <c r="I41" s="27">
        <f>+'(令和3年9月) '!I29</f>
        <v>2116</v>
      </c>
      <c r="J41" s="21">
        <f>+'(令和3年9月) '!J29</f>
        <v>2396631</v>
      </c>
      <c r="K41" s="27">
        <f>+'(令和3年9月) '!K29</f>
        <v>403</v>
      </c>
      <c r="L41" s="21">
        <f>+'(令和3年9月) '!L29</f>
        <v>169884</v>
      </c>
      <c r="M41" s="27">
        <f>+'(令和3年9月) '!M29</f>
        <v>14131</v>
      </c>
      <c r="N41" s="21">
        <f>+'(令和3年9月) '!N29</f>
        <v>2425794</v>
      </c>
      <c r="O41" s="27">
        <f>+'(令和3年9月) '!O29</f>
        <v>3906</v>
      </c>
      <c r="P41" s="21">
        <f>+'(令和3年9月) '!P29</f>
        <v>1147565</v>
      </c>
      <c r="Q41" s="27">
        <f>+'(令和3年9月) '!Q29</f>
        <v>59032</v>
      </c>
      <c r="R41" s="21">
        <f>+'(令和3年9月) '!R29</f>
        <v>11246382</v>
      </c>
      <c r="S41" s="25">
        <f>+'(令和3年9月) '!S29</f>
        <v>25131</v>
      </c>
      <c r="T41" s="26">
        <f>+'(令和3年9月) '!T29</f>
        <v>2077765</v>
      </c>
      <c r="U41" s="27">
        <f>+'(令和3年9月) '!U29</f>
        <v>9611</v>
      </c>
      <c r="V41" s="21">
        <f>+'(令和3年9月) '!V29</f>
        <v>2790350</v>
      </c>
      <c r="W41" s="27">
        <f>+'(令和3年9月) '!W29</f>
        <v>10074</v>
      </c>
      <c r="X41" s="21">
        <f>+'(令和3年9月) '!X29</f>
        <v>1746256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15"/>
      <c r="C42" s="22"/>
      <c r="D42" s="193" t="s">
        <v>44</v>
      </c>
      <c r="E42" s="211">
        <f>+'(令和3年9月) '!E23:F23</f>
        <v>58.44155844155844</v>
      </c>
      <c r="F42" s="212">
        <f>+'(令和3年7月) '!F23</f>
        <v>0</v>
      </c>
      <c r="G42" s="211">
        <f>+'(令和3年9月) '!G23:H23</f>
        <v>80.25258323765786</v>
      </c>
      <c r="H42" s="212">
        <f>+'(令和3年7月) '!H23</f>
        <v>0</v>
      </c>
      <c r="I42" s="211">
        <f>+'(令和3年9月) '!I23:J23</f>
        <v>157.54527162977868</v>
      </c>
      <c r="J42" s="212">
        <f>+'(令和3年7月) '!J23</f>
        <v>0</v>
      </c>
      <c r="K42" s="211">
        <f>+'(令和3年9月) '!K23:L23</f>
        <v>69.46050096339114</v>
      </c>
      <c r="L42" s="212">
        <f>+'(令和3年7月) '!L23</f>
        <v>0</v>
      </c>
      <c r="M42" s="211">
        <f>+'(令和3年9月) '!M23:N23</f>
        <v>46.42165801655211</v>
      </c>
      <c r="N42" s="212">
        <f>+'(令和3年7月) '!N23</f>
        <v>0</v>
      </c>
      <c r="O42" s="211">
        <f>+'(令和3年9月) '!O23:P23</f>
        <v>110.84350845748851</v>
      </c>
      <c r="P42" s="212">
        <f>+'(令和3年7月) '!P23</f>
        <v>0</v>
      </c>
      <c r="Q42" s="211">
        <f>+'(令和3年9月) '!Q23:R23</f>
        <v>52.259053191582</v>
      </c>
      <c r="R42" s="212">
        <f>+'(令和3年7月) '!R23</f>
        <v>0</v>
      </c>
      <c r="S42" s="211">
        <f>+'(令和3年9月) '!S23:T23</f>
        <v>150.37236983316532</v>
      </c>
      <c r="T42" s="212">
        <f>+'(令和3年7月) '!T23</f>
        <v>0</v>
      </c>
      <c r="U42" s="211">
        <f>+'(令和3年9月) '!U23:V23</f>
        <v>60.7226738934056</v>
      </c>
      <c r="V42" s="212">
        <f>+'(令和3年7月) '!V23</f>
        <v>0</v>
      </c>
      <c r="W42" s="211">
        <f>+'(令和3年9月) '!W23:X23</f>
        <v>83.81221281071805</v>
      </c>
      <c r="X42" s="212">
        <f>+'(令和3年7月) '!X23</f>
        <v>0</v>
      </c>
      <c r="Y42" s="211">
        <f>+'(令和3年9月) '!Y23:Z23</f>
        <v>81.52655842732904</v>
      </c>
      <c r="Z42" s="212">
        <f>+'(令和3年7月) '!Z23</f>
        <v>0</v>
      </c>
    </row>
    <row r="43" spans="1:26" ht="18.95" customHeight="1">
      <c r="A43" s="22"/>
      <c r="B43" s="215"/>
      <c r="C43" s="12" t="s">
        <v>45</v>
      </c>
      <c r="D43" s="187" t="s">
        <v>21</v>
      </c>
      <c r="E43" s="124">
        <f aca="true" t="shared" si="18" ref="E43:Z46">E20-E39</f>
        <v>-765</v>
      </c>
      <c r="F43" s="127">
        <f t="shared" si="18"/>
        <v>-165652</v>
      </c>
      <c r="G43" s="124">
        <f t="shared" si="18"/>
        <v>-7</v>
      </c>
      <c r="H43" s="125">
        <f t="shared" si="18"/>
        <v>-13360</v>
      </c>
      <c r="I43" s="126">
        <f t="shared" si="18"/>
        <v>1283</v>
      </c>
      <c r="J43" s="127">
        <f t="shared" si="18"/>
        <v>-84640</v>
      </c>
      <c r="K43" s="124">
        <f t="shared" si="18"/>
        <v>1595</v>
      </c>
      <c r="L43" s="125">
        <f t="shared" si="18"/>
        <v>3752172</v>
      </c>
      <c r="M43" s="126">
        <f t="shared" si="18"/>
        <v>5450</v>
      </c>
      <c r="N43" s="127">
        <f t="shared" si="18"/>
        <v>742512</v>
      </c>
      <c r="O43" s="124">
        <f t="shared" si="18"/>
        <v>501</v>
      </c>
      <c r="P43" s="125">
        <f t="shared" si="18"/>
        <v>92483</v>
      </c>
      <c r="Q43" s="126">
        <f t="shared" si="18"/>
        <v>6029</v>
      </c>
      <c r="R43" s="127">
        <f t="shared" si="18"/>
        <v>601813</v>
      </c>
      <c r="S43" s="124">
        <f t="shared" si="18"/>
        <v>12256</v>
      </c>
      <c r="T43" s="125">
        <f t="shared" si="18"/>
        <v>586295</v>
      </c>
      <c r="U43" s="126">
        <f t="shared" si="18"/>
        <v>-1810</v>
      </c>
      <c r="V43" s="127">
        <f t="shared" si="18"/>
        <v>265828</v>
      </c>
      <c r="W43" s="124">
        <f t="shared" si="18"/>
        <v>2380</v>
      </c>
      <c r="X43" s="125">
        <f t="shared" si="18"/>
        <v>333609</v>
      </c>
      <c r="Y43" s="124">
        <f t="shared" si="18"/>
        <v>10834</v>
      </c>
      <c r="Z43" s="125">
        <f t="shared" si="18"/>
        <v>1219755</v>
      </c>
    </row>
    <row r="44" spans="1:26" ht="18.95" customHeight="1">
      <c r="A44" s="22"/>
      <c r="B44" s="215"/>
      <c r="C44" s="22"/>
      <c r="D44" s="192" t="s">
        <v>22</v>
      </c>
      <c r="E44" s="128">
        <f t="shared" si="18"/>
        <v>-330</v>
      </c>
      <c r="F44" s="131">
        <f t="shared" si="18"/>
        <v>-42395</v>
      </c>
      <c r="G44" s="128">
        <f t="shared" si="18"/>
        <v>-44</v>
      </c>
      <c r="H44" s="129">
        <f t="shared" si="18"/>
        <v>-64997</v>
      </c>
      <c r="I44" s="130">
        <f t="shared" si="18"/>
        <v>1424</v>
      </c>
      <c r="J44" s="131">
        <f t="shared" si="18"/>
        <v>-125821</v>
      </c>
      <c r="K44" s="128">
        <f t="shared" si="18"/>
        <v>1513</v>
      </c>
      <c r="L44" s="129">
        <f t="shared" si="18"/>
        <v>4177616</v>
      </c>
      <c r="M44" s="130">
        <f t="shared" si="18"/>
        <v>3500</v>
      </c>
      <c r="N44" s="131">
        <f t="shared" si="18"/>
        <v>558838</v>
      </c>
      <c r="O44" s="128">
        <f t="shared" si="18"/>
        <v>321</v>
      </c>
      <c r="P44" s="129">
        <f t="shared" si="18"/>
        <v>50502</v>
      </c>
      <c r="Q44" s="130">
        <f t="shared" si="18"/>
        <v>1516</v>
      </c>
      <c r="R44" s="131">
        <f t="shared" si="18"/>
        <v>-17557</v>
      </c>
      <c r="S44" s="128">
        <f t="shared" si="18"/>
        <v>11532</v>
      </c>
      <c r="T44" s="129">
        <f t="shared" si="18"/>
        <v>403202</v>
      </c>
      <c r="U44" s="130">
        <f t="shared" si="18"/>
        <v>1975</v>
      </c>
      <c r="V44" s="131">
        <f t="shared" si="18"/>
        <v>2099760</v>
      </c>
      <c r="W44" s="128">
        <f t="shared" si="18"/>
        <v>-780</v>
      </c>
      <c r="X44" s="129">
        <f t="shared" si="18"/>
        <v>338697</v>
      </c>
      <c r="Y44" s="128">
        <f t="shared" si="18"/>
        <v>12386</v>
      </c>
      <c r="Z44" s="129">
        <f t="shared" si="18"/>
        <v>3458619</v>
      </c>
    </row>
    <row r="45" spans="1:26" ht="18.95" customHeight="1">
      <c r="A45" s="22"/>
      <c r="B45" s="215"/>
      <c r="C45" s="22"/>
      <c r="D45" s="192" t="s">
        <v>24</v>
      </c>
      <c r="E45" s="128">
        <f t="shared" si="18"/>
        <v>495</v>
      </c>
      <c r="F45" s="131">
        <f t="shared" si="18"/>
        <v>127064</v>
      </c>
      <c r="G45" s="128">
        <f t="shared" si="18"/>
        <v>-325</v>
      </c>
      <c r="H45" s="129">
        <f t="shared" si="18"/>
        <v>-66446</v>
      </c>
      <c r="I45" s="130">
        <f t="shared" si="18"/>
        <v>-255</v>
      </c>
      <c r="J45" s="131">
        <f t="shared" si="18"/>
        <v>-1421585</v>
      </c>
      <c r="K45" s="128">
        <f t="shared" si="18"/>
        <v>2066</v>
      </c>
      <c r="L45" s="129">
        <f t="shared" si="18"/>
        <v>2678508</v>
      </c>
      <c r="M45" s="130">
        <f t="shared" si="18"/>
        <v>2801</v>
      </c>
      <c r="N45" s="131">
        <f t="shared" si="18"/>
        <v>653422</v>
      </c>
      <c r="O45" s="128">
        <f t="shared" si="18"/>
        <v>723</v>
      </c>
      <c r="P45" s="129">
        <f t="shared" si="18"/>
        <v>61093</v>
      </c>
      <c r="Q45" s="130">
        <f t="shared" si="18"/>
        <v>6</v>
      </c>
      <c r="R45" s="131">
        <f t="shared" si="18"/>
        <v>-1046365</v>
      </c>
      <c r="S45" s="128">
        <f t="shared" si="18"/>
        <v>5699</v>
      </c>
      <c r="T45" s="129">
        <f t="shared" si="18"/>
        <v>574058</v>
      </c>
      <c r="U45" s="130">
        <f t="shared" si="18"/>
        <v>-5850</v>
      </c>
      <c r="V45" s="131">
        <f t="shared" si="18"/>
        <v>-1986216</v>
      </c>
      <c r="W45" s="128">
        <f t="shared" si="18"/>
        <v>-1468</v>
      </c>
      <c r="X45" s="129">
        <f t="shared" si="18"/>
        <v>126536</v>
      </c>
      <c r="Y45" s="128">
        <f t="shared" si="18"/>
        <v>479.8999999999942</v>
      </c>
      <c r="Z45" s="129">
        <f t="shared" si="18"/>
        <v>-2266452</v>
      </c>
    </row>
    <row r="46" spans="1:38" ht="18.95" customHeight="1" thickBot="1">
      <c r="A46" s="22"/>
      <c r="B46" s="215"/>
      <c r="C46" s="46"/>
      <c r="D46" s="193" t="s">
        <v>44</v>
      </c>
      <c r="E46" s="211">
        <f>E23-E42</f>
        <v>-18.352735347554002</v>
      </c>
      <c r="F46" s="212"/>
      <c r="G46" s="211">
        <f>G23-G42</f>
        <v>-9.812642555502649</v>
      </c>
      <c r="H46" s="212"/>
      <c r="I46" s="211">
        <f>I23-I42</f>
        <v>15.625460077538378</v>
      </c>
      <c r="J46" s="212"/>
      <c r="K46" s="211">
        <f>K23-K42</f>
        <v>52.37097535972863</v>
      </c>
      <c r="L46" s="212"/>
      <c r="M46" s="211">
        <f>M23-M42</f>
        <v>24.543799279909926</v>
      </c>
      <c r="N46" s="212"/>
      <c r="O46" s="211">
        <f t="shared" si="18"/>
        <v>-0.6267539173596219</v>
      </c>
      <c r="P46" s="212"/>
      <c r="Q46" s="211">
        <f t="shared" si="18"/>
        <v>-4.376441181757315</v>
      </c>
      <c r="R46" s="212"/>
      <c r="S46" s="211">
        <f t="shared" si="18"/>
        <v>55.09929793545925</v>
      </c>
      <c r="T46" s="212"/>
      <c r="U46" s="211">
        <f t="shared" si="18"/>
        <v>24.59739789839817</v>
      </c>
      <c r="V46" s="212"/>
      <c r="W46" s="211">
        <f t="shared" si="18"/>
        <v>4.865517382001428</v>
      </c>
      <c r="X46" s="212"/>
      <c r="Y46" s="211">
        <f t="shared" si="18"/>
        <v>11.198927850441336</v>
      </c>
      <c r="Z46" s="212"/>
      <c r="AA46" s="209"/>
      <c r="AB46" s="210"/>
      <c r="AC46" s="209"/>
      <c r="AD46" s="210"/>
      <c r="AE46" s="209"/>
      <c r="AF46" s="210"/>
      <c r="AG46" s="196"/>
      <c r="AH46" s="197"/>
      <c r="AI46" s="196"/>
      <c r="AJ46" s="197"/>
      <c r="AK46" s="196"/>
      <c r="AL46" s="197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19" ref="E47:Z49">E20/E39*100</f>
        <v>66.86877436119532</v>
      </c>
      <c r="F47" s="84">
        <f t="shared" si="19"/>
        <v>61.44902442657134</v>
      </c>
      <c r="G47" s="83">
        <f t="shared" si="19"/>
        <v>99.01269393511988</v>
      </c>
      <c r="H47" s="85">
        <f t="shared" si="19"/>
        <v>94.49489871602577</v>
      </c>
      <c r="I47" s="86">
        <f t="shared" si="19"/>
        <v>162.89215686274508</v>
      </c>
      <c r="J47" s="84">
        <f t="shared" si="19"/>
        <v>91.57924059952146</v>
      </c>
      <c r="K47" s="83">
        <f t="shared" si="19"/>
        <v>1090.6832298136646</v>
      </c>
      <c r="L47" s="85">
        <f t="shared" si="19"/>
        <v>3653.327777567332</v>
      </c>
      <c r="M47" s="86">
        <f t="shared" si="19"/>
        <v>191.24393102293655</v>
      </c>
      <c r="N47" s="84">
        <f t="shared" si="19"/>
        <v>167.18300989496998</v>
      </c>
      <c r="O47" s="83">
        <f t="shared" si="19"/>
        <v>111.76885130373502</v>
      </c>
      <c r="P47" s="85">
        <f t="shared" si="19"/>
        <v>106.36921224876588</v>
      </c>
      <c r="Q47" s="86">
        <f t="shared" si="19"/>
        <v>126.28618765259854</v>
      </c>
      <c r="R47" s="84">
        <f t="shared" si="19"/>
        <v>111.612449712792</v>
      </c>
      <c r="S47" s="83">
        <f t="shared" si="19"/>
        <v>127.00154218990967</v>
      </c>
      <c r="T47" s="85">
        <f t="shared" si="19"/>
        <v>105.82101713883696</v>
      </c>
      <c r="U47" s="86">
        <f t="shared" si="19"/>
        <v>71.82440846824409</v>
      </c>
      <c r="V47" s="84">
        <f t="shared" si="19"/>
        <v>117.79648138093648</v>
      </c>
      <c r="W47" s="83">
        <f t="shared" si="19"/>
        <v>140.55205316067475</v>
      </c>
      <c r="X47" s="85">
        <f t="shared" si="19"/>
        <v>127.35067190163205</v>
      </c>
      <c r="Y47" s="83">
        <f t="shared" si="19"/>
        <v>109.66062097622742</v>
      </c>
      <c r="Z47" s="85">
        <f t="shared" si="19"/>
        <v>104.48445405437839</v>
      </c>
    </row>
    <row r="48" spans="1:26" ht="18.95" customHeight="1">
      <c r="A48" s="22"/>
      <c r="B48" s="215"/>
      <c r="C48" s="22"/>
      <c r="D48" s="57" t="s">
        <v>22</v>
      </c>
      <c r="E48" s="75">
        <f t="shared" si="19"/>
        <v>77.91164658634538</v>
      </c>
      <c r="F48" s="78">
        <f t="shared" si="19"/>
        <v>74.41614869350069</v>
      </c>
      <c r="G48" s="75">
        <f t="shared" si="19"/>
        <v>94.26336375488917</v>
      </c>
      <c r="H48" s="76">
        <f t="shared" si="19"/>
        <v>78.71721071261342</v>
      </c>
      <c r="I48" s="77">
        <f t="shared" si="19"/>
        <v>166.54205607476635</v>
      </c>
      <c r="J48" s="78">
        <f t="shared" si="19"/>
        <v>88.25366358244543</v>
      </c>
      <c r="K48" s="75">
        <f t="shared" si="19"/>
        <v>757.8260869565217</v>
      </c>
      <c r="L48" s="76">
        <f t="shared" si="19"/>
        <v>3983.2284511205507</v>
      </c>
      <c r="M48" s="77">
        <f t="shared" si="19"/>
        <v>149.15040022468756</v>
      </c>
      <c r="N48" s="78">
        <f t="shared" si="19"/>
        <v>147.31921191943073</v>
      </c>
      <c r="O48" s="75">
        <f t="shared" si="19"/>
        <v>107.41682070240294</v>
      </c>
      <c r="P48" s="76">
        <f t="shared" si="19"/>
        <v>103.40126845451809</v>
      </c>
      <c r="Q48" s="77">
        <f t="shared" si="19"/>
        <v>105.8186842711292</v>
      </c>
      <c r="R48" s="78">
        <f t="shared" si="19"/>
        <v>99.67806043376117</v>
      </c>
      <c r="S48" s="75">
        <f t="shared" si="19"/>
        <v>125.17574116927915</v>
      </c>
      <c r="T48" s="76">
        <f t="shared" si="19"/>
        <v>103.96009361174853</v>
      </c>
      <c r="U48" s="77">
        <f t="shared" si="19"/>
        <v>140.97510373443984</v>
      </c>
      <c r="V48" s="78">
        <f t="shared" si="19"/>
        <v>283.2376025593365</v>
      </c>
      <c r="W48" s="75">
        <f t="shared" si="19"/>
        <v>91.42480211081794</v>
      </c>
      <c r="X48" s="76">
        <f t="shared" si="19"/>
        <v>126.62352260543386</v>
      </c>
      <c r="Y48" s="75">
        <f t="shared" si="19"/>
        <v>111.2500794753717</v>
      </c>
      <c r="Z48" s="76">
        <f t="shared" si="19"/>
        <v>113.15660057463283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19"/>
        <v>115.81469648562299</v>
      </c>
      <c r="F49" s="82">
        <f t="shared" si="19"/>
        <v>120.43443929284206</v>
      </c>
      <c r="G49" s="79">
        <f t="shared" si="19"/>
        <v>72.31686541737649</v>
      </c>
      <c r="H49" s="80">
        <f t="shared" si="19"/>
        <v>85.224864636492</v>
      </c>
      <c r="I49" s="81">
        <f t="shared" si="19"/>
        <v>87.94896030245746</v>
      </c>
      <c r="J49" s="82">
        <f t="shared" si="19"/>
        <v>40.68402686938457</v>
      </c>
      <c r="K49" s="79">
        <f t="shared" si="19"/>
        <v>612.6550868486352</v>
      </c>
      <c r="L49" s="80">
        <f t="shared" si="19"/>
        <v>1676.6687857596949</v>
      </c>
      <c r="M49" s="81">
        <f t="shared" si="19"/>
        <v>119.82166867171466</v>
      </c>
      <c r="N49" s="82">
        <f t="shared" si="19"/>
        <v>126.93641751937716</v>
      </c>
      <c r="O49" s="79">
        <f t="shared" si="19"/>
        <v>118.50998463901689</v>
      </c>
      <c r="P49" s="80">
        <f t="shared" si="19"/>
        <v>105.32370715384315</v>
      </c>
      <c r="Q49" s="81">
        <f t="shared" si="19"/>
        <v>100.01016397885894</v>
      </c>
      <c r="R49" s="82">
        <f t="shared" si="19"/>
        <v>90.6959856067489</v>
      </c>
      <c r="S49" s="79">
        <f t="shared" si="19"/>
        <v>122.6771716207075</v>
      </c>
      <c r="T49" s="80">
        <f t="shared" si="19"/>
        <v>127.62862980173408</v>
      </c>
      <c r="U49" s="81">
        <f t="shared" si="19"/>
        <v>39.13224430340235</v>
      </c>
      <c r="V49" s="82">
        <f t="shared" si="19"/>
        <v>28.818391957998102</v>
      </c>
      <c r="W49" s="79">
        <f t="shared" si="19"/>
        <v>85.42783402819138</v>
      </c>
      <c r="X49" s="80">
        <f t="shared" si="19"/>
        <v>107.2461311514463</v>
      </c>
      <c r="Y49" s="79">
        <f t="shared" si="19"/>
        <v>100.36323012168474</v>
      </c>
      <c r="Z49" s="80">
        <f t="shared" si="19"/>
        <v>91.61774045445125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11FD-134C-4587-8B76-3405FEA468DC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84" customWidth="1"/>
    <col min="2" max="2" width="3.140625" style="184" customWidth="1"/>
    <col min="3" max="3" width="12.57421875" style="184" customWidth="1"/>
    <col min="4" max="4" width="7.28125" style="184" customWidth="1"/>
    <col min="5" max="5" width="7.57421875" style="184" customWidth="1"/>
    <col min="6" max="6" width="10.140625" style="184" customWidth="1"/>
    <col min="7" max="7" width="7.57421875" style="184" customWidth="1"/>
    <col min="8" max="8" width="10.140625" style="184" customWidth="1"/>
    <col min="9" max="9" width="7.57421875" style="184" customWidth="1"/>
    <col min="10" max="10" width="10.140625" style="184" customWidth="1"/>
    <col min="11" max="11" width="7.57421875" style="184" customWidth="1"/>
    <col min="12" max="12" width="10.140625" style="184" customWidth="1"/>
    <col min="13" max="13" width="7.57421875" style="184" customWidth="1"/>
    <col min="14" max="14" width="10.140625" style="184" customWidth="1"/>
    <col min="15" max="15" width="7.57421875" style="184" customWidth="1"/>
    <col min="16" max="16" width="10.140625" style="184" customWidth="1"/>
    <col min="17" max="17" width="8.140625" style="184" customWidth="1"/>
    <col min="18" max="18" width="11.140625" style="184" customWidth="1"/>
    <col min="19" max="19" width="8.140625" style="184" customWidth="1"/>
    <col min="20" max="20" width="11.140625" style="184" customWidth="1"/>
    <col min="21" max="21" width="8.140625" style="184" customWidth="1"/>
    <col min="22" max="22" width="11.140625" style="184" customWidth="1"/>
    <col min="23" max="23" width="7.57421875" style="184" customWidth="1"/>
    <col min="24" max="24" width="10.421875" style="184" bestFit="1" customWidth="1"/>
    <col min="25" max="25" width="8.57421875" style="184" customWidth="1"/>
    <col min="26" max="26" width="11.57421875" style="184" customWidth="1"/>
    <col min="27" max="16384" width="9.00390625" style="184" customWidth="1"/>
  </cols>
  <sheetData>
    <row r="1" spans="1:26" ht="29.25" thickBot="1">
      <c r="A1" s="244" t="s">
        <v>70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183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5" t="s">
        <v>21</v>
      </c>
      <c r="E5" s="13">
        <v>1224</v>
      </c>
      <c r="F5" s="14">
        <v>155943</v>
      </c>
      <c r="G5" s="15">
        <v>54</v>
      </c>
      <c r="H5" s="16">
        <v>10200</v>
      </c>
      <c r="I5" s="13">
        <v>1809</v>
      </c>
      <c r="J5" s="14">
        <v>5830699</v>
      </c>
      <c r="K5" s="17">
        <v>966</v>
      </c>
      <c r="L5" s="18">
        <v>2368338</v>
      </c>
      <c r="M5" s="13">
        <v>1037</v>
      </c>
      <c r="N5" s="87">
        <v>259590</v>
      </c>
      <c r="O5" s="19">
        <v>938</v>
      </c>
      <c r="P5" s="18">
        <v>72002</v>
      </c>
      <c r="Q5" s="13">
        <v>13241</v>
      </c>
      <c r="R5" s="14">
        <v>2169267</v>
      </c>
      <c r="S5" s="19">
        <v>16209</v>
      </c>
      <c r="T5" s="18">
        <v>6518339</v>
      </c>
      <c r="U5" s="13">
        <v>2958</v>
      </c>
      <c r="V5" s="14">
        <v>938926</v>
      </c>
      <c r="W5" s="13">
        <v>294</v>
      </c>
      <c r="X5" s="18">
        <v>35768</v>
      </c>
      <c r="Y5" s="20">
        <f aca="true" t="shared" si="0" ref="Y5:Z19">+W5+U5+S5+Q5+O5+M5+K5+I5+G5+E5</f>
        <v>38730</v>
      </c>
      <c r="Z5" s="21">
        <f t="shared" si="0"/>
        <v>18359072</v>
      </c>
    </row>
    <row r="6" spans="1:26" ht="18.95" customHeight="1">
      <c r="A6" s="7"/>
      <c r="B6" s="22"/>
      <c r="C6" s="178"/>
      <c r="D6" s="181" t="s">
        <v>22</v>
      </c>
      <c r="E6" s="23">
        <v>872</v>
      </c>
      <c r="F6" s="24">
        <v>42304</v>
      </c>
      <c r="G6" s="25">
        <v>54</v>
      </c>
      <c r="H6" s="26">
        <v>10200</v>
      </c>
      <c r="I6" s="27">
        <v>2158</v>
      </c>
      <c r="J6" s="21">
        <v>7062985</v>
      </c>
      <c r="K6" s="25">
        <v>962</v>
      </c>
      <c r="L6" s="26">
        <v>1885429</v>
      </c>
      <c r="M6" s="27">
        <v>709</v>
      </c>
      <c r="N6" s="88">
        <v>230799</v>
      </c>
      <c r="O6" s="25">
        <v>692</v>
      </c>
      <c r="P6" s="26">
        <v>39641</v>
      </c>
      <c r="Q6" s="27">
        <v>13425</v>
      </c>
      <c r="R6" s="21">
        <v>2046273</v>
      </c>
      <c r="S6" s="25">
        <v>16677</v>
      </c>
      <c r="T6" s="26">
        <v>6484026</v>
      </c>
      <c r="U6" s="27">
        <v>2433</v>
      </c>
      <c r="V6" s="21">
        <v>1149466</v>
      </c>
      <c r="W6" s="27">
        <v>326</v>
      </c>
      <c r="X6" s="26">
        <v>59667</v>
      </c>
      <c r="Y6" s="20">
        <f t="shared" si="0"/>
        <v>38308</v>
      </c>
      <c r="Z6" s="21">
        <f t="shared" si="0"/>
        <v>19010790</v>
      </c>
    </row>
    <row r="7" spans="1:26" ht="18.95" customHeight="1" thickBot="1">
      <c r="A7" s="7" t="s">
        <v>23</v>
      </c>
      <c r="B7" s="22"/>
      <c r="C7" s="179"/>
      <c r="D7" s="28" t="s">
        <v>24</v>
      </c>
      <c r="E7" s="23">
        <v>2286</v>
      </c>
      <c r="F7" s="36">
        <v>392379</v>
      </c>
      <c r="G7" s="29">
        <v>156</v>
      </c>
      <c r="H7" s="30">
        <v>75238</v>
      </c>
      <c r="I7" s="31">
        <v>1557</v>
      </c>
      <c r="J7" s="32">
        <v>761049</v>
      </c>
      <c r="K7" s="89">
        <v>1452</v>
      </c>
      <c r="L7" s="30">
        <v>3088663</v>
      </c>
      <c r="M7" s="23">
        <v>1186</v>
      </c>
      <c r="N7" s="24">
        <v>261227</v>
      </c>
      <c r="O7" s="33">
        <v>2668</v>
      </c>
      <c r="P7" s="34">
        <v>465634</v>
      </c>
      <c r="Q7" s="23">
        <v>32924</v>
      </c>
      <c r="R7" s="24">
        <v>4869939</v>
      </c>
      <c r="S7" s="33">
        <v>23942</v>
      </c>
      <c r="T7" s="34">
        <v>1757952</v>
      </c>
      <c r="U7" s="23">
        <v>3941</v>
      </c>
      <c r="V7" s="24">
        <v>2134736</v>
      </c>
      <c r="W7" s="23">
        <v>1184</v>
      </c>
      <c r="X7" s="34">
        <v>211594</v>
      </c>
      <c r="Y7" s="31">
        <f t="shared" si="0"/>
        <v>71296</v>
      </c>
      <c r="Z7" s="24">
        <f t="shared" si="0"/>
        <v>14018411</v>
      </c>
    </row>
    <row r="8" spans="1:26" ht="18.95" customHeight="1">
      <c r="A8" s="7"/>
      <c r="B8" s="22" t="s">
        <v>25</v>
      </c>
      <c r="C8" s="2" t="s">
        <v>26</v>
      </c>
      <c r="D8" s="185" t="s">
        <v>21</v>
      </c>
      <c r="E8" s="13">
        <v>296</v>
      </c>
      <c r="F8" s="14">
        <v>58294</v>
      </c>
      <c r="G8" s="15">
        <v>0</v>
      </c>
      <c r="H8" s="16">
        <v>0</v>
      </c>
      <c r="I8" s="13">
        <v>175</v>
      </c>
      <c r="J8" s="14">
        <v>81608</v>
      </c>
      <c r="K8" s="17">
        <v>763</v>
      </c>
      <c r="L8" s="18">
        <v>8424</v>
      </c>
      <c r="M8" s="13">
        <v>4890</v>
      </c>
      <c r="N8" s="87">
        <v>886812</v>
      </c>
      <c r="O8" s="19">
        <v>0</v>
      </c>
      <c r="P8" s="18">
        <v>0</v>
      </c>
      <c r="Q8" s="13">
        <v>8375</v>
      </c>
      <c r="R8" s="14">
        <v>1800356</v>
      </c>
      <c r="S8" s="19">
        <v>29539</v>
      </c>
      <c r="T8" s="18">
        <v>3556408</v>
      </c>
      <c r="U8" s="13">
        <v>805</v>
      </c>
      <c r="V8" s="14">
        <v>70140</v>
      </c>
      <c r="W8" s="13">
        <v>14</v>
      </c>
      <c r="X8" s="18">
        <v>700</v>
      </c>
      <c r="Y8" s="13">
        <f t="shared" si="0"/>
        <v>44857</v>
      </c>
      <c r="Z8" s="14">
        <f t="shared" si="0"/>
        <v>6462742</v>
      </c>
    </row>
    <row r="9" spans="1:26" ht="18.95" customHeight="1">
      <c r="A9" s="7" t="s">
        <v>27</v>
      </c>
      <c r="B9" s="22"/>
      <c r="C9" s="178"/>
      <c r="D9" s="181" t="s">
        <v>22</v>
      </c>
      <c r="E9" s="23">
        <v>163</v>
      </c>
      <c r="F9" s="24">
        <v>26760</v>
      </c>
      <c r="G9" s="25">
        <v>0</v>
      </c>
      <c r="H9" s="26">
        <v>0</v>
      </c>
      <c r="I9" s="27">
        <v>119</v>
      </c>
      <c r="J9" s="21">
        <v>54839</v>
      </c>
      <c r="K9" s="25">
        <v>1</v>
      </c>
      <c r="L9" s="26">
        <v>14</v>
      </c>
      <c r="M9" s="27">
        <v>5557</v>
      </c>
      <c r="N9" s="88">
        <v>721917</v>
      </c>
      <c r="O9" s="25">
        <v>0</v>
      </c>
      <c r="P9" s="26">
        <v>0</v>
      </c>
      <c r="Q9" s="27">
        <v>8684</v>
      </c>
      <c r="R9" s="21">
        <v>1805537</v>
      </c>
      <c r="S9" s="25">
        <v>29510</v>
      </c>
      <c r="T9" s="26">
        <v>3491207</v>
      </c>
      <c r="U9" s="27">
        <v>513</v>
      </c>
      <c r="V9" s="21">
        <v>44720</v>
      </c>
      <c r="W9" s="27">
        <v>4</v>
      </c>
      <c r="X9" s="26">
        <v>700</v>
      </c>
      <c r="Y9" s="20">
        <f t="shared" si="0"/>
        <v>44551</v>
      </c>
      <c r="Z9" s="21">
        <f t="shared" si="0"/>
        <v>6145694</v>
      </c>
    </row>
    <row r="10" spans="1:26" ht="18.95" customHeight="1" thickBot="1">
      <c r="A10" s="7"/>
      <c r="B10" s="22"/>
      <c r="C10" s="179"/>
      <c r="D10" s="28" t="s">
        <v>24</v>
      </c>
      <c r="E10" s="35">
        <v>280</v>
      </c>
      <c r="F10" s="36">
        <v>55086</v>
      </c>
      <c r="G10" s="29">
        <v>0</v>
      </c>
      <c r="H10" s="30">
        <v>0</v>
      </c>
      <c r="I10" s="37">
        <v>179</v>
      </c>
      <c r="J10" s="38">
        <v>67539</v>
      </c>
      <c r="K10" s="89">
        <v>763</v>
      </c>
      <c r="L10" s="30">
        <v>8423</v>
      </c>
      <c r="M10" s="35">
        <v>7670</v>
      </c>
      <c r="N10" s="36">
        <v>1608055</v>
      </c>
      <c r="O10" s="29">
        <v>0</v>
      </c>
      <c r="P10" s="30">
        <v>0</v>
      </c>
      <c r="Q10" s="35">
        <v>11556</v>
      </c>
      <c r="R10" s="36">
        <v>1260493</v>
      </c>
      <c r="S10" s="29">
        <v>6483</v>
      </c>
      <c r="T10" s="30">
        <v>787613</v>
      </c>
      <c r="U10" s="35">
        <v>1899</v>
      </c>
      <c r="V10" s="36">
        <v>136635</v>
      </c>
      <c r="W10" s="35">
        <v>11</v>
      </c>
      <c r="X10" s="30">
        <v>20</v>
      </c>
      <c r="Y10" s="37">
        <f t="shared" si="0"/>
        <v>28841</v>
      </c>
      <c r="Z10" s="36">
        <f t="shared" si="0"/>
        <v>3923864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97</v>
      </c>
      <c r="J11" s="14">
        <v>48703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2517</v>
      </c>
      <c r="R11" s="14">
        <v>609522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2708</v>
      </c>
      <c r="Z11" s="14">
        <f t="shared" si="0"/>
        <v>748945</v>
      </c>
    </row>
    <row r="12" spans="1:26" ht="18.95" customHeight="1">
      <c r="A12" s="7"/>
      <c r="B12" s="7"/>
      <c r="C12" s="178"/>
      <c r="D12" s="1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103</v>
      </c>
      <c r="J12" s="21">
        <v>50351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2325</v>
      </c>
      <c r="R12" s="21">
        <v>588013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2523</v>
      </c>
      <c r="Z12" s="21">
        <f t="shared" si="0"/>
        <v>729124</v>
      </c>
    </row>
    <row r="13" spans="1:26" ht="18.95" customHeight="1" thickBot="1">
      <c r="A13" s="7"/>
      <c r="B13" s="7"/>
      <c r="C13" s="179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35</v>
      </c>
      <c r="J13" s="38">
        <v>37083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6052</v>
      </c>
      <c r="R13" s="36">
        <v>1680321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1"/>
        <v>6333</v>
      </c>
      <c r="Z13" s="36">
        <f t="shared" si="0"/>
        <v>1934910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57</v>
      </c>
      <c r="N14" s="87">
        <v>7416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57</v>
      </c>
      <c r="Z14" s="14">
        <f t="shared" si="0"/>
        <v>7416</v>
      </c>
    </row>
    <row r="15" spans="1:26" ht="18.95" customHeight="1">
      <c r="A15" s="7"/>
      <c r="B15" s="22"/>
      <c r="C15" s="178"/>
      <c r="D15" s="1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2823</v>
      </c>
      <c r="N15" s="88">
        <v>254269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2823</v>
      </c>
      <c r="Z15" s="24">
        <f t="shared" si="0"/>
        <v>254269</v>
      </c>
    </row>
    <row r="16" spans="1:26" ht="18.95" customHeight="1" thickBot="1">
      <c r="A16" s="7" t="s">
        <v>34</v>
      </c>
      <c r="B16" s="22"/>
      <c r="C16" s="179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5702</v>
      </c>
      <c r="N16" s="36">
        <v>645684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5702</v>
      </c>
      <c r="Z16" s="36">
        <f t="shared" si="0"/>
        <v>645684</v>
      </c>
    </row>
    <row r="17" spans="1:26" ht="18.95" customHeight="1">
      <c r="A17" s="7"/>
      <c r="B17" s="22"/>
      <c r="C17" s="2" t="s">
        <v>35</v>
      </c>
      <c r="D17" s="185" t="s">
        <v>21</v>
      </c>
      <c r="E17" s="13">
        <v>557</v>
      </c>
      <c r="F17" s="14">
        <v>134740</v>
      </c>
      <c r="G17" s="19">
        <v>569</v>
      </c>
      <c r="H17" s="18">
        <v>131400</v>
      </c>
      <c r="I17" s="13">
        <v>1308</v>
      </c>
      <c r="J17" s="14">
        <v>167013</v>
      </c>
      <c r="K17" s="19">
        <v>93</v>
      </c>
      <c r="L17" s="18">
        <v>66790</v>
      </c>
      <c r="M17" s="13">
        <v>583</v>
      </c>
      <c r="N17" s="87">
        <v>168217</v>
      </c>
      <c r="O17" s="19">
        <v>4066</v>
      </c>
      <c r="P17" s="18">
        <v>1604047</v>
      </c>
      <c r="Q17" s="13">
        <v>6095</v>
      </c>
      <c r="R17" s="14">
        <v>1275997</v>
      </c>
      <c r="S17" s="19">
        <v>263</v>
      </c>
      <c r="T17" s="18">
        <v>59012</v>
      </c>
      <c r="U17" s="13">
        <v>1</v>
      </c>
      <c r="V17" s="14">
        <v>220</v>
      </c>
      <c r="W17" s="13">
        <v>6903</v>
      </c>
      <c r="X17" s="18">
        <v>1309306</v>
      </c>
      <c r="Y17" s="41">
        <f t="shared" si="1"/>
        <v>20438</v>
      </c>
      <c r="Z17" s="42">
        <f t="shared" si="0"/>
        <v>4916742</v>
      </c>
    </row>
    <row r="18" spans="1:26" ht="18.95" customHeight="1">
      <c r="A18" s="7" t="s">
        <v>36</v>
      </c>
      <c r="B18" s="22"/>
      <c r="C18" s="178"/>
      <c r="D18" s="181" t="s">
        <v>22</v>
      </c>
      <c r="E18" s="27">
        <v>173</v>
      </c>
      <c r="F18" s="21">
        <v>29764</v>
      </c>
      <c r="G18" s="25">
        <v>571</v>
      </c>
      <c r="H18" s="26">
        <v>141048</v>
      </c>
      <c r="I18" s="27">
        <v>1278</v>
      </c>
      <c r="J18" s="21">
        <v>150579</v>
      </c>
      <c r="K18" s="25">
        <v>99</v>
      </c>
      <c r="L18" s="26">
        <v>72585</v>
      </c>
      <c r="M18" s="27">
        <v>861</v>
      </c>
      <c r="N18" s="21">
        <v>317928</v>
      </c>
      <c r="O18" s="25">
        <v>4199</v>
      </c>
      <c r="P18" s="26">
        <v>1637180</v>
      </c>
      <c r="Q18" s="27">
        <v>5357</v>
      </c>
      <c r="R18" s="21">
        <v>1230769</v>
      </c>
      <c r="S18" s="25">
        <v>278</v>
      </c>
      <c r="T18" s="26">
        <v>57768</v>
      </c>
      <c r="U18" s="27">
        <v>3</v>
      </c>
      <c r="V18" s="21">
        <v>660</v>
      </c>
      <c r="W18" s="27">
        <v>7598</v>
      </c>
      <c r="X18" s="26">
        <v>1472584</v>
      </c>
      <c r="Y18" s="23">
        <f t="shared" si="1"/>
        <v>20417</v>
      </c>
      <c r="Z18" s="24">
        <f t="shared" si="0"/>
        <v>5110865</v>
      </c>
    </row>
    <row r="19" spans="1:26" ht="18.95" customHeight="1" thickBot="1">
      <c r="A19" s="7"/>
      <c r="B19" s="22"/>
      <c r="C19" s="179"/>
      <c r="D19" s="43" t="s">
        <v>24</v>
      </c>
      <c r="E19" s="23">
        <v>679</v>
      </c>
      <c r="F19" s="24">
        <v>160683</v>
      </c>
      <c r="G19" s="33">
        <v>519</v>
      </c>
      <c r="H19" s="34">
        <v>124107</v>
      </c>
      <c r="I19" s="23">
        <v>331</v>
      </c>
      <c r="J19" s="24">
        <v>134210</v>
      </c>
      <c r="K19" s="90">
        <v>241</v>
      </c>
      <c r="L19" s="34">
        <v>178735</v>
      </c>
      <c r="M19" s="23">
        <v>1553</v>
      </c>
      <c r="N19" s="24">
        <v>437364</v>
      </c>
      <c r="O19" s="33">
        <v>1852</v>
      </c>
      <c r="P19" s="34">
        <v>733810</v>
      </c>
      <c r="Q19" s="23">
        <v>7111</v>
      </c>
      <c r="R19" s="24">
        <v>2040921</v>
      </c>
      <c r="S19" s="33">
        <v>97</v>
      </c>
      <c r="T19" s="34">
        <v>32756</v>
      </c>
      <c r="U19" s="23">
        <v>70</v>
      </c>
      <c r="V19" s="24">
        <v>15400</v>
      </c>
      <c r="W19" s="23">
        <v>7478</v>
      </c>
      <c r="X19" s="34">
        <v>1718691</v>
      </c>
      <c r="Y19" s="35">
        <f t="shared" si="1"/>
        <v>19931</v>
      </c>
      <c r="Z19" s="36">
        <f t="shared" si="0"/>
        <v>5576677</v>
      </c>
    </row>
    <row r="20" spans="1:28" ht="18.95" customHeight="1">
      <c r="A20" s="7"/>
      <c r="B20" s="22"/>
      <c r="C20" s="2" t="s">
        <v>17</v>
      </c>
      <c r="D20" s="185" t="s">
        <v>21</v>
      </c>
      <c r="E20" s="13">
        <f>+E17+E14+E11+E8+E5</f>
        <v>2077</v>
      </c>
      <c r="F20" s="14">
        <f aca="true" t="shared" si="2" ref="E20:Z22">+F17+F14+F11+F8+F5</f>
        <v>348977</v>
      </c>
      <c r="G20" s="19">
        <f t="shared" si="2"/>
        <v>698</v>
      </c>
      <c r="H20" s="18">
        <f t="shared" si="2"/>
        <v>216600</v>
      </c>
      <c r="I20" s="13">
        <f t="shared" si="2"/>
        <v>3389</v>
      </c>
      <c r="J20" s="14">
        <f t="shared" si="2"/>
        <v>6128023</v>
      </c>
      <c r="K20" s="19">
        <f t="shared" si="2"/>
        <v>1822</v>
      </c>
      <c r="L20" s="18">
        <f t="shared" si="2"/>
        <v>2443552</v>
      </c>
      <c r="M20" s="13">
        <f t="shared" si="2"/>
        <v>6582</v>
      </c>
      <c r="N20" s="14">
        <f t="shared" si="2"/>
        <v>1337035</v>
      </c>
      <c r="O20" s="19">
        <f t="shared" si="2"/>
        <v>5004</v>
      </c>
      <c r="P20" s="18">
        <f t="shared" si="2"/>
        <v>1676049</v>
      </c>
      <c r="Q20" s="13">
        <f t="shared" si="2"/>
        <v>30228</v>
      </c>
      <c r="R20" s="14">
        <f t="shared" si="2"/>
        <v>5855142</v>
      </c>
      <c r="S20" s="19">
        <f t="shared" si="2"/>
        <v>46011</v>
      </c>
      <c r="T20" s="18">
        <f t="shared" si="2"/>
        <v>10133759</v>
      </c>
      <c r="U20" s="13">
        <f t="shared" si="2"/>
        <v>3768</v>
      </c>
      <c r="V20" s="14">
        <f t="shared" si="2"/>
        <v>1010006</v>
      </c>
      <c r="W20" s="13">
        <f t="shared" si="2"/>
        <v>7211</v>
      </c>
      <c r="X20" s="18">
        <f t="shared" si="2"/>
        <v>1345774</v>
      </c>
      <c r="Y20" s="31">
        <f t="shared" si="2"/>
        <v>106790</v>
      </c>
      <c r="Z20" s="32">
        <f t="shared" si="2"/>
        <v>30494917</v>
      </c>
      <c r="AA20" s="3"/>
      <c r="AB20" s="3"/>
    </row>
    <row r="21" spans="1:28" ht="18.95" customHeight="1">
      <c r="A21" s="7" t="s">
        <v>37</v>
      </c>
      <c r="B21" s="22"/>
      <c r="C21" s="178"/>
      <c r="D21" s="181" t="s">
        <v>22</v>
      </c>
      <c r="E21" s="27">
        <f t="shared" si="2"/>
        <v>1208</v>
      </c>
      <c r="F21" s="21">
        <f t="shared" si="2"/>
        <v>98828</v>
      </c>
      <c r="G21" s="25">
        <f t="shared" si="2"/>
        <v>700</v>
      </c>
      <c r="H21" s="26">
        <f t="shared" si="2"/>
        <v>226248</v>
      </c>
      <c r="I21" s="27">
        <f t="shared" si="2"/>
        <v>3658</v>
      </c>
      <c r="J21" s="21">
        <f t="shared" si="2"/>
        <v>7318754</v>
      </c>
      <c r="K21" s="25">
        <f t="shared" si="2"/>
        <v>1062</v>
      </c>
      <c r="L21" s="26">
        <f t="shared" si="2"/>
        <v>1958028</v>
      </c>
      <c r="M21" s="27">
        <f t="shared" si="2"/>
        <v>9965</v>
      </c>
      <c r="N21" s="21">
        <f t="shared" si="2"/>
        <v>1539913</v>
      </c>
      <c r="O21" s="25">
        <f t="shared" si="2"/>
        <v>4891</v>
      </c>
      <c r="P21" s="26">
        <f t="shared" si="2"/>
        <v>1676821</v>
      </c>
      <c r="Q21" s="27">
        <f t="shared" si="2"/>
        <v>29791</v>
      </c>
      <c r="R21" s="21">
        <f t="shared" si="2"/>
        <v>5670592</v>
      </c>
      <c r="S21" s="25">
        <f t="shared" si="2"/>
        <v>46465</v>
      </c>
      <c r="T21" s="26">
        <f t="shared" si="2"/>
        <v>10033001</v>
      </c>
      <c r="U21" s="27">
        <f t="shared" si="2"/>
        <v>2954</v>
      </c>
      <c r="V21" s="21">
        <f t="shared" si="2"/>
        <v>1195606</v>
      </c>
      <c r="W21" s="27">
        <f t="shared" si="2"/>
        <v>7928</v>
      </c>
      <c r="X21" s="26">
        <f t="shared" si="2"/>
        <v>1532951</v>
      </c>
      <c r="Y21" s="23">
        <f t="shared" si="2"/>
        <v>108622</v>
      </c>
      <c r="Z21" s="24">
        <f t="shared" si="2"/>
        <v>31250742</v>
      </c>
      <c r="AA21" s="3"/>
      <c r="AB21" s="3"/>
    </row>
    <row r="22" spans="1:28" ht="18.95" customHeight="1" thickBot="1">
      <c r="A22" s="7"/>
      <c r="B22" s="22"/>
      <c r="C22" s="179"/>
      <c r="D22" s="43" t="s">
        <v>24</v>
      </c>
      <c r="E22" s="23">
        <f t="shared" si="2"/>
        <v>3245</v>
      </c>
      <c r="F22" s="24">
        <f t="shared" si="2"/>
        <v>608148</v>
      </c>
      <c r="G22" s="33">
        <f t="shared" si="2"/>
        <v>870</v>
      </c>
      <c r="H22" s="34">
        <f t="shared" si="2"/>
        <v>394345</v>
      </c>
      <c r="I22" s="23">
        <f t="shared" si="2"/>
        <v>2102</v>
      </c>
      <c r="J22" s="24">
        <f t="shared" si="2"/>
        <v>999881</v>
      </c>
      <c r="K22" s="33">
        <f t="shared" si="2"/>
        <v>2456</v>
      </c>
      <c r="L22" s="34">
        <f t="shared" si="2"/>
        <v>3275821</v>
      </c>
      <c r="M22" s="23">
        <f t="shared" si="2"/>
        <v>16130</v>
      </c>
      <c r="N22" s="24">
        <f t="shared" si="2"/>
        <v>2971330</v>
      </c>
      <c r="O22" s="33">
        <f t="shared" si="2"/>
        <v>4520</v>
      </c>
      <c r="P22" s="34">
        <f t="shared" si="2"/>
        <v>1199444</v>
      </c>
      <c r="Q22" s="23">
        <f t="shared" si="2"/>
        <v>57643</v>
      </c>
      <c r="R22" s="24">
        <f t="shared" si="2"/>
        <v>9851674</v>
      </c>
      <c r="S22" s="33">
        <f t="shared" si="2"/>
        <v>30522</v>
      </c>
      <c r="T22" s="34">
        <f t="shared" si="2"/>
        <v>2578321</v>
      </c>
      <c r="U22" s="23">
        <f t="shared" si="2"/>
        <v>5942</v>
      </c>
      <c r="V22" s="24">
        <f t="shared" si="2"/>
        <v>2290277</v>
      </c>
      <c r="W22" s="23">
        <f t="shared" si="2"/>
        <v>8673</v>
      </c>
      <c r="X22" s="34">
        <f t="shared" si="2"/>
        <v>1930305</v>
      </c>
      <c r="Y22" s="23">
        <f t="shared" si="2"/>
        <v>132103</v>
      </c>
      <c r="Z22" s="24">
        <f t="shared" si="2"/>
        <v>26099546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58.44155844155844</v>
      </c>
      <c r="F23" s="229"/>
      <c r="G23" s="228">
        <f>(G20+G21)/(G22+G41)*100</f>
        <v>80.25258323765786</v>
      </c>
      <c r="H23" s="229"/>
      <c r="I23" s="228">
        <f>(I20+I21)/(I22+I41)*100</f>
        <v>157.54527162977868</v>
      </c>
      <c r="J23" s="229"/>
      <c r="K23" s="228">
        <f>(K20+K21)/(K22+K41)*100</f>
        <v>69.46050096339114</v>
      </c>
      <c r="L23" s="229"/>
      <c r="M23" s="228">
        <f>(M20+M21)/(M22+M41)*100</f>
        <v>46.42165801655211</v>
      </c>
      <c r="N23" s="229"/>
      <c r="O23" s="228">
        <f>(O20+O21)/(O22+O41)*100</f>
        <v>110.84350845748851</v>
      </c>
      <c r="P23" s="229"/>
      <c r="Q23" s="228">
        <f>(Q20+Q21)/(Q22+Q41)*100</f>
        <v>52.259053191582</v>
      </c>
      <c r="R23" s="229"/>
      <c r="S23" s="228">
        <f>(S20+S21)/(S22+S41)*100</f>
        <v>150.37236983316532</v>
      </c>
      <c r="T23" s="229"/>
      <c r="U23" s="228">
        <f>(U20+U21)/(U22+U41)*100</f>
        <v>60.7226738934056</v>
      </c>
      <c r="V23" s="229"/>
      <c r="W23" s="228">
        <f>(W20+W21)/(W22+W41)*100</f>
        <v>83.81221281071805</v>
      </c>
      <c r="X23" s="229"/>
      <c r="Y23" s="228">
        <f>(Y20+Y21)/(Y22+Y41)*100</f>
        <v>81.52655842732904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f>F22/E22*1000</f>
        <v>187410.78582434513</v>
      </c>
      <c r="F24" s="231"/>
      <c r="G24" s="224">
        <f>H22/G22*1000</f>
        <v>453270.1149425287</v>
      </c>
      <c r="H24" s="225"/>
      <c r="I24" s="226">
        <f>J22/I22*1000</f>
        <v>475680.78020932444</v>
      </c>
      <c r="J24" s="227"/>
      <c r="K24" s="224">
        <f>L22/K22*1000</f>
        <v>1333803.3387622149</v>
      </c>
      <c r="L24" s="225"/>
      <c r="M24" s="226">
        <f>N22/M22*1000</f>
        <v>184211.40731556108</v>
      </c>
      <c r="N24" s="227"/>
      <c r="O24" s="224">
        <f>P22/O22*1000</f>
        <v>265363.7168141593</v>
      </c>
      <c r="P24" s="225"/>
      <c r="Q24" s="226">
        <f>R22/Q22*1000</f>
        <v>170908.41906215847</v>
      </c>
      <c r="R24" s="227"/>
      <c r="S24" s="224">
        <f>T22/S22*1000</f>
        <v>84474.18255684424</v>
      </c>
      <c r="T24" s="225"/>
      <c r="U24" s="226">
        <f>V22/U22*1000</f>
        <v>385438.74116459105</v>
      </c>
      <c r="V24" s="227"/>
      <c r="W24" s="224">
        <f>X22/W22*1000</f>
        <v>222564.856451055</v>
      </c>
      <c r="X24" s="225"/>
      <c r="Y24" s="226">
        <f>Z22/Y22*1000</f>
        <v>197569.66912182161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2.4564165840291285</v>
      </c>
      <c r="F25" s="49"/>
      <c r="G25" s="50">
        <f>G22/Y22*100</f>
        <v>0.6585770194469467</v>
      </c>
      <c r="H25" s="51"/>
      <c r="I25" s="48">
        <f>I22/Y22*100</f>
        <v>1.5911826377902092</v>
      </c>
      <c r="J25" s="49"/>
      <c r="K25" s="50">
        <f>K22/Y22*100</f>
        <v>1.8591553560479324</v>
      </c>
      <c r="L25" s="51"/>
      <c r="M25" s="48">
        <f>M22/Y22*100</f>
        <v>12.210169337562357</v>
      </c>
      <c r="N25" s="49"/>
      <c r="O25" s="50">
        <f>O22/Y22*100</f>
        <v>3.421572560804827</v>
      </c>
      <c r="P25" s="51"/>
      <c r="Q25" s="48">
        <f>Q22/Y22*100</f>
        <v>43.63489095629925</v>
      </c>
      <c r="R25" s="49"/>
      <c r="S25" s="50">
        <f>S22/Y22*100</f>
        <v>23.104698606390468</v>
      </c>
      <c r="T25" s="51"/>
      <c r="U25" s="48">
        <f>U22/Y22*100</f>
        <v>4.498005344314664</v>
      </c>
      <c r="V25" s="49"/>
      <c r="W25" s="50">
        <f>W22/Y22*100</f>
        <v>6.565331597314216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77"/>
      <c r="E26" s="52"/>
      <c r="F26" s="177"/>
      <c r="G26" s="52"/>
      <c r="H26" s="177"/>
      <c r="I26" s="52"/>
      <c r="J26" s="177"/>
      <c r="K26" s="52"/>
      <c r="L26" s="177"/>
      <c r="M26" s="52"/>
      <c r="N26" s="177"/>
      <c r="O26" s="52"/>
      <c r="P26" s="177"/>
      <c r="Q26" s="52"/>
      <c r="R26" s="177"/>
      <c r="S26" s="52"/>
      <c r="T26" s="177"/>
      <c r="U26" s="52"/>
      <c r="V26" s="177"/>
      <c r="W26" s="52"/>
      <c r="X26" s="177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2309</v>
      </c>
      <c r="F27" s="14">
        <v>429696</v>
      </c>
      <c r="G27" s="19">
        <v>709</v>
      </c>
      <c r="H27" s="18">
        <v>242684</v>
      </c>
      <c r="I27" s="13">
        <v>2040</v>
      </c>
      <c r="J27" s="14">
        <v>1005135</v>
      </c>
      <c r="K27" s="19">
        <v>161</v>
      </c>
      <c r="L27" s="18">
        <v>105596</v>
      </c>
      <c r="M27" s="13">
        <v>5973</v>
      </c>
      <c r="N27" s="14">
        <v>1105208</v>
      </c>
      <c r="O27" s="19">
        <v>4257</v>
      </c>
      <c r="P27" s="18">
        <v>1452032</v>
      </c>
      <c r="Q27" s="13">
        <v>22936</v>
      </c>
      <c r="R27" s="14">
        <v>5182481</v>
      </c>
      <c r="S27" s="19">
        <v>45390</v>
      </c>
      <c r="T27" s="18">
        <v>10072037</v>
      </c>
      <c r="U27" s="13">
        <v>6424</v>
      </c>
      <c r="V27" s="14">
        <v>1493711</v>
      </c>
      <c r="W27" s="19">
        <v>5869</v>
      </c>
      <c r="X27" s="18">
        <v>1219747</v>
      </c>
      <c r="Y27" s="55">
        <f>+W27+U27+S27+Q27+O27+M27+K27+I27+G27+E27</f>
        <v>96068</v>
      </c>
      <c r="Z27" s="56">
        <f aca="true" t="shared" si="3" ref="Z27:Z29">+X27+V27+T27+R27+P27+N27+L27+J27+H27+F27</f>
        <v>22308327</v>
      </c>
    </row>
    <row r="28" spans="1:26" ht="18.95" customHeight="1">
      <c r="A28" s="22"/>
      <c r="B28" s="222"/>
      <c r="C28" s="7"/>
      <c r="D28" s="57" t="s">
        <v>22</v>
      </c>
      <c r="E28" s="27">
        <v>1494</v>
      </c>
      <c r="F28" s="21">
        <v>165710</v>
      </c>
      <c r="G28" s="25">
        <v>767</v>
      </c>
      <c r="H28" s="26">
        <v>305397</v>
      </c>
      <c r="I28" s="27">
        <v>2140</v>
      </c>
      <c r="J28" s="21">
        <v>1071151</v>
      </c>
      <c r="K28" s="25">
        <v>230</v>
      </c>
      <c r="L28" s="26">
        <v>107581</v>
      </c>
      <c r="M28" s="27">
        <v>7121</v>
      </c>
      <c r="N28" s="21">
        <v>1180996</v>
      </c>
      <c r="O28" s="25">
        <v>4328</v>
      </c>
      <c r="P28" s="26">
        <v>1484799</v>
      </c>
      <c r="Q28" s="27">
        <v>26054</v>
      </c>
      <c r="R28" s="21">
        <v>5453508</v>
      </c>
      <c r="S28" s="25">
        <v>45806</v>
      </c>
      <c r="T28" s="26">
        <v>10181628</v>
      </c>
      <c r="U28" s="27">
        <v>4820</v>
      </c>
      <c r="V28" s="21">
        <v>1145922</v>
      </c>
      <c r="W28" s="25">
        <v>9096</v>
      </c>
      <c r="X28" s="26">
        <v>1272172</v>
      </c>
      <c r="Y28" s="58">
        <f aca="true" t="shared" si="4" ref="Y28:Y29">+W28+U28+S28+Q28+O28+M28+K28+I28+G28+E28</f>
        <v>101856</v>
      </c>
      <c r="Z28" s="59">
        <f t="shared" si="3"/>
        <v>22368864</v>
      </c>
    </row>
    <row r="29" spans="1:26" ht="18.95" customHeight="1">
      <c r="A29" s="22"/>
      <c r="B29" s="222"/>
      <c r="C29" s="7"/>
      <c r="D29" s="57" t="s">
        <v>24</v>
      </c>
      <c r="E29" s="27">
        <v>3130</v>
      </c>
      <c r="F29" s="21">
        <v>621813</v>
      </c>
      <c r="G29" s="25">
        <v>1174</v>
      </c>
      <c r="H29" s="26">
        <v>449715</v>
      </c>
      <c r="I29" s="27">
        <v>2116</v>
      </c>
      <c r="J29" s="21">
        <v>2396631</v>
      </c>
      <c r="K29" s="25">
        <v>403</v>
      </c>
      <c r="L29" s="26">
        <v>169884</v>
      </c>
      <c r="M29" s="27">
        <v>14131</v>
      </c>
      <c r="N29" s="21">
        <v>2425794</v>
      </c>
      <c r="O29" s="25">
        <v>3906</v>
      </c>
      <c r="P29" s="26">
        <v>1147565</v>
      </c>
      <c r="Q29" s="27">
        <v>59032</v>
      </c>
      <c r="R29" s="21">
        <v>11246382</v>
      </c>
      <c r="S29" s="25">
        <v>25131</v>
      </c>
      <c r="T29" s="26">
        <v>2077765</v>
      </c>
      <c r="U29" s="27">
        <v>9611</v>
      </c>
      <c r="V29" s="21">
        <v>2790350</v>
      </c>
      <c r="W29" s="25">
        <v>10074</v>
      </c>
      <c r="X29" s="26">
        <v>1746256</v>
      </c>
      <c r="Y29" s="58">
        <f t="shared" si="4"/>
        <v>128708</v>
      </c>
      <c r="Z29" s="59">
        <f t="shared" si="3"/>
        <v>25072155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69.8</v>
      </c>
      <c r="F30" s="220"/>
      <c r="G30" s="219">
        <v>61.3</v>
      </c>
      <c r="H30" s="220"/>
      <c r="I30" s="219">
        <v>96.5</v>
      </c>
      <c r="J30" s="220"/>
      <c r="K30" s="219">
        <v>44.7</v>
      </c>
      <c r="L30" s="220"/>
      <c r="M30" s="219">
        <v>44.5</v>
      </c>
      <c r="N30" s="220"/>
      <c r="O30" s="219">
        <v>108.9</v>
      </c>
      <c r="P30" s="220"/>
      <c r="Q30" s="219">
        <v>40.4</v>
      </c>
      <c r="R30" s="220"/>
      <c r="S30" s="219">
        <v>180</v>
      </c>
      <c r="T30" s="220"/>
      <c r="U30" s="219">
        <v>63.8</v>
      </c>
      <c r="V30" s="220"/>
      <c r="W30" s="219">
        <v>64</v>
      </c>
      <c r="X30" s="220"/>
      <c r="Y30" s="219">
        <v>75.2</v>
      </c>
      <c r="Z30" s="220"/>
    </row>
    <row r="31" spans="1:26" ht="18.95" customHeight="1">
      <c r="A31" s="22"/>
      <c r="B31" s="222"/>
      <c r="C31" s="4" t="s">
        <v>45</v>
      </c>
      <c r="D31" s="185" t="s">
        <v>21</v>
      </c>
      <c r="E31" s="124">
        <f>E20-E27</f>
        <v>-232</v>
      </c>
      <c r="F31" s="125">
        <f aca="true" t="shared" si="5" ref="F31:Z33">F20-F27</f>
        <v>-80719</v>
      </c>
      <c r="G31" s="126">
        <f t="shared" si="5"/>
        <v>-11</v>
      </c>
      <c r="H31" s="127">
        <f t="shared" si="5"/>
        <v>-26084</v>
      </c>
      <c r="I31" s="124">
        <f t="shared" si="5"/>
        <v>1349</v>
      </c>
      <c r="J31" s="125">
        <f t="shared" si="5"/>
        <v>5122888</v>
      </c>
      <c r="K31" s="126">
        <f t="shared" si="5"/>
        <v>1661</v>
      </c>
      <c r="L31" s="127">
        <f t="shared" si="5"/>
        <v>2337956</v>
      </c>
      <c r="M31" s="124">
        <f t="shared" si="5"/>
        <v>609</v>
      </c>
      <c r="N31" s="125">
        <f t="shared" si="5"/>
        <v>231827</v>
      </c>
      <c r="O31" s="126">
        <f t="shared" si="5"/>
        <v>747</v>
      </c>
      <c r="P31" s="127">
        <f t="shared" si="5"/>
        <v>224017</v>
      </c>
      <c r="Q31" s="124">
        <f t="shared" si="5"/>
        <v>7292</v>
      </c>
      <c r="R31" s="125">
        <f t="shared" si="5"/>
        <v>672661</v>
      </c>
      <c r="S31" s="126">
        <f t="shared" si="5"/>
        <v>621</v>
      </c>
      <c r="T31" s="127">
        <f t="shared" si="5"/>
        <v>61722</v>
      </c>
      <c r="U31" s="124">
        <f t="shared" si="5"/>
        <v>-2656</v>
      </c>
      <c r="V31" s="125">
        <f t="shared" si="5"/>
        <v>-483705</v>
      </c>
      <c r="W31" s="126">
        <f t="shared" si="5"/>
        <v>1342</v>
      </c>
      <c r="X31" s="127">
        <f t="shared" si="5"/>
        <v>126027</v>
      </c>
      <c r="Y31" s="124">
        <f t="shared" si="5"/>
        <v>10722</v>
      </c>
      <c r="Z31" s="125">
        <f t="shared" si="5"/>
        <v>8186590</v>
      </c>
    </row>
    <row r="32" spans="1:26" ht="18.95" customHeight="1">
      <c r="A32" s="22" t="s">
        <v>46</v>
      </c>
      <c r="B32" s="222"/>
      <c r="C32" s="7"/>
      <c r="D32" s="181" t="s">
        <v>22</v>
      </c>
      <c r="E32" s="128">
        <f aca="true" t="shared" si="6" ref="E32:T33">E21-E28</f>
        <v>-286</v>
      </c>
      <c r="F32" s="129">
        <f t="shared" si="6"/>
        <v>-66882</v>
      </c>
      <c r="G32" s="130">
        <f t="shared" si="6"/>
        <v>-67</v>
      </c>
      <c r="H32" s="131">
        <f t="shared" si="6"/>
        <v>-79149</v>
      </c>
      <c r="I32" s="128">
        <f t="shared" si="6"/>
        <v>1518</v>
      </c>
      <c r="J32" s="129">
        <f t="shared" si="6"/>
        <v>6247603</v>
      </c>
      <c r="K32" s="130">
        <f t="shared" si="6"/>
        <v>832</v>
      </c>
      <c r="L32" s="131">
        <f t="shared" si="6"/>
        <v>1850447</v>
      </c>
      <c r="M32" s="128">
        <f t="shared" si="6"/>
        <v>2844</v>
      </c>
      <c r="N32" s="129">
        <f t="shared" si="6"/>
        <v>358917</v>
      </c>
      <c r="O32" s="130">
        <f t="shared" si="6"/>
        <v>563</v>
      </c>
      <c r="P32" s="131">
        <f t="shared" si="6"/>
        <v>192022</v>
      </c>
      <c r="Q32" s="128">
        <f t="shared" si="6"/>
        <v>3737</v>
      </c>
      <c r="R32" s="129">
        <f t="shared" si="6"/>
        <v>217084</v>
      </c>
      <c r="S32" s="130">
        <f t="shared" si="6"/>
        <v>659</v>
      </c>
      <c r="T32" s="131">
        <f t="shared" si="6"/>
        <v>-148627</v>
      </c>
      <c r="U32" s="128">
        <f t="shared" si="5"/>
        <v>-1866</v>
      </c>
      <c r="V32" s="129">
        <f t="shared" si="5"/>
        <v>49684</v>
      </c>
      <c r="W32" s="130">
        <f t="shared" si="5"/>
        <v>-1168</v>
      </c>
      <c r="X32" s="131">
        <f t="shared" si="5"/>
        <v>260779</v>
      </c>
      <c r="Y32" s="128">
        <f t="shared" si="5"/>
        <v>6766</v>
      </c>
      <c r="Z32" s="129">
        <f t="shared" si="5"/>
        <v>8881878</v>
      </c>
    </row>
    <row r="33" spans="1:26" ht="18.95" customHeight="1">
      <c r="A33" s="22"/>
      <c r="B33" s="222"/>
      <c r="C33" s="7"/>
      <c r="D33" s="181" t="s">
        <v>24</v>
      </c>
      <c r="E33" s="128">
        <f t="shared" si="6"/>
        <v>115</v>
      </c>
      <c r="F33" s="129">
        <f t="shared" si="5"/>
        <v>-13665</v>
      </c>
      <c r="G33" s="130">
        <f t="shared" si="5"/>
        <v>-304</v>
      </c>
      <c r="H33" s="131">
        <f t="shared" si="5"/>
        <v>-55370</v>
      </c>
      <c r="I33" s="128">
        <f t="shared" si="5"/>
        <v>-14</v>
      </c>
      <c r="J33" s="129">
        <f t="shared" si="5"/>
        <v>-1396750</v>
      </c>
      <c r="K33" s="130">
        <f t="shared" si="5"/>
        <v>2053</v>
      </c>
      <c r="L33" s="131">
        <f t="shared" si="5"/>
        <v>3105937</v>
      </c>
      <c r="M33" s="128">
        <f t="shared" si="5"/>
        <v>1999</v>
      </c>
      <c r="N33" s="129">
        <f t="shared" si="5"/>
        <v>545536</v>
      </c>
      <c r="O33" s="130">
        <f t="shared" si="5"/>
        <v>614</v>
      </c>
      <c r="P33" s="131">
        <f t="shared" si="5"/>
        <v>51879</v>
      </c>
      <c r="Q33" s="128">
        <f t="shared" si="5"/>
        <v>-1389</v>
      </c>
      <c r="R33" s="129">
        <f t="shared" si="5"/>
        <v>-1394708</v>
      </c>
      <c r="S33" s="130">
        <f t="shared" si="5"/>
        <v>5391</v>
      </c>
      <c r="T33" s="131">
        <f t="shared" si="5"/>
        <v>500556</v>
      </c>
      <c r="U33" s="128">
        <f t="shared" si="5"/>
        <v>-3669</v>
      </c>
      <c r="V33" s="129">
        <f t="shared" si="5"/>
        <v>-500073</v>
      </c>
      <c r="W33" s="130">
        <f t="shared" si="5"/>
        <v>-1401</v>
      </c>
      <c r="X33" s="131">
        <f t="shared" si="5"/>
        <v>184049</v>
      </c>
      <c r="Y33" s="128">
        <f t="shared" si="5"/>
        <v>3395</v>
      </c>
      <c r="Z33" s="129">
        <f t="shared" si="5"/>
        <v>1027391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f>+E23-E30</f>
        <v>-11.358441558441555</v>
      </c>
      <c r="F34" s="212"/>
      <c r="G34" s="217">
        <f aca="true" t="shared" si="7" ref="G34">+G23-G30</f>
        <v>18.952583237657862</v>
      </c>
      <c r="H34" s="218"/>
      <c r="I34" s="213">
        <f aca="true" t="shared" si="8" ref="I34">+I23-I30</f>
        <v>61.04527162977868</v>
      </c>
      <c r="J34" s="212"/>
      <c r="K34" s="217">
        <f aca="true" t="shared" si="9" ref="K34">+K23-K30</f>
        <v>24.760500963391138</v>
      </c>
      <c r="L34" s="218"/>
      <c r="M34" s="213">
        <f aca="true" t="shared" si="10" ref="M34">+M23-M30</f>
        <v>1.921658016552108</v>
      </c>
      <c r="N34" s="212"/>
      <c r="O34" s="217">
        <f aca="true" t="shared" si="11" ref="O34">+O23-O30</f>
        <v>1.9435084574885053</v>
      </c>
      <c r="P34" s="218"/>
      <c r="Q34" s="213">
        <f aca="true" t="shared" si="12" ref="Q34">+Q23-Q30</f>
        <v>11.859053191582</v>
      </c>
      <c r="R34" s="212"/>
      <c r="S34" s="217">
        <f aca="true" t="shared" si="13" ref="S34">+S23-S30</f>
        <v>-29.627630166834678</v>
      </c>
      <c r="T34" s="218"/>
      <c r="U34" s="213">
        <f aca="true" t="shared" si="14" ref="U34">+U23-U30</f>
        <v>-3.0773261065943984</v>
      </c>
      <c r="V34" s="212"/>
      <c r="W34" s="217">
        <f aca="true" t="shared" si="15" ref="W34">+W23-W30</f>
        <v>19.81221281071805</v>
      </c>
      <c r="X34" s="218"/>
      <c r="Y34" s="213">
        <f aca="true" t="shared" si="16" ref="Y34">+Y23-Y30</f>
        <v>6.326558427329033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17" ref="E35:Z37">E20/E27*100</f>
        <v>89.95236032914681</v>
      </c>
      <c r="F35" s="72">
        <f t="shared" si="17"/>
        <v>81.21485887697348</v>
      </c>
      <c r="G35" s="73">
        <f t="shared" si="17"/>
        <v>98.44851904090268</v>
      </c>
      <c r="H35" s="74">
        <f t="shared" si="17"/>
        <v>89.2518666249114</v>
      </c>
      <c r="I35" s="71">
        <f t="shared" si="17"/>
        <v>166.12745098039215</v>
      </c>
      <c r="J35" s="72">
        <f t="shared" si="17"/>
        <v>609.6716361483781</v>
      </c>
      <c r="K35" s="73">
        <f t="shared" si="17"/>
        <v>1131.6770186335405</v>
      </c>
      <c r="L35" s="74">
        <f t="shared" si="17"/>
        <v>2314.057350657222</v>
      </c>
      <c r="M35" s="71">
        <f t="shared" si="17"/>
        <v>110.19588146659969</v>
      </c>
      <c r="N35" s="72">
        <f t="shared" si="17"/>
        <v>120.97587060535211</v>
      </c>
      <c r="O35" s="73">
        <f t="shared" si="17"/>
        <v>117.5475687103594</v>
      </c>
      <c r="P35" s="74">
        <f t="shared" si="17"/>
        <v>115.42782803684769</v>
      </c>
      <c r="Q35" s="71">
        <f t="shared" si="17"/>
        <v>131.792814788978</v>
      </c>
      <c r="R35" s="72">
        <f t="shared" si="17"/>
        <v>112.97951695336654</v>
      </c>
      <c r="S35" s="73">
        <f t="shared" si="17"/>
        <v>101.36814276272305</v>
      </c>
      <c r="T35" s="74">
        <f t="shared" si="17"/>
        <v>100.61280553278348</v>
      </c>
      <c r="U35" s="71">
        <f t="shared" si="17"/>
        <v>58.655043586550434</v>
      </c>
      <c r="V35" s="72">
        <f t="shared" si="17"/>
        <v>67.61722983897153</v>
      </c>
      <c r="W35" s="73">
        <f t="shared" si="17"/>
        <v>122.86590560572499</v>
      </c>
      <c r="X35" s="74">
        <f t="shared" si="17"/>
        <v>110.33222463346908</v>
      </c>
      <c r="Y35" s="71">
        <f t="shared" si="17"/>
        <v>111.160844401882</v>
      </c>
      <c r="Z35" s="72">
        <f t="shared" si="17"/>
        <v>136.69746279046385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17"/>
        <v>80.85676037483266</v>
      </c>
      <c r="F36" s="76">
        <f t="shared" si="17"/>
        <v>59.6391285981534</v>
      </c>
      <c r="G36" s="77">
        <f t="shared" si="17"/>
        <v>91.26466753585397</v>
      </c>
      <c r="H36" s="78">
        <f t="shared" si="17"/>
        <v>74.08324246800066</v>
      </c>
      <c r="I36" s="75">
        <f t="shared" si="17"/>
        <v>170.93457943925233</v>
      </c>
      <c r="J36" s="76">
        <f t="shared" si="17"/>
        <v>683.2607167430176</v>
      </c>
      <c r="K36" s="77">
        <f t="shared" si="17"/>
        <v>461.7391304347826</v>
      </c>
      <c r="L36" s="78">
        <f t="shared" si="17"/>
        <v>1820.0500088305557</v>
      </c>
      <c r="M36" s="75">
        <f t="shared" si="17"/>
        <v>139.9382109254318</v>
      </c>
      <c r="N36" s="76">
        <f t="shared" si="17"/>
        <v>130.39104281470895</v>
      </c>
      <c r="O36" s="77">
        <f t="shared" si="17"/>
        <v>113.0083179297597</v>
      </c>
      <c r="P36" s="78">
        <f t="shared" si="17"/>
        <v>112.93252487373712</v>
      </c>
      <c r="Q36" s="75">
        <f t="shared" si="17"/>
        <v>114.34328701926768</v>
      </c>
      <c r="R36" s="76">
        <f t="shared" si="17"/>
        <v>103.98063044924477</v>
      </c>
      <c r="S36" s="77">
        <f t="shared" si="17"/>
        <v>101.4386761559621</v>
      </c>
      <c r="T36" s="78">
        <f t="shared" si="17"/>
        <v>98.54024326954392</v>
      </c>
      <c r="U36" s="75">
        <f t="shared" si="17"/>
        <v>61.28630705394191</v>
      </c>
      <c r="V36" s="76">
        <f t="shared" si="17"/>
        <v>104.33572267571441</v>
      </c>
      <c r="W36" s="77">
        <f t="shared" si="17"/>
        <v>87.15919085312225</v>
      </c>
      <c r="X36" s="78">
        <f t="shared" si="17"/>
        <v>120.49872187094198</v>
      </c>
      <c r="Y36" s="75">
        <f t="shared" si="17"/>
        <v>106.64271127866793</v>
      </c>
      <c r="Z36" s="76">
        <f t="shared" si="17"/>
        <v>139.70643301331708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17"/>
        <v>103.67412140575081</v>
      </c>
      <c r="F37" s="80">
        <f t="shared" si="17"/>
        <v>97.80239396731815</v>
      </c>
      <c r="G37" s="81">
        <f t="shared" si="17"/>
        <v>74.10562180579217</v>
      </c>
      <c r="H37" s="82">
        <f t="shared" si="17"/>
        <v>87.68775780216359</v>
      </c>
      <c r="I37" s="79">
        <f t="shared" si="17"/>
        <v>99.33837429111531</v>
      </c>
      <c r="J37" s="80">
        <f t="shared" si="17"/>
        <v>41.720273166791216</v>
      </c>
      <c r="K37" s="81">
        <f t="shared" si="17"/>
        <v>609.4292803970224</v>
      </c>
      <c r="L37" s="82">
        <f t="shared" si="17"/>
        <v>1928.2692896329258</v>
      </c>
      <c r="M37" s="79">
        <f t="shared" si="17"/>
        <v>114.14620338263393</v>
      </c>
      <c r="N37" s="80">
        <f t="shared" si="17"/>
        <v>122.48896649921635</v>
      </c>
      <c r="O37" s="81">
        <f t="shared" si="17"/>
        <v>115.7194060419867</v>
      </c>
      <c r="P37" s="82">
        <f t="shared" si="17"/>
        <v>104.52078967204473</v>
      </c>
      <c r="Q37" s="79">
        <f t="shared" si="17"/>
        <v>97.6470388941591</v>
      </c>
      <c r="R37" s="80">
        <f t="shared" si="17"/>
        <v>87.59860726765282</v>
      </c>
      <c r="S37" s="81">
        <f t="shared" si="17"/>
        <v>121.45159364927778</v>
      </c>
      <c r="T37" s="82">
        <f t="shared" si="17"/>
        <v>124.09107863497557</v>
      </c>
      <c r="U37" s="79">
        <f t="shared" si="17"/>
        <v>61.82499219644158</v>
      </c>
      <c r="V37" s="80">
        <f t="shared" si="17"/>
        <v>82.07848477789524</v>
      </c>
      <c r="W37" s="81">
        <f t="shared" si="17"/>
        <v>86.09291244788565</v>
      </c>
      <c r="X37" s="82">
        <f t="shared" si="17"/>
        <v>110.53963450948771</v>
      </c>
      <c r="Y37" s="79">
        <f t="shared" si="17"/>
        <v>102.63775367498525</v>
      </c>
      <c r="Z37" s="80">
        <f t="shared" si="17"/>
        <v>104.0977371111498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186" t="s">
        <v>21</v>
      </c>
      <c r="E39" s="13">
        <f>+'(令和3年8月) '!E20</f>
        <v>1095</v>
      </c>
      <c r="F39" s="14">
        <f>+'(令和3年8月) '!F20</f>
        <v>85953</v>
      </c>
      <c r="G39" s="13">
        <f>+'(令和3年8月) '!G20</f>
        <v>558</v>
      </c>
      <c r="H39" s="14">
        <f>+'(令和3年8月) '!H20</f>
        <v>195977</v>
      </c>
      <c r="I39" s="13">
        <f>+'(令和3年8月) '!I20</f>
        <v>3291</v>
      </c>
      <c r="J39" s="14">
        <f>+'(令和3年8月) '!J20</f>
        <v>6489789</v>
      </c>
      <c r="K39" s="13">
        <f>+'(令和3年8月) '!K20</f>
        <v>1192</v>
      </c>
      <c r="L39" s="14">
        <f>+'(令和3年8月) '!L20</f>
        <v>2280063</v>
      </c>
      <c r="M39" s="13">
        <f>+'(令和3年8月) '!M20</f>
        <v>9724</v>
      </c>
      <c r="N39" s="14">
        <f>+'(令和3年8月) '!N20</f>
        <v>1457753</v>
      </c>
      <c r="O39" s="13">
        <f>+'(令和3年8月) '!O20</f>
        <v>4704</v>
      </c>
      <c r="P39" s="14">
        <f>+'(令和3年8月) '!P20</f>
        <v>1630911</v>
      </c>
      <c r="Q39" s="13">
        <f>+'(令和3年8月) '!Q20</f>
        <v>27417</v>
      </c>
      <c r="R39" s="14">
        <f>+'(令和3年8月) '!R20</f>
        <v>5475124</v>
      </c>
      <c r="S39" s="25">
        <f>+'(令和3年8月) '!S20</f>
        <v>47809</v>
      </c>
      <c r="T39" s="26">
        <f>+'(令和3年8月) '!T20</f>
        <v>10844067</v>
      </c>
      <c r="U39" s="13">
        <f>+'(令和3年8月) '!U20</f>
        <v>2718</v>
      </c>
      <c r="V39" s="14">
        <f>+'(令和3年8月) '!V20</f>
        <v>677163</v>
      </c>
      <c r="W39" s="13">
        <f>+'(令和3年8月) '!W20</f>
        <v>7695</v>
      </c>
      <c r="X39" s="14">
        <f>+'(令和3年8月) '!X20</f>
        <v>1529566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15"/>
      <c r="C40" s="22"/>
      <c r="D40" s="182" t="s">
        <v>22</v>
      </c>
      <c r="E40" s="27">
        <f>+'(令和3年8月) '!E21</f>
        <v>1250</v>
      </c>
      <c r="F40" s="21">
        <f>+'(令和3年8月) '!F21</f>
        <v>124091</v>
      </c>
      <c r="G40" s="27">
        <f>+'(令和3年8月) '!G21</f>
        <v>568</v>
      </c>
      <c r="H40" s="21">
        <f>+'(令和3年8月) '!H21</f>
        <v>187596</v>
      </c>
      <c r="I40" s="27">
        <f>+'(令和3年8月) '!I21</f>
        <v>3131</v>
      </c>
      <c r="J40" s="21">
        <f>+'(令和3年8月) '!J21</f>
        <v>6530300</v>
      </c>
      <c r="K40" s="27">
        <f>+'(令和3年8月) '!K21</f>
        <v>1014</v>
      </c>
      <c r="L40" s="21">
        <f>+'(令和3年8月) '!L21</f>
        <v>1889228</v>
      </c>
      <c r="M40" s="27">
        <f>+'(令和3年8月) '!M21</f>
        <v>7617</v>
      </c>
      <c r="N40" s="21">
        <f>+'(令和3年8月) '!N21</f>
        <v>1517529</v>
      </c>
      <c r="O40" s="27">
        <f>+'(令和3年8月) '!O21</f>
        <v>4629</v>
      </c>
      <c r="P40" s="21">
        <f>+'(令和3年8月) '!P21</f>
        <v>1599077</v>
      </c>
      <c r="Q40" s="27">
        <f>+'(令和3年8月) '!Q21</f>
        <v>28554</v>
      </c>
      <c r="R40" s="21">
        <f>+'(令和3年8月) '!R21</f>
        <v>5619583</v>
      </c>
      <c r="S40" s="25">
        <f>+'(令和3年8月) '!S21</f>
        <v>46896</v>
      </c>
      <c r="T40" s="26">
        <f>+'(令和3年8月) '!T21</f>
        <v>11146204</v>
      </c>
      <c r="U40" s="27">
        <f>+'(令和3年8月) '!U21</f>
        <v>2769</v>
      </c>
      <c r="V40" s="21">
        <f>+'(令和3年8月) '!V21</f>
        <v>647991</v>
      </c>
      <c r="W40" s="27">
        <f>+'(令和3年8月) '!W21</f>
        <v>7956</v>
      </c>
      <c r="X40" s="21">
        <f>+'(令和3年8月) '!X21</f>
        <v>1588072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15"/>
      <c r="C41" s="22"/>
      <c r="D41" s="182" t="s">
        <v>24</v>
      </c>
      <c r="E41" s="27">
        <f>+'(令和3年8月) '!E22</f>
        <v>2376</v>
      </c>
      <c r="F41" s="21">
        <f>+'(令和3年8月) '!F22</f>
        <v>357999</v>
      </c>
      <c r="G41" s="27">
        <f>+'(令和3年8月) '!G22</f>
        <v>872</v>
      </c>
      <c r="H41" s="21">
        <f>+'(令和3年8月) '!H22</f>
        <v>403993</v>
      </c>
      <c r="I41" s="27">
        <f>+'(令和3年8月) '!I22</f>
        <v>2371</v>
      </c>
      <c r="J41" s="21">
        <f>+'(令和3年8月) '!J22</f>
        <v>2190612</v>
      </c>
      <c r="K41" s="27">
        <f>+'(令和3年8月) '!K22</f>
        <v>1696</v>
      </c>
      <c r="L41" s="21">
        <f>+'(令和3年8月) '!L22</f>
        <v>2790297</v>
      </c>
      <c r="M41" s="27">
        <f>+'(令和3年8月) '!M22</f>
        <v>19515</v>
      </c>
      <c r="N41" s="21">
        <f>+'(令和3年8月) '!N22</f>
        <v>3174208</v>
      </c>
      <c r="O41" s="27">
        <f>+'(令和3年8月) '!O22</f>
        <v>4407</v>
      </c>
      <c r="P41" s="21">
        <f>+'(令和3年8月) '!P22</f>
        <v>1200216</v>
      </c>
      <c r="Q41" s="27">
        <f>+'(令和3年8月) '!Q22</f>
        <v>57206</v>
      </c>
      <c r="R41" s="21">
        <f>+'(令和3年8月) '!R22</f>
        <v>9667124</v>
      </c>
      <c r="S41" s="25">
        <f>+'(令和3年8月) '!S22</f>
        <v>30976</v>
      </c>
      <c r="T41" s="26">
        <f>+'(令和3年8月) '!T22</f>
        <v>2477563</v>
      </c>
      <c r="U41" s="27">
        <f>+'(令和3年8月) '!U22</f>
        <v>5128</v>
      </c>
      <c r="V41" s="21">
        <f>+'(令和3年8月) '!V22</f>
        <v>2475877</v>
      </c>
      <c r="W41" s="27">
        <f>+'(令和3年8月) '!W22</f>
        <v>9390</v>
      </c>
      <c r="X41" s="21">
        <f>+'(令和3年8月) '!X22</f>
        <v>2117482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15"/>
      <c r="C42" s="22"/>
      <c r="D42" s="180" t="s">
        <v>44</v>
      </c>
      <c r="E42" s="211">
        <f>+'(令和3年8月) '!E23:F23</f>
        <v>47.78887303851641</v>
      </c>
      <c r="F42" s="212">
        <f>+'(令和3年7月) '!F23</f>
        <v>0</v>
      </c>
      <c r="G42" s="211">
        <f>+'(令和3年8月) '!G23:H23</f>
        <v>64.19612314709237</v>
      </c>
      <c r="H42" s="212">
        <f>+'(令和3年7月) '!H23</f>
        <v>0</v>
      </c>
      <c r="I42" s="211">
        <f>+'(令和3年8月) '!I23:J23</f>
        <v>140.15713662156264</v>
      </c>
      <c r="J42" s="212">
        <f>+'(令和3年7月) '!J23</f>
        <v>0</v>
      </c>
      <c r="K42" s="211">
        <f>+'(令和3年8月) '!K23:L23</f>
        <v>68.6372121966397</v>
      </c>
      <c r="L42" s="212">
        <f>+'(令和3年7月) '!L23</f>
        <v>0</v>
      </c>
      <c r="M42" s="211">
        <f>+'(令和3年8月) '!M23:N23</f>
        <v>46.965178980096475</v>
      </c>
      <c r="N42" s="212">
        <f>+'(令和3年7月) '!N23</f>
        <v>0</v>
      </c>
      <c r="O42" s="211">
        <f>+'(令和3年8月) '!O23:P23</f>
        <v>106.77268047134194</v>
      </c>
      <c r="P42" s="212">
        <f>+'(令和3年7月) '!P23</f>
        <v>0</v>
      </c>
      <c r="Q42" s="211">
        <f>+'(令和3年8月) '!Q23:R23</f>
        <v>48.439190300218954</v>
      </c>
      <c r="R42" s="212">
        <f>+'(令和3年7月) '!R23</f>
        <v>0</v>
      </c>
      <c r="S42" s="211">
        <f>+'(令和3年8月) '!S23:T23</f>
        <v>155.15490096495682</v>
      </c>
      <c r="T42" s="212">
        <f>+'(令和3年7月) '!T23</f>
        <v>0</v>
      </c>
      <c r="U42" s="211">
        <f>+'(令和3年8月) '!U23:V23</f>
        <v>53.23566508198312</v>
      </c>
      <c r="V42" s="212">
        <f>+'(令和3年7月) '!V23</f>
        <v>0</v>
      </c>
      <c r="W42" s="211">
        <f>+'(令和3年8月) '!W23:X23</f>
        <v>82.19631321884356</v>
      </c>
      <c r="X42" s="212">
        <f>+'(令和3年7月) '!X23</f>
        <v>0</v>
      </c>
      <c r="Y42" s="211">
        <f>+'(令和3年8月) '!Y23:Z23</f>
        <v>79.15105441651436</v>
      </c>
      <c r="Z42" s="212">
        <f>+'(令和3年7月) '!Z23</f>
        <v>0</v>
      </c>
    </row>
    <row r="43" spans="1:26" ht="18.95" customHeight="1">
      <c r="A43" s="22"/>
      <c r="B43" s="215"/>
      <c r="C43" s="12" t="s">
        <v>45</v>
      </c>
      <c r="D43" s="186" t="s">
        <v>21</v>
      </c>
      <c r="E43" s="124">
        <f aca="true" t="shared" si="18" ref="E43:Z46">E20-E39</f>
        <v>982</v>
      </c>
      <c r="F43" s="127">
        <f t="shared" si="18"/>
        <v>263024</v>
      </c>
      <c r="G43" s="124">
        <f t="shared" si="18"/>
        <v>140</v>
      </c>
      <c r="H43" s="125">
        <f t="shared" si="18"/>
        <v>20623</v>
      </c>
      <c r="I43" s="126">
        <f t="shared" si="18"/>
        <v>98</v>
      </c>
      <c r="J43" s="127">
        <f t="shared" si="18"/>
        <v>-361766</v>
      </c>
      <c r="K43" s="124">
        <f t="shared" si="18"/>
        <v>630</v>
      </c>
      <c r="L43" s="125">
        <f t="shared" si="18"/>
        <v>163489</v>
      </c>
      <c r="M43" s="126">
        <f t="shared" si="18"/>
        <v>-3142</v>
      </c>
      <c r="N43" s="127">
        <f t="shared" si="18"/>
        <v>-120718</v>
      </c>
      <c r="O43" s="124">
        <f t="shared" si="18"/>
        <v>300</v>
      </c>
      <c r="P43" s="125">
        <f t="shared" si="18"/>
        <v>45138</v>
      </c>
      <c r="Q43" s="126">
        <f t="shared" si="18"/>
        <v>2811</v>
      </c>
      <c r="R43" s="127">
        <f t="shared" si="18"/>
        <v>380018</v>
      </c>
      <c r="S43" s="124">
        <f t="shared" si="18"/>
        <v>-1798</v>
      </c>
      <c r="T43" s="125">
        <f t="shared" si="18"/>
        <v>-710308</v>
      </c>
      <c r="U43" s="126">
        <f t="shared" si="18"/>
        <v>1050</v>
      </c>
      <c r="V43" s="127">
        <f t="shared" si="18"/>
        <v>332843</v>
      </c>
      <c r="W43" s="124">
        <f t="shared" si="18"/>
        <v>-484</v>
      </c>
      <c r="X43" s="125">
        <f t="shared" si="18"/>
        <v>-183792</v>
      </c>
      <c r="Y43" s="124">
        <f t="shared" si="18"/>
        <v>-5356</v>
      </c>
      <c r="Z43" s="125">
        <f t="shared" si="18"/>
        <v>3295285</v>
      </c>
    </row>
    <row r="44" spans="1:26" ht="18.95" customHeight="1">
      <c r="A44" s="22"/>
      <c r="B44" s="215"/>
      <c r="C44" s="22"/>
      <c r="D44" s="182" t="s">
        <v>22</v>
      </c>
      <c r="E44" s="128">
        <f t="shared" si="18"/>
        <v>-42</v>
      </c>
      <c r="F44" s="131">
        <f t="shared" si="18"/>
        <v>-25263</v>
      </c>
      <c r="G44" s="128">
        <f t="shared" si="18"/>
        <v>132</v>
      </c>
      <c r="H44" s="129">
        <f t="shared" si="18"/>
        <v>38652</v>
      </c>
      <c r="I44" s="130">
        <f t="shared" si="18"/>
        <v>527</v>
      </c>
      <c r="J44" s="131">
        <f t="shared" si="18"/>
        <v>788454</v>
      </c>
      <c r="K44" s="128">
        <f t="shared" si="18"/>
        <v>48</v>
      </c>
      <c r="L44" s="129">
        <f t="shared" si="18"/>
        <v>68800</v>
      </c>
      <c r="M44" s="130">
        <f t="shared" si="18"/>
        <v>2348</v>
      </c>
      <c r="N44" s="131">
        <f t="shared" si="18"/>
        <v>22384</v>
      </c>
      <c r="O44" s="128">
        <f t="shared" si="18"/>
        <v>262</v>
      </c>
      <c r="P44" s="129">
        <f t="shared" si="18"/>
        <v>77744</v>
      </c>
      <c r="Q44" s="130">
        <f t="shared" si="18"/>
        <v>1237</v>
      </c>
      <c r="R44" s="131">
        <f t="shared" si="18"/>
        <v>51009</v>
      </c>
      <c r="S44" s="128">
        <f t="shared" si="18"/>
        <v>-431</v>
      </c>
      <c r="T44" s="129">
        <f t="shared" si="18"/>
        <v>-1113203</v>
      </c>
      <c r="U44" s="130">
        <f t="shared" si="18"/>
        <v>185</v>
      </c>
      <c r="V44" s="131">
        <f t="shared" si="18"/>
        <v>547615</v>
      </c>
      <c r="W44" s="128">
        <f t="shared" si="18"/>
        <v>-28</v>
      </c>
      <c r="X44" s="129">
        <f t="shared" si="18"/>
        <v>-55121</v>
      </c>
      <c r="Y44" s="128">
        <f t="shared" si="18"/>
        <v>-1475</v>
      </c>
      <c r="Z44" s="129">
        <f t="shared" si="18"/>
        <v>4962652</v>
      </c>
    </row>
    <row r="45" spans="1:26" ht="18.95" customHeight="1">
      <c r="A45" s="22"/>
      <c r="B45" s="215"/>
      <c r="C45" s="22"/>
      <c r="D45" s="182" t="s">
        <v>24</v>
      </c>
      <c r="E45" s="128">
        <f t="shared" si="18"/>
        <v>869</v>
      </c>
      <c r="F45" s="131">
        <f t="shared" si="18"/>
        <v>250149</v>
      </c>
      <c r="G45" s="128">
        <f t="shared" si="18"/>
        <v>-2</v>
      </c>
      <c r="H45" s="129">
        <f t="shared" si="18"/>
        <v>-9648</v>
      </c>
      <c r="I45" s="130">
        <f t="shared" si="18"/>
        <v>-269</v>
      </c>
      <c r="J45" s="131">
        <f t="shared" si="18"/>
        <v>-1190731</v>
      </c>
      <c r="K45" s="128">
        <f t="shared" si="18"/>
        <v>760</v>
      </c>
      <c r="L45" s="129">
        <f t="shared" si="18"/>
        <v>485524</v>
      </c>
      <c r="M45" s="130">
        <f t="shared" si="18"/>
        <v>-3385</v>
      </c>
      <c r="N45" s="131">
        <f t="shared" si="18"/>
        <v>-202878</v>
      </c>
      <c r="O45" s="128">
        <f t="shared" si="18"/>
        <v>113</v>
      </c>
      <c r="P45" s="129">
        <f t="shared" si="18"/>
        <v>-772</v>
      </c>
      <c r="Q45" s="130">
        <f t="shared" si="18"/>
        <v>437</v>
      </c>
      <c r="R45" s="131">
        <f t="shared" si="18"/>
        <v>184550</v>
      </c>
      <c r="S45" s="128">
        <f t="shared" si="18"/>
        <v>-454</v>
      </c>
      <c r="T45" s="129">
        <f t="shared" si="18"/>
        <v>100758</v>
      </c>
      <c r="U45" s="130">
        <f t="shared" si="18"/>
        <v>814</v>
      </c>
      <c r="V45" s="131">
        <f t="shared" si="18"/>
        <v>-185600</v>
      </c>
      <c r="W45" s="128">
        <f t="shared" si="18"/>
        <v>-717</v>
      </c>
      <c r="X45" s="129">
        <f t="shared" si="18"/>
        <v>-187177</v>
      </c>
      <c r="Y45" s="128">
        <f t="shared" si="18"/>
        <v>-17.10000000000582</v>
      </c>
      <c r="Z45" s="129">
        <f t="shared" si="18"/>
        <v>-939130</v>
      </c>
    </row>
    <row r="46" spans="1:38" ht="18.95" customHeight="1" thickBot="1">
      <c r="A46" s="22"/>
      <c r="B46" s="215"/>
      <c r="C46" s="46"/>
      <c r="D46" s="180" t="s">
        <v>44</v>
      </c>
      <c r="E46" s="211">
        <f>E23-E42</f>
        <v>10.652685403042035</v>
      </c>
      <c r="F46" s="212"/>
      <c r="G46" s="211">
        <f>G23-G42</f>
        <v>16.056460090565494</v>
      </c>
      <c r="H46" s="212"/>
      <c r="I46" s="211">
        <f>I23-I42</f>
        <v>17.38813500821604</v>
      </c>
      <c r="J46" s="212"/>
      <c r="K46" s="211">
        <f>K23-K42</f>
        <v>0.8232887667514461</v>
      </c>
      <c r="L46" s="212"/>
      <c r="M46" s="211">
        <f>M23-M42</f>
        <v>-0.543520963544367</v>
      </c>
      <c r="N46" s="212"/>
      <c r="O46" s="211">
        <f t="shared" si="18"/>
        <v>4.070827986146568</v>
      </c>
      <c r="P46" s="212"/>
      <c r="Q46" s="211">
        <f t="shared" si="18"/>
        <v>3.8198628913630444</v>
      </c>
      <c r="R46" s="212"/>
      <c r="S46" s="211">
        <f t="shared" si="18"/>
        <v>-4.782531131791501</v>
      </c>
      <c r="T46" s="212"/>
      <c r="U46" s="211">
        <f t="shared" si="18"/>
        <v>7.487008811422477</v>
      </c>
      <c r="V46" s="212"/>
      <c r="W46" s="211">
        <f t="shared" si="18"/>
        <v>1.615899591874495</v>
      </c>
      <c r="X46" s="212"/>
      <c r="Y46" s="211">
        <f t="shared" si="18"/>
        <v>2.37550401081468</v>
      </c>
      <c r="Z46" s="212"/>
      <c r="AA46" s="209"/>
      <c r="AB46" s="210"/>
      <c r="AC46" s="209"/>
      <c r="AD46" s="210"/>
      <c r="AE46" s="209"/>
      <c r="AF46" s="210"/>
      <c r="AG46" s="176"/>
      <c r="AH46" s="177"/>
      <c r="AI46" s="176"/>
      <c r="AJ46" s="177"/>
      <c r="AK46" s="176"/>
      <c r="AL46" s="177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19" ref="E47:Z49">E20/E39*100</f>
        <v>189.68036529680364</v>
      </c>
      <c r="F47" s="84">
        <f t="shared" si="19"/>
        <v>406.00909799541614</v>
      </c>
      <c r="G47" s="83">
        <f t="shared" si="19"/>
        <v>125.08960573476702</v>
      </c>
      <c r="H47" s="85">
        <f t="shared" si="19"/>
        <v>110.52317363772279</v>
      </c>
      <c r="I47" s="86">
        <f t="shared" si="19"/>
        <v>102.97781829231236</v>
      </c>
      <c r="J47" s="84">
        <f t="shared" si="19"/>
        <v>94.42561229648607</v>
      </c>
      <c r="K47" s="83">
        <f t="shared" si="19"/>
        <v>152.8523489932886</v>
      </c>
      <c r="L47" s="85">
        <f t="shared" si="19"/>
        <v>107.1703720467373</v>
      </c>
      <c r="M47" s="86">
        <f t="shared" si="19"/>
        <v>67.6881941587824</v>
      </c>
      <c r="N47" s="84">
        <f t="shared" si="19"/>
        <v>91.71889888067457</v>
      </c>
      <c r="O47" s="83">
        <f t="shared" si="19"/>
        <v>106.37755102040816</v>
      </c>
      <c r="P47" s="85">
        <f t="shared" si="19"/>
        <v>102.76765562314559</v>
      </c>
      <c r="Q47" s="86">
        <f t="shared" si="19"/>
        <v>110.25276288434182</v>
      </c>
      <c r="R47" s="84">
        <f t="shared" si="19"/>
        <v>106.94081083825682</v>
      </c>
      <c r="S47" s="83">
        <f t="shared" si="19"/>
        <v>96.23920182392438</v>
      </c>
      <c r="T47" s="85">
        <f t="shared" si="19"/>
        <v>93.44980070669058</v>
      </c>
      <c r="U47" s="86">
        <f t="shared" si="19"/>
        <v>138.63134657836645</v>
      </c>
      <c r="V47" s="84">
        <f t="shared" si="19"/>
        <v>149.15256740253085</v>
      </c>
      <c r="W47" s="83">
        <f t="shared" si="19"/>
        <v>93.71020142949968</v>
      </c>
      <c r="X47" s="85">
        <f t="shared" si="19"/>
        <v>87.98404253232617</v>
      </c>
      <c r="Y47" s="83">
        <f t="shared" si="19"/>
        <v>95.22408289194443</v>
      </c>
      <c r="Z47" s="85">
        <f t="shared" si="19"/>
        <v>112.11518229364279</v>
      </c>
    </row>
    <row r="48" spans="1:26" ht="18.95" customHeight="1">
      <c r="A48" s="22"/>
      <c r="B48" s="215"/>
      <c r="C48" s="22"/>
      <c r="D48" s="57" t="s">
        <v>22</v>
      </c>
      <c r="E48" s="75">
        <f t="shared" si="19"/>
        <v>96.64</v>
      </c>
      <c r="F48" s="78">
        <f t="shared" si="19"/>
        <v>79.64155337615138</v>
      </c>
      <c r="G48" s="75">
        <f t="shared" si="19"/>
        <v>123.2394366197183</v>
      </c>
      <c r="H48" s="76">
        <f t="shared" si="19"/>
        <v>120.60385082837588</v>
      </c>
      <c r="I48" s="77">
        <f t="shared" si="19"/>
        <v>116.83168316831683</v>
      </c>
      <c r="J48" s="78">
        <f t="shared" si="19"/>
        <v>112.07377915256573</v>
      </c>
      <c r="K48" s="75">
        <f t="shared" si="19"/>
        <v>104.73372781065089</v>
      </c>
      <c r="L48" s="76">
        <f t="shared" si="19"/>
        <v>103.64169914907042</v>
      </c>
      <c r="M48" s="77">
        <f t="shared" si="19"/>
        <v>130.82578442956546</v>
      </c>
      <c r="N48" s="78">
        <f t="shared" si="19"/>
        <v>101.47502947225391</v>
      </c>
      <c r="O48" s="75">
        <f t="shared" si="19"/>
        <v>105.6599697558868</v>
      </c>
      <c r="P48" s="76">
        <f t="shared" si="19"/>
        <v>104.86180465355952</v>
      </c>
      <c r="Q48" s="77">
        <f t="shared" si="19"/>
        <v>104.33214260699026</v>
      </c>
      <c r="R48" s="78">
        <f t="shared" si="19"/>
        <v>100.9077008027108</v>
      </c>
      <c r="S48" s="75">
        <f t="shared" si="19"/>
        <v>99.08094506994199</v>
      </c>
      <c r="T48" s="76">
        <f t="shared" si="19"/>
        <v>90.0127164369143</v>
      </c>
      <c r="U48" s="77">
        <f t="shared" si="19"/>
        <v>106.68111231491513</v>
      </c>
      <c r="V48" s="78">
        <f t="shared" si="19"/>
        <v>184.5096613996182</v>
      </c>
      <c r="W48" s="75">
        <f t="shared" si="19"/>
        <v>99.64806435394671</v>
      </c>
      <c r="X48" s="76">
        <f t="shared" si="19"/>
        <v>96.52906165463531</v>
      </c>
      <c r="Y48" s="75">
        <f t="shared" si="19"/>
        <v>98.66027230533075</v>
      </c>
      <c r="Z48" s="76">
        <f t="shared" si="19"/>
        <v>118.87794815066444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19"/>
        <v>136.57407407407408</v>
      </c>
      <c r="F49" s="82">
        <f t="shared" si="19"/>
        <v>169.87421752574727</v>
      </c>
      <c r="G49" s="79">
        <f t="shared" si="19"/>
        <v>99.77064220183486</v>
      </c>
      <c r="H49" s="80">
        <f t="shared" si="19"/>
        <v>97.6118398091056</v>
      </c>
      <c r="I49" s="81">
        <f t="shared" si="19"/>
        <v>88.65457612821595</v>
      </c>
      <c r="J49" s="82">
        <f t="shared" si="19"/>
        <v>45.64391138184215</v>
      </c>
      <c r="K49" s="79">
        <f t="shared" si="19"/>
        <v>144.81132075471697</v>
      </c>
      <c r="L49" s="80">
        <f t="shared" si="19"/>
        <v>117.4004416017363</v>
      </c>
      <c r="M49" s="81">
        <f t="shared" si="19"/>
        <v>82.65436843453755</v>
      </c>
      <c r="N49" s="82">
        <f t="shared" si="19"/>
        <v>93.60854739197936</v>
      </c>
      <c r="O49" s="79">
        <f t="shared" si="19"/>
        <v>102.56410256410255</v>
      </c>
      <c r="P49" s="80">
        <f t="shared" si="19"/>
        <v>99.93567824458263</v>
      </c>
      <c r="Q49" s="81">
        <f t="shared" si="19"/>
        <v>100.76390588399818</v>
      </c>
      <c r="R49" s="82">
        <f t="shared" si="19"/>
        <v>101.90904761333361</v>
      </c>
      <c r="S49" s="79">
        <f t="shared" si="19"/>
        <v>98.53434917355372</v>
      </c>
      <c r="T49" s="80">
        <f t="shared" si="19"/>
        <v>104.06681888613933</v>
      </c>
      <c r="U49" s="81">
        <f t="shared" si="19"/>
        <v>115.87363494539782</v>
      </c>
      <c r="V49" s="82">
        <f t="shared" si="19"/>
        <v>92.50366637761084</v>
      </c>
      <c r="W49" s="79">
        <f t="shared" si="19"/>
        <v>92.36421725239616</v>
      </c>
      <c r="X49" s="80">
        <f t="shared" si="19"/>
        <v>91.16039711317498</v>
      </c>
      <c r="Y49" s="79">
        <f t="shared" si="19"/>
        <v>99.98705723050466</v>
      </c>
      <c r="Z49" s="80">
        <f t="shared" si="19"/>
        <v>96.52671602707173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EE9B-4C7F-428F-ADDE-6DB0362552A6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6" sqref="A26"/>
    </sheetView>
  </sheetViews>
  <sheetFormatPr defaultColWidth="9.140625" defaultRowHeight="15"/>
  <cols>
    <col min="1" max="1" width="2.57421875" style="173" customWidth="1"/>
    <col min="2" max="2" width="3.140625" style="173" customWidth="1"/>
    <col min="3" max="3" width="12.57421875" style="173" customWidth="1"/>
    <col min="4" max="4" width="7.28125" style="173" customWidth="1"/>
    <col min="5" max="5" width="7.57421875" style="173" customWidth="1"/>
    <col min="6" max="6" width="10.140625" style="173" customWidth="1"/>
    <col min="7" max="7" width="7.57421875" style="173" customWidth="1"/>
    <col min="8" max="8" width="10.140625" style="173" customWidth="1"/>
    <col min="9" max="9" width="7.57421875" style="173" customWidth="1"/>
    <col min="10" max="10" width="10.140625" style="173" customWidth="1"/>
    <col min="11" max="11" width="7.57421875" style="173" customWidth="1"/>
    <col min="12" max="12" width="10.140625" style="173" customWidth="1"/>
    <col min="13" max="13" width="7.57421875" style="173" customWidth="1"/>
    <col min="14" max="14" width="10.140625" style="173" customWidth="1"/>
    <col min="15" max="15" width="7.57421875" style="173" customWidth="1"/>
    <col min="16" max="16" width="10.140625" style="173" customWidth="1"/>
    <col min="17" max="17" width="8.140625" style="173" customWidth="1"/>
    <col min="18" max="18" width="11.140625" style="173" customWidth="1"/>
    <col min="19" max="19" width="8.140625" style="173" customWidth="1"/>
    <col min="20" max="20" width="11.140625" style="173" customWidth="1"/>
    <col min="21" max="21" width="8.140625" style="173" customWidth="1"/>
    <col min="22" max="22" width="11.140625" style="173" customWidth="1"/>
    <col min="23" max="23" width="7.57421875" style="173" customWidth="1"/>
    <col min="24" max="24" width="10.421875" style="173" bestFit="1" customWidth="1"/>
    <col min="25" max="25" width="8.57421875" style="173" customWidth="1"/>
    <col min="26" max="26" width="11.57421875" style="173" customWidth="1"/>
    <col min="27" max="16384" width="9.00390625" style="173" customWidth="1"/>
  </cols>
  <sheetData>
    <row r="1" spans="1:26" ht="29.25" thickBot="1">
      <c r="A1" s="244" t="s">
        <v>69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172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4" t="s">
        <v>21</v>
      </c>
      <c r="E5" s="13">
        <v>847</v>
      </c>
      <c r="F5" s="14">
        <v>49863</v>
      </c>
      <c r="G5" s="15">
        <v>54</v>
      </c>
      <c r="H5" s="16">
        <v>10200</v>
      </c>
      <c r="I5" s="13">
        <v>1854</v>
      </c>
      <c r="J5" s="14">
        <v>6248823</v>
      </c>
      <c r="K5" s="17">
        <v>1153</v>
      </c>
      <c r="L5" s="18">
        <v>2267138</v>
      </c>
      <c r="M5" s="13">
        <v>400</v>
      </c>
      <c r="N5" s="87">
        <v>373843</v>
      </c>
      <c r="O5" s="19">
        <v>652</v>
      </c>
      <c r="P5" s="18">
        <v>37986</v>
      </c>
      <c r="Q5" s="13">
        <v>14318</v>
      </c>
      <c r="R5" s="14">
        <v>2305108</v>
      </c>
      <c r="S5" s="19">
        <v>16070</v>
      </c>
      <c r="T5" s="18">
        <v>6861232</v>
      </c>
      <c r="U5" s="13">
        <v>2078</v>
      </c>
      <c r="V5" s="14">
        <v>618413</v>
      </c>
      <c r="W5" s="13">
        <v>343</v>
      </c>
      <c r="X5" s="18">
        <v>71829</v>
      </c>
      <c r="Y5" s="20">
        <f aca="true" t="shared" si="0" ref="Y5:Z19">+W5+U5+S5+Q5+O5+M5+K5+I5+G5+E5</f>
        <v>37769</v>
      </c>
      <c r="Z5" s="21">
        <f t="shared" si="0"/>
        <v>18844435</v>
      </c>
    </row>
    <row r="6" spans="1:26" ht="18.95" customHeight="1">
      <c r="A6" s="7"/>
      <c r="B6" s="22"/>
      <c r="C6" s="167"/>
      <c r="D6" s="170" t="s">
        <v>22</v>
      </c>
      <c r="E6" s="23">
        <v>1039</v>
      </c>
      <c r="F6" s="24">
        <v>85753</v>
      </c>
      <c r="G6" s="25">
        <v>54</v>
      </c>
      <c r="H6" s="26">
        <v>10200</v>
      </c>
      <c r="I6" s="27">
        <v>1701</v>
      </c>
      <c r="J6" s="21">
        <v>6294472</v>
      </c>
      <c r="K6" s="25">
        <v>940</v>
      </c>
      <c r="L6" s="26">
        <v>1834536</v>
      </c>
      <c r="M6" s="27">
        <v>421</v>
      </c>
      <c r="N6" s="88">
        <v>382919</v>
      </c>
      <c r="O6" s="25">
        <v>657</v>
      </c>
      <c r="P6" s="26">
        <v>39087</v>
      </c>
      <c r="Q6" s="27">
        <v>14907</v>
      </c>
      <c r="R6" s="21">
        <v>2302367</v>
      </c>
      <c r="S6" s="25">
        <v>16162</v>
      </c>
      <c r="T6" s="26">
        <v>7107009</v>
      </c>
      <c r="U6" s="27">
        <v>2338</v>
      </c>
      <c r="V6" s="21">
        <v>608306</v>
      </c>
      <c r="W6" s="27">
        <v>356</v>
      </c>
      <c r="X6" s="26">
        <v>86537</v>
      </c>
      <c r="Y6" s="20">
        <f t="shared" si="0"/>
        <v>38575</v>
      </c>
      <c r="Z6" s="21">
        <f t="shared" si="0"/>
        <v>18751186</v>
      </c>
    </row>
    <row r="7" spans="1:26" ht="18.95" customHeight="1" thickBot="1">
      <c r="A7" s="7" t="s">
        <v>23</v>
      </c>
      <c r="B7" s="22"/>
      <c r="C7" s="168"/>
      <c r="D7" s="28" t="s">
        <v>24</v>
      </c>
      <c r="E7" s="23">
        <v>1934</v>
      </c>
      <c r="F7" s="36">
        <v>278740</v>
      </c>
      <c r="G7" s="29">
        <v>156</v>
      </c>
      <c r="H7" s="30">
        <v>75238</v>
      </c>
      <c r="I7" s="31">
        <v>1906</v>
      </c>
      <c r="J7" s="32">
        <v>1993335</v>
      </c>
      <c r="K7" s="89">
        <v>1448</v>
      </c>
      <c r="L7" s="30">
        <v>2605754</v>
      </c>
      <c r="M7" s="23">
        <v>858</v>
      </c>
      <c r="N7" s="24">
        <v>232436</v>
      </c>
      <c r="O7" s="33">
        <v>2422</v>
      </c>
      <c r="P7" s="34">
        <v>433273</v>
      </c>
      <c r="Q7" s="23">
        <v>33108</v>
      </c>
      <c r="R7" s="24">
        <v>4746945</v>
      </c>
      <c r="S7" s="33">
        <v>24410</v>
      </c>
      <c r="T7" s="34">
        <v>1723639</v>
      </c>
      <c r="U7" s="23">
        <v>3416</v>
      </c>
      <c r="V7" s="24">
        <v>2345276</v>
      </c>
      <c r="W7" s="23">
        <v>1216</v>
      </c>
      <c r="X7" s="34">
        <v>235493</v>
      </c>
      <c r="Y7" s="31">
        <f t="shared" si="0"/>
        <v>70874</v>
      </c>
      <c r="Z7" s="24">
        <f t="shared" si="0"/>
        <v>14670129</v>
      </c>
    </row>
    <row r="8" spans="1:26" ht="18.95" customHeight="1">
      <c r="A8" s="7"/>
      <c r="B8" s="22" t="s">
        <v>25</v>
      </c>
      <c r="C8" s="2" t="s">
        <v>26</v>
      </c>
      <c r="D8" s="174" t="s">
        <v>21</v>
      </c>
      <c r="E8" s="13">
        <v>161</v>
      </c>
      <c r="F8" s="14">
        <v>26398</v>
      </c>
      <c r="G8" s="15">
        <v>0</v>
      </c>
      <c r="H8" s="16">
        <v>0</v>
      </c>
      <c r="I8" s="13">
        <v>118</v>
      </c>
      <c r="J8" s="14">
        <v>73225</v>
      </c>
      <c r="K8" s="17">
        <v>0</v>
      </c>
      <c r="L8" s="18">
        <v>0</v>
      </c>
      <c r="M8" s="13">
        <v>6417</v>
      </c>
      <c r="N8" s="87">
        <v>670599</v>
      </c>
      <c r="O8" s="19">
        <v>0</v>
      </c>
      <c r="P8" s="18">
        <v>0</v>
      </c>
      <c r="Q8" s="13">
        <v>7131</v>
      </c>
      <c r="R8" s="14">
        <v>1598973</v>
      </c>
      <c r="S8" s="19">
        <v>31542</v>
      </c>
      <c r="T8" s="18">
        <v>3942398</v>
      </c>
      <c r="U8" s="13">
        <v>615</v>
      </c>
      <c r="V8" s="14">
        <v>53590</v>
      </c>
      <c r="W8" s="13">
        <v>4</v>
      </c>
      <c r="X8" s="18">
        <v>700</v>
      </c>
      <c r="Y8" s="13">
        <f t="shared" si="0"/>
        <v>45988</v>
      </c>
      <c r="Z8" s="14">
        <f t="shared" si="0"/>
        <v>6365883</v>
      </c>
    </row>
    <row r="9" spans="1:26" ht="18.95" customHeight="1">
      <c r="A9" s="7" t="s">
        <v>27</v>
      </c>
      <c r="B9" s="22"/>
      <c r="C9" s="167"/>
      <c r="D9" s="170" t="s">
        <v>22</v>
      </c>
      <c r="E9" s="23">
        <v>165</v>
      </c>
      <c r="F9" s="24">
        <v>27064</v>
      </c>
      <c r="G9" s="25">
        <v>0</v>
      </c>
      <c r="H9" s="26">
        <v>0</v>
      </c>
      <c r="I9" s="27">
        <v>118</v>
      </c>
      <c r="J9" s="21">
        <v>65747</v>
      </c>
      <c r="K9" s="25">
        <v>1</v>
      </c>
      <c r="L9" s="26">
        <v>7</v>
      </c>
      <c r="M9" s="27">
        <v>5763</v>
      </c>
      <c r="N9" s="88">
        <v>817762</v>
      </c>
      <c r="O9" s="25">
        <v>0</v>
      </c>
      <c r="P9" s="26">
        <v>0</v>
      </c>
      <c r="Q9" s="27">
        <v>7164</v>
      </c>
      <c r="R9" s="21">
        <v>1663652</v>
      </c>
      <c r="S9" s="25">
        <v>30525</v>
      </c>
      <c r="T9" s="26">
        <v>3988095</v>
      </c>
      <c r="U9" s="27">
        <v>414</v>
      </c>
      <c r="V9" s="21">
        <v>36105</v>
      </c>
      <c r="W9" s="27">
        <v>75</v>
      </c>
      <c r="X9" s="26">
        <v>11131</v>
      </c>
      <c r="Y9" s="20">
        <f t="shared" si="0"/>
        <v>44225</v>
      </c>
      <c r="Z9" s="21">
        <f t="shared" si="0"/>
        <v>6609563</v>
      </c>
    </row>
    <row r="10" spans="1:26" ht="18.95" customHeight="1" thickBot="1">
      <c r="A10" s="7"/>
      <c r="B10" s="22"/>
      <c r="C10" s="168"/>
      <c r="D10" s="28" t="s">
        <v>24</v>
      </c>
      <c r="E10" s="35">
        <v>147</v>
      </c>
      <c r="F10" s="36">
        <v>23552</v>
      </c>
      <c r="G10" s="29">
        <v>0</v>
      </c>
      <c r="H10" s="30">
        <v>0</v>
      </c>
      <c r="I10" s="37">
        <v>123</v>
      </c>
      <c r="J10" s="38">
        <v>40770</v>
      </c>
      <c r="K10" s="89">
        <v>1</v>
      </c>
      <c r="L10" s="30">
        <v>13</v>
      </c>
      <c r="M10" s="35">
        <v>8339</v>
      </c>
      <c r="N10" s="36">
        <v>1443160</v>
      </c>
      <c r="O10" s="29">
        <v>0</v>
      </c>
      <c r="P10" s="30">
        <v>0</v>
      </c>
      <c r="Q10" s="35">
        <v>11865</v>
      </c>
      <c r="R10" s="36">
        <v>1265674</v>
      </c>
      <c r="S10" s="29">
        <v>6454</v>
      </c>
      <c r="T10" s="30">
        <v>722412</v>
      </c>
      <c r="U10" s="35">
        <v>1607</v>
      </c>
      <c r="V10" s="36">
        <v>111215</v>
      </c>
      <c r="W10" s="35">
        <v>1</v>
      </c>
      <c r="X10" s="30">
        <v>20</v>
      </c>
      <c r="Y10" s="37">
        <f t="shared" si="0"/>
        <v>28537</v>
      </c>
      <c r="Z10" s="36">
        <f t="shared" si="0"/>
        <v>3606816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2285</v>
      </c>
      <c r="R11" s="14">
        <v>627691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2424</v>
      </c>
      <c r="Z11" s="14">
        <f t="shared" si="0"/>
        <v>741154</v>
      </c>
    </row>
    <row r="12" spans="1:26" ht="18.95" customHeight="1">
      <c r="A12" s="7"/>
      <c r="B12" s="7"/>
      <c r="C12" s="167"/>
      <c r="D12" s="17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604478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2418</v>
      </c>
      <c r="Z12" s="21">
        <f t="shared" si="0"/>
        <v>718901</v>
      </c>
    </row>
    <row r="13" spans="1:26" ht="18.95" customHeight="1" thickBot="1">
      <c r="A13" s="7"/>
      <c r="B13" s="7"/>
      <c r="C13" s="16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41</v>
      </c>
      <c r="J13" s="38">
        <v>38731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5860</v>
      </c>
      <c r="R13" s="36">
        <v>1658812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6148</v>
      </c>
      <c r="Z13" s="36">
        <f t="shared" si="0"/>
        <v>1915089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2054</v>
      </c>
      <c r="Z14" s="14">
        <f t="shared" si="0"/>
        <v>161720</v>
      </c>
    </row>
    <row r="15" spans="1:26" ht="18.95" customHeight="1">
      <c r="A15" s="7"/>
      <c r="B15" s="22"/>
      <c r="C15" s="167"/>
      <c r="D15" s="17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43080</v>
      </c>
    </row>
    <row r="16" spans="1:26" ht="18.95" customHeight="1" thickBot="1">
      <c r="A16" s="7" t="s">
        <v>34</v>
      </c>
      <c r="B16" s="22"/>
      <c r="C16" s="16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8468</v>
      </c>
      <c r="N16" s="36">
        <v>892537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8468</v>
      </c>
      <c r="Z16" s="36">
        <f t="shared" si="0"/>
        <v>892537</v>
      </c>
    </row>
    <row r="17" spans="1:26" ht="18.95" customHeight="1">
      <c r="A17" s="7"/>
      <c r="B17" s="22"/>
      <c r="C17" s="2" t="s">
        <v>35</v>
      </c>
      <c r="D17" s="174" t="s">
        <v>21</v>
      </c>
      <c r="E17" s="13">
        <v>87</v>
      </c>
      <c r="F17" s="14">
        <v>9692</v>
      </c>
      <c r="G17" s="19">
        <v>429</v>
      </c>
      <c r="H17" s="18">
        <v>110777</v>
      </c>
      <c r="I17" s="13">
        <v>1275</v>
      </c>
      <c r="J17" s="14">
        <v>145038</v>
      </c>
      <c r="K17" s="19">
        <v>39</v>
      </c>
      <c r="L17" s="18">
        <v>12925</v>
      </c>
      <c r="M17" s="13">
        <v>838</v>
      </c>
      <c r="N17" s="87">
        <v>236591</v>
      </c>
      <c r="O17" s="19">
        <v>4052</v>
      </c>
      <c r="P17" s="18">
        <v>1592925</v>
      </c>
      <c r="Q17" s="13">
        <v>3683</v>
      </c>
      <c r="R17" s="14">
        <v>943352</v>
      </c>
      <c r="S17" s="19">
        <v>197</v>
      </c>
      <c r="T17" s="18">
        <v>40437</v>
      </c>
      <c r="U17" s="13">
        <v>20</v>
      </c>
      <c r="V17" s="14">
        <v>4400</v>
      </c>
      <c r="W17" s="13">
        <v>7348</v>
      </c>
      <c r="X17" s="18">
        <v>1457037</v>
      </c>
      <c r="Y17" s="41">
        <f t="shared" si="1"/>
        <v>17968</v>
      </c>
      <c r="Z17" s="42">
        <f t="shared" si="0"/>
        <v>4553174</v>
      </c>
    </row>
    <row r="18" spans="1:26" ht="18.95" customHeight="1">
      <c r="A18" s="7" t="s">
        <v>36</v>
      </c>
      <c r="B18" s="22"/>
      <c r="C18" s="167"/>
      <c r="D18" s="170" t="s">
        <v>22</v>
      </c>
      <c r="E18" s="27">
        <v>46</v>
      </c>
      <c r="F18" s="21">
        <v>11274</v>
      </c>
      <c r="G18" s="25">
        <v>439</v>
      </c>
      <c r="H18" s="26">
        <v>102396</v>
      </c>
      <c r="I18" s="27">
        <v>1266</v>
      </c>
      <c r="J18" s="21">
        <v>146378</v>
      </c>
      <c r="K18" s="25">
        <v>73</v>
      </c>
      <c r="L18" s="26">
        <v>54685</v>
      </c>
      <c r="M18" s="27">
        <v>608</v>
      </c>
      <c r="N18" s="21">
        <v>258768</v>
      </c>
      <c r="O18" s="25">
        <v>3972</v>
      </c>
      <c r="P18" s="26">
        <v>1559990</v>
      </c>
      <c r="Q18" s="27">
        <v>4205</v>
      </c>
      <c r="R18" s="21">
        <v>1049086</v>
      </c>
      <c r="S18" s="25">
        <v>209</v>
      </c>
      <c r="T18" s="26">
        <v>51100</v>
      </c>
      <c r="U18" s="27">
        <v>13</v>
      </c>
      <c r="V18" s="21">
        <v>2860</v>
      </c>
      <c r="W18" s="27">
        <v>7525</v>
      </c>
      <c r="X18" s="26">
        <v>1490404</v>
      </c>
      <c r="Y18" s="23">
        <f t="shared" si="1"/>
        <v>18356</v>
      </c>
      <c r="Z18" s="24">
        <f t="shared" si="0"/>
        <v>4726941</v>
      </c>
    </row>
    <row r="19" spans="1:26" ht="18.95" customHeight="1" thickBot="1">
      <c r="A19" s="7"/>
      <c r="B19" s="22"/>
      <c r="C19" s="168"/>
      <c r="D19" s="43" t="s">
        <v>24</v>
      </c>
      <c r="E19" s="23">
        <v>295</v>
      </c>
      <c r="F19" s="24">
        <v>55707</v>
      </c>
      <c r="G19" s="33">
        <v>521</v>
      </c>
      <c r="H19" s="34">
        <v>133755</v>
      </c>
      <c r="I19" s="23">
        <v>301</v>
      </c>
      <c r="J19" s="24">
        <v>117776</v>
      </c>
      <c r="K19" s="90">
        <v>247</v>
      </c>
      <c r="L19" s="34">
        <v>184530</v>
      </c>
      <c r="M19" s="23">
        <v>1831</v>
      </c>
      <c r="N19" s="24">
        <v>587075</v>
      </c>
      <c r="O19" s="33">
        <v>1985</v>
      </c>
      <c r="P19" s="34">
        <v>766943</v>
      </c>
      <c r="Q19" s="23">
        <v>6373</v>
      </c>
      <c r="R19" s="24">
        <v>1995693</v>
      </c>
      <c r="S19" s="33">
        <v>112</v>
      </c>
      <c r="T19" s="34">
        <v>31512</v>
      </c>
      <c r="U19" s="23">
        <v>72</v>
      </c>
      <c r="V19" s="24">
        <v>15840</v>
      </c>
      <c r="W19" s="23">
        <v>8173</v>
      </c>
      <c r="X19" s="34">
        <v>1881969</v>
      </c>
      <c r="Y19" s="35">
        <f t="shared" si="1"/>
        <v>19910</v>
      </c>
      <c r="Z19" s="36">
        <f t="shared" si="0"/>
        <v>5770800</v>
      </c>
    </row>
    <row r="20" spans="1:28" ht="18.95" customHeight="1">
      <c r="A20" s="7"/>
      <c r="B20" s="22"/>
      <c r="C20" s="2" t="s">
        <v>17</v>
      </c>
      <c r="D20" s="174" t="s">
        <v>21</v>
      </c>
      <c r="E20" s="13">
        <f>+E17+E14+E11+E8+E5</f>
        <v>1095</v>
      </c>
      <c r="F20" s="14">
        <f aca="true" t="shared" si="2" ref="E20:Z22">+F17+F14+F11+F8+F5</f>
        <v>85953</v>
      </c>
      <c r="G20" s="19">
        <f t="shared" si="2"/>
        <v>558</v>
      </c>
      <c r="H20" s="18">
        <f t="shared" si="2"/>
        <v>195977</v>
      </c>
      <c r="I20" s="13">
        <f t="shared" si="2"/>
        <v>3291</v>
      </c>
      <c r="J20" s="14">
        <f t="shared" si="2"/>
        <v>6489789</v>
      </c>
      <c r="K20" s="19">
        <f t="shared" si="2"/>
        <v>1192</v>
      </c>
      <c r="L20" s="18">
        <f t="shared" si="2"/>
        <v>2280063</v>
      </c>
      <c r="M20" s="13">
        <f t="shared" si="2"/>
        <v>9724</v>
      </c>
      <c r="N20" s="14">
        <f t="shared" si="2"/>
        <v>1457753</v>
      </c>
      <c r="O20" s="19">
        <f t="shared" si="2"/>
        <v>4704</v>
      </c>
      <c r="P20" s="18">
        <f t="shared" si="2"/>
        <v>1630911</v>
      </c>
      <c r="Q20" s="13">
        <f t="shared" si="2"/>
        <v>27417</v>
      </c>
      <c r="R20" s="14">
        <f t="shared" si="2"/>
        <v>5475124</v>
      </c>
      <c r="S20" s="19">
        <f t="shared" si="2"/>
        <v>47809</v>
      </c>
      <c r="T20" s="18">
        <f t="shared" si="2"/>
        <v>10844067</v>
      </c>
      <c r="U20" s="13">
        <f t="shared" si="2"/>
        <v>2718</v>
      </c>
      <c r="V20" s="14">
        <f t="shared" si="2"/>
        <v>677163</v>
      </c>
      <c r="W20" s="13">
        <f t="shared" si="2"/>
        <v>7695</v>
      </c>
      <c r="X20" s="18">
        <f t="shared" si="2"/>
        <v>1529566</v>
      </c>
      <c r="Y20" s="31">
        <f t="shared" si="2"/>
        <v>106203</v>
      </c>
      <c r="Z20" s="32">
        <f t="shared" si="2"/>
        <v>30666366</v>
      </c>
      <c r="AA20" s="3"/>
      <c r="AB20" s="3"/>
    </row>
    <row r="21" spans="1:28" ht="18.95" customHeight="1">
      <c r="A21" s="7" t="s">
        <v>37</v>
      </c>
      <c r="B21" s="22"/>
      <c r="C21" s="167"/>
      <c r="D21" s="170" t="s">
        <v>22</v>
      </c>
      <c r="E21" s="27">
        <f t="shared" si="2"/>
        <v>1250</v>
      </c>
      <c r="F21" s="21">
        <f t="shared" si="2"/>
        <v>124091</v>
      </c>
      <c r="G21" s="25">
        <f t="shared" si="2"/>
        <v>568</v>
      </c>
      <c r="H21" s="26">
        <f t="shared" si="2"/>
        <v>187596</v>
      </c>
      <c r="I21" s="27">
        <f t="shared" si="2"/>
        <v>3131</v>
      </c>
      <c r="J21" s="21">
        <f t="shared" si="2"/>
        <v>6530300</v>
      </c>
      <c r="K21" s="25">
        <f t="shared" si="2"/>
        <v>1014</v>
      </c>
      <c r="L21" s="26">
        <f t="shared" si="2"/>
        <v>1889228</v>
      </c>
      <c r="M21" s="27">
        <f t="shared" si="2"/>
        <v>7617</v>
      </c>
      <c r="N21" s="21">
        <f t="shared" si="2"/>
        <v>1517529</v>
      </c>
      <c r="O21" s="25">
        <f t="shared" si="2"/>
        <v>4629</v>
      </c>
      <c r="P21" s="26">
        <f t="shared" si="2"/>
        <v>1599077</v>
      </c>
      <c r="Q21" s="27">
        <f t="shared" si="2"/>
        <v>28554</v>
      </c>
      <c r="R21" s="21">
        <f t="shared" si="2"/>
        <v>5619583</v>
      </c>
      <c r="S21" s="25">
        <f t="shared" si="2"/>
        <v>46896</v>
      </c>
      <c r="T21" s="26">
        <f t="shared" si="2"/>
        <v>11146204</v>
      </c>
      <c r="U21" s="27">
        <f t="shared" si="2"/>
        <v>2769</v>
      </c>
      <c r="V21" s="21">
        <f t="shared" si="2"/>
        <v>647991</v>
      </c>
      <c r="W21" s="27">
        <f t="shared" si="2"/>
        <v>7956</v>
      </c>
      <c r="X21" s="26">
        <f t="shared" si="2"/>
        <v>1588072</v>
      </c>
      <c r="Y21" s="23">
        <f t="shared" si="2"/>
        <v>104384</v>
      </c>
      <c r="Z21" s="24">
        <f t="shared" si="2"/>
        <v>30849671</v>
      </c>
      <c r="AA21" s="3"/>
      <c r="AB21" s="3"/>
    </row>
    <row r="22" spans="1:28" ht="18.95" customHeight="1" thickBot="1">
      <c r="A22" s="7"/>
      <c r="B22" s="22"/>
      <c r="C22" s="168"/>
      <c r="D22" s="43" t="s">
        <v>24</v>
      </c>
      <c r="E22" s="23">
        <f t="shared" si="2"/>
        <v>2376</v>
      </c>
      <c r="F22" s="24">
        <f t="shared" si="2"/>
        <v>357999</v>
      </c>
      <c r="G22" s="33">
        <f t="shared" si="2"/>
        <v>872</v>
      </c>
      <c r="H22" s="34">
        <f t="shared" si="2"/>
        <v>403993</v>
      </c>
      <c r="I22" s="23">
        <f t="shared" si="2"/>
        <v>2371</v>
      </c>
      <c r="J22" s="24">
        <f t="shared" si="2"/>
        <v>2190612</v>
      </c>
      <c r="K22" s="33">
        <f t="shared" si="2"/>
        <v>1696</v>
      </c>
      <c r="L22" s="34">
        <f t="shared" si="2"/>
        <v>2790297</v>
      </c>
      <c r="M22" s="23">
        <f t="shared" si="2"/>
        <v>19515</v>
      </c>
      <c r="N22" s="24">
        <f t="shared" si="2"/>
        <v>3174208</v>
      </c>
      <c r="O22" s="33">
        <f t="shared" si="2"/>
        <v>4407</v>
      </c>
      <c r="P22" s="34">
        <f t="shared" si="2"/>
        <v>1200216</v>
      </c>
      <c r="Q22" s="23">
        <f t="shared" si="2"/>
        <v>57206</v>
      </c>
      <c r="R22" s="24">
        <f t="shared" si="2"/>
        <v>9667124</v>
      </c>
      <c r="S22" s="33">
        <f t="shared" si="2"/>
        <v>30976</v>
      </c>
      <c r="T22" s="34">
        <f t="shared" si="2"/>
        <v>2477563</v>
      </c>
      <c r="U22" s="23">
        <f t="shared" si="2"/>
        <v>5128</v>
      </c>
      <c r="V22" s="24">
        <f t="shared" si="2"/>
        <v>2475877</v>
      </c>
      <c r="W22" s="23">
        <f t="shared" si="2"/>
        <v>9390</v>
      </c>
      <c r="X22" s="34">
        <f t="shared" si="2"/>
        <v>2117482</v>
      </c>
      <c r="Y22" s="23">
        <f t="shared" si="2"/>
        <v>133937</v>
      </c>
      <c r="Z22" s="24">
        <f t="shared" si="2"/>
        <v>26855371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47.78887303851641</v>
      </c>
      <c r="F23" s="229"/>
      <c r="G23" s="228">
        <f>(G20+G21)/(G22+G41)*100</f>
        <v>64.19612314709237</v>
      </c>
      <c r="H23" s="229"/>
      <c r="I23" s="228">
        <f>(I20+I21)/(I22+I41)*100</f>
        <v>140.15713662156264</v>
      </c>
      <c r="J23" s="229"/>
      <c r="K23" s="228">
        <f>(K20+K21)/(K22+K41)*100</f>
        <v>68.6372121966397</v>
      </c>
      <c r="L23" s="229"/>
      <c r="M23" s="228">
        <f>(M20+M21)/(M22+M41)*100</f>
        <v>46.965178980096475</v>
      </c>
      <c r="N23" s="229"/>
      <c r="O23" s="228">
        <f>(O20+O21)/(O22+O41)*100</f>
        <v>106.77268047134194</v>
      </c>
      <c r="P23" s="229"/>
      <c r="Q23" s="228">
        <f>(Q20+Q21)/(Q22+Q41)*100</f>
        <v>48.439190300218954</v>
      </c>
      <c r="R23" s="229"/>
      <c r="S23" s="228">
        <f>(S20+S21)/(S22+S41)*100</f>
        <v>155.15490096495682</v>
      </c>
      <c r="T23" s="229"/>
      <c r="U23" s="228">
        <f>(U20+U21)/(U22+U41)*100</f>
        <v>53.23566508198312</v>
      </c>
      <c r="V23" s="229"/>
      <c r="W23" s="228">
        <f>(W20+W21)/(W22+W41)*100</f>
        <v>82.19631321884356</v>
      </c>
      <c r="X23" s="229"/>
      <c r="Y23" s="228">
        <f>(Y20+Y21)/(Y22+Y41)*100</f>
        <v>79.15105441651436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f>F22/E22*1000</f>
        <v>150672.9797979798</v>
      </c>
      <c r="F24" s="231"/>
      <c r="G24" s="224">
        <f>H22/G22*1000</f>
        <v>463294.7247706422</v>
      </c>
      <c r="H24" s="225"/>
      <c r="I24" s="226">
        <f>J22/I22*1000</f>
        <v>923919.0215099114</v>
      </c>
      <c r="J24" s="227"/>
      <c r="K24" s="224">
        <f>L22/K22*1000</f>
        <v>1645222.287735849</v>
      </c>
      <c r="L24" s="225"/>
      <c r="M24" s="226">
        <f>N22/M22*1000</f>
        <v>162654.77837560853</v>
      </c>
      <c r="N24" s="227"/>
      <c r="O24" s="224">
        <f>P22/O22*1000</f>
        <v>272343.09053778084</v>
      </c>
      <c r="P24" s="225"/>
      <c r="Q24" s="226">
        <f>R22/Q22*1000</f>
        <v>168987.9383281474</v>
      </c>
      <c r="R24" s="227"/>
      <c r="S24" s="224">
        <f>T22/S22*1000</f>
        <v>79983.30965909091</v>
      </c>
      <c r="T24" s="225"/>
      <c r="U24" s="226">
        <f>V22/U22*1000</f>
        <v>482815.3276131045</v>
      </c>
      <c r="V24" s="227"/>
      <c r="W24" s="224">
        <f>X22/W22*1000</f>
        <v>225503.94036208733</v>
      </c>
      <c r="X24" s="225"/>
      <c r="Y24" s="226">
        <f>Z22/Y22*1000</f>
        <v>200507.484862286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1.7739683582579868</v>
      </c>
      <c r="F25" s="49"/>
      <c r="G25" s="50">
        <f>G22/Y22*100</f>
        <v>0.6510523604381164</v>
      </c>
      <c r="H25" s="51"/>
      <c r="I25" s="48">
        <f>I22/Y22*100</f>
        <v>1.7702352598609794</v>
      </c>
      <c r="J25" s="49"/>
      <c r="K25" s="50">
        <f>K22/Y22*100</f>
        <v>1.2662669762649605</v>
      </c>
      <c r="L25" s="51"/>
      <c r="M25" s="48">
        <f>M22/Y22*100</f>
        <v>14.57028304352046</v>
      </c>
      <c r="N25" s="49"/>
      <c r="O25" s="50">
        <f>O22/Y22*100</f>
        <v>3.290352927122453</v>
      </c>
      <c r="P25" s="51"/>
      <c r="Q25" s="48">
        <f>Q22/Y22*100</f>
        <v>42.71112537984276</v>
      </c>
      <c r="R25" s="49"/>
      <c r="S25" s="50">
        <f>S22/Y22*100</f>
        <v>23.127291189141165</v>
      </c>
      <c r="T25" s="51"/>
      <c r="U25" s="48">
        <f>U22/Y22*100</f>
        <v>3.828665715970941</v>
      </c>
      <c r="V25" s="49"/>
      <c r="W25" s="50">
        <f>W22/Y22*100</f>
        <v>7.0107587895801755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6"/>
      <c r="E26" s="52"/>
      <c r="F26" s="166"/>
      <c r="G26" s="52"/>
      <c r="H26" s="166"/>
      <c r="I26" s="52"/>
      <c r="J26" s="166"/>
      <c r="K26" s="52"/>
      <c r="L26" s="166"/>
      <c r="M26" s="52"/>
      <c r="N26" s="166"/>
      <c r="O26" s="52"/>
      <c r="P26" s="166"/>
      <c r="Q26" s="52"/>
      <c r="R26" s="166"/>
      <c r="S26" s="52"/>
      <c r="T26" s="166"/>
      <c r="U26" s="52"/>
      <c r="V26" s="166"/>
      <c r="W26" s="52"/>
      <c r="X26" s="166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1366</v>
      </c>
      <c r="F27" s="14">
        <v>161547</v>
      </c>
      <c r="G27" s="19">
        <v>512</v>
      </c>
      <c r="H27" s="18">
        <v>215294</v>
      </c>
      <c r="I27" s="13">
        <v>2006</v>
      </c>
      <c r="J27" s="14">
        <v>942281</v>
      </c>
      <c r="K27" s="19">
        <v>203</v>
      </c>
      <c r="L27" s="18">
        <v>111742</v>
      </c>
      <c r="M27" s="13">
        <v>7257</v>
      </c>
      <c r="N27" s="14">
        <v>1213858</v>
      </c>
      <c r="O27" s="19">
        <v>4259</v>
      </c>
      <c r="P27" s="18">
        <v>1475069</v>
      </c>
      <c r="Q27" s="13">
        <v>19224</v>
      </c>
      <c r="R27" s="14">
        <v>3738564</v>
      </c>
      <c r="S27" s="19">
        <v>37070</v>
      </c>
      <c r="T27" s="18">
        <v>9418522</v>
      </c>
      <c r="U27" s="13">
        <v>3278</v>
      </c>
      <c r="V27" s="14">
        <v>574692</v>
      </c>
      <c r="W27" s="19">
        <v>7085</v>
      </c>
      <c r="X27" s="18">
        <v>1391693</v>
      </c>
      <c r="Y27" s="55">
        <f>+W27+U27+S27+Q27+O27+M27+K27+I27+G27+E27</f>
        <v>82260</v>
      </c>
      <c r="Z27" s="56">
        <f aca="true" t="shared" si="3" ref="Z27:Z29">+X27+V27+T27+R27+P27+N27+L27+J27+H27+F27</f>
        <v>19243262</v>
      </c>
    </row>
    <row r="28" spans="1:26" ht="18.95" customHeight="1">
      <c r="A28" s="22"/>
      <c r="B28" s="222"/>
      <c r="C28" s="7"/>
      <c r="D28" s="57" t="s">
        <v>22</v>
      </c>
      <c r="E28" s="27">
        <v>1188</v>
      </c>
      <c r="F28" s="21">
        <v>89884</v>
      </c>
      <c r="G28" s="25">
        <v>573</v>
      </c>
      <c r="H28" s="26">
        <v>236218</v>
      </c>
      <c r="I28" s="27">
        <v>2037</v>
      </c>
      <c r="J28" s="21">
        <v>926353</v>
      </c>
      <c r="K28" s="25">
        <v>141</v>
      </c>
      <c r="L28" s="26">
        <v>70315</v>
      </c>
      <c r="M28" s="27">
        <v>5410</v>
      </c>
      <c r="N28" s="21">
        <v>1203015</v>
      </c>
      <c r="O28" s="25">
        <v>4357</v>
      </c>
      <c r="P28" s="26">
        <v>1499105</v>
      </c>
      <c r="Q28" s="27">
        <v>20120</v>
      </c>
      <c r="R28" s="21">
        <v>4030994</v>
      </c>
      <c r="S28" s="25">
        <v>38018</v>
      </c>
      <c r="T28" s="26">
        <v>9647949</v>
      </c>
      <c r="U28" s="27">
        <v>3218</v>
      </c>
      <c r="V28" s="21">
        <v>862328</v>
      </c>
      <c r="W28" s="25">
        <v>7201</v>
      </c>
      <c r="X28" s="26">
        <v>1407243</v>
      </c>
      <c r="Y28" s="58">
        <f aca="true" t="shared" si="4" ref="Y28:Y29">+W28+U28+S28+Q28+O28+M28+K28+I28+G28+E28</f>
        <v>82263</v>
      </c>
      <c r="Z28" s="59">
        <f t="shared" si="3"/>
        <v>19973404</v>
      </c>
    </row>
    <row r="29" spans="1:26" ht="18.95" customHeight="1">
      <c r="A29" s="22"/>
      <c r="B29" s="222"/>
      <c r="C29" s="7"/>
      <c r="D29" s="57" t="s">
        <v>24</v>
      </c>
      <c r="E29" s="27">
        <v>2317</v>
      </c>
      <c r="F29" s="21">
        <v>357827</v>
      </c>
      <c r="G29" s="25">
        <v>1232</v>
      </c>
      <c r="H29" s="26">
        <v>512628</v>
      </c>
      <c r="I29" s="27">
        <v>2216</v>
      </c>
      <c r="J29" s="21">
        <v>2462627</v>
      </c>
      <c r="K29" s="25">
        <v>472</v>
      </c>
      <c r="L29" s="26">
        <v>171869</v>
      </c>
      <c r="M29" s="27">
        <v>15279</v>
      </c>
      <c r="N29" s="21">
        <v>2501582</v>
      </c>
      <c r="O29" s="25">
        <v>3977</v>
      </c>
      <c r="P29" s="26">
        <v>1180332</v>
      </c>
      <c r="Q29" s="27">
        <v>62150</v>
      </c>
      <c r="R29" s="21">
        <v>11517409</v>
      </c>
      <c r="S29" s="25">
        <v>25547</v>
      </c>
      <c r="T29" s="26">
        <v>2187356</v>
      </c>
      <c r="U29" s="27">
        <v>8007</v>
      </c>
      <c r="V29" s="21">
        <v>2442561</v>
      </c>
      <c r="W29" s="25">
        <v>13301</v>
      </c>
      <c r="X29" s="26">
        <v>1798681</v>
      </c>
      <c r="Y29" s="58">
        <f t="shared" si="4"/>
        <v>134498</v>
      </c>
      <c r="Z29" s="59">
        <f t="shared" si="3"/>
        <v>25132872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57.3</v>
      </c>
      <c r="F30" s="220"/>
      <c r="G30" s="219">
        <v>43</v>
      </c>
      <c r="H30" s="220"/>
      <c r="I30" s="219">
        <v>90.6</v>
      </c>
      <c r="J30" s="220"/>
      <c r="K30" s="219">
        <v>39</v>
      </c>
      <c r="L30" s="220"/>
      <c r="M30" s="219">
        <v>44.1</v>
      </c>
      <c r="N30" s="220"/>
      <c r="O30" s="219">
        <v>107</v>
      </c>
      <c r="P30" s="220"/>
      <c r="Q30" s="219">
        <v>31.4</v>
      </c>
      <c r="R30" s="220"/>
      <c r="S30" s="219">
        <v>144.3</v>
      </c>
      <c r="T30" s="220"/>
      <c r="U30" s="219">
        <v>40.7</v>
      </c>
      <c r="V30" s="220"/>
      <c r="W30" s="219">
        <v>53.5</v>
      </c>
      <c r="X30" s="220"/>
      <c r="Y30" s="219">
        <v>61.2</v>
      </c>
      <c r="Z30" s="220"/>
    </row>
    <row r="31" spans="1:26" ht="18.95" customHeight="1">
      <c r="A31" s="22"/>
      <c r="B31" s="222"/>
      <c r="C31" s="4" t="s">
        <v>45</v>
      </c>
      <c r="D31" s="174" t="s">
        <v>21</v>
      </c>
      <c r="E31" s="124">
        <f>E20-E27</f>
        <v>-271</v>
      </c>
      <c r="F31" s="125">
        <f aca="true" t="shared" si="5" ref="F31:Z33">F20-F27</f>
        <v>-75594</v>
      </c>
      <c r="G31" s="126">
        <f t="shared" si="5"/>
        <v>46</v>
      </c>
      <c r="H31" s="127">
        <f t="shared" si="5"/>
        <v>-19317</v>
      </c>
      <c r="I31" s="124">
        <f t="shared" si="5"/>
        <v>1285</v>
      </c>
      <c r="J31" s="125">
        <f t="shared" si="5"/>
        <v>5547508</v>
      </c>
      <c r="K31" s="126">
        <f t="shared" si="5"/>
        <v>989</v>
      </c>
      <c r="L31" s="127">
        <f t="shared" si="5"/>
        <v>2168321</v>
      </c>
      <c r="M31" s="124">
        <f t="shared" si="5"/>
        <v>2467</v>
      </c>
      <c r="N31" s="125">
        <f t="shared" si="5"/>
        <v>243895</v>
      </c>
      <c r="O31" s="126">
        <f t="shared" si="5"/>
        <v>445</v>
      </c>
      <c r="P31" s="127">
        <f t="shared" si="5"/>
        <v>155842</v>
      </c>
      <c r="Q31" s="124">
        <f t="shared" si="5"/>
        <v>8193</v>
      </c>
      <c r="R31" s="125">
        <f t="shared" si="5"/>
        <v>1736560</v>
      </c>
      <c r="S31" s="126">
        <f t="shared" si="5"/>
        <v>10739</v>
      </c>
      <c r="T31" s="127">
        <f t="shared" si="5"/>
        <v>1425545</v>
      </c>
      <c r="U31" s="124">
        <f t="shared" si="5"/>
        <v>-560</v>
      </c>
      <c r="V31" s="125">
        <f t="shared" si="5"/>
        <v>102471</v>
      </c>
      <c r="W31" s="126">
        <f t="shared" si="5"/>
        <v>610</v>
      </c>
      <c r="X31" s="127">
        <f t="shared" si="5"/>
        <v>137873</v>
      </c>
      <c r="Y31" s="124">
        <f t="shared" si="5"/>
        <v>23943</v>
      </c>
      <c r="Z31" s="125">
        <f t="shared" si="5"/>
        <v>11423104</v>
      </c>
    </row>
    <row r="32" spans="1:26" ht="18.95" customHeight="1">
      <c r="A32" s="22" t="s">
        <v>46</v>
      </c>
      <c r="B32" s="222"/>
      <c r="C32" s="7"/>
      <c r="D32" s="170" t="s">
        <v>22</v>
      </c>
      <c r="E32" s="128">
        <f aca="true" t="shared" si="6" ref="E32:T33">E21-E28</f>
        <v>62</v>
      </c>
      <c r="F32" s="129">
        <f t="shared" si="6"/>
        <v>34207</v>
      </c>
      <c r="G32" s="130">
        <f t="shared" si="6"/>
        <v>-5</v>
      </c>
      <c r="H32" s="131">
        <f t="shared" si="6"/>
        <v>-48622</v>
      </c>
      <c r="I32" s="128">
        <f t="shared" si="6"/>
        <v>1094</v>
      </c>
      <c r="J32" s="129">
        <f t="shared" si="6"/>
        <v>5603947</v>
      </c>
      <c r="K32" s="130">
        <f t="shared" si="6"/>
        <v>873</v>
      </c>
      <c r="L32" s="131">
        <f t="shared" si="6"/>
        <v>1818913</v>
      </c>
      <c r="M32" s="128">
        <f t="shared" si="6"/>
        <v>2207</v>
      </c>
      <c r="N32" s="129">
        <f t="shared" si="6"/>
        <v>314514</v>
      </c>
      <c r="O32" s="130">
        <f t="shared" si="6"/>
        <v>272</v>
      </c>
      <c r="P32" s="131">
        <f t="shared" si="6"/>
        <v>99972</v>
      </c>
      <c r="Q32" s="128">
        <f t="shared" si="6"/>
        <v>8434</v>
      </c>
      <c r="R32" s="129">
        <f t="shared" si="6"/>
        <v>1588589</v>
      </c>
      <c r="S32" s="130">
        <f t="shared" si="6"/>
        <v>8878</v>
      </c>
      <c r="T32" s="131">
        <f t="shared" si="6"/>
        <v>1498255</v>
      </c>
      <c r="U32" s="128">
        <f t="shared" si="5"/>
        <v>-449</v>
      </c>
      <c r="V32" s="129">
        <f t="shared" si="5"/>
        <v>-214337</v>
      </c>
      <c r="W32" s="130">
        <f t="shared" si="5"/>
        <v>755</v>
      </c>
      <c r="X32" s="131">
        <f t="shared" si="5"/>
        <v>180829</v>
      </c>
      <c r="Y32" s="128">
        <f t="shared" si="5"/>
        <v>22121</v>
      </c>
      <c r="Z32" s="129">
        <f t="shared" si="5"/>
        <v>10876267</v>
      </c>
    </row>
    <row r="33" spans="1:26" ht="18.95" customHeight="1">
      <c r="A33" s="22"/>
      <c r="B33" s="222"/>
      <c r="C33" s="7"/>
      <c r="D33" s="170" t="s">
        <v>24</v>
      </c>
      <c r="E33" s="128">
        <f t="shared" si="6"/>
        <v>59</v>
      </c>
      <c r="F33" s="129">
        <f t="shared" si="5"/>
        <v>172</v>
      </c>
      <c r="G33" s="130">
        <f t="shared" si="5"/>
        <v>-360</v>
      </c>
      <c r="H33" s="131">
        <f t="shared" si="5"/>
        <v>-108635</v>
      </c>
      <c r="I33" s="128">
        <f t="shared" si="5"/>
        <v>155</v>
      </c>
      <c r="J33" s="129">
        <f t="shared" si="5"/>
        <v>-272015</v>
      </c>
      <c r="K33" s="130">
        <f t="shared" si="5"/>
        <v>1224</v>
      </c>
      <c r="L33" s="131">
        <f t="shared" si="5"/>
        <v>2618428</v>
      </c>
      <c r="M33" s="128">
        <f t="shared" si="5"/>
        <v>4236</v>
      </c>
      <c r="N33" s="129">
        <f t="shared" si="5"/>
        <v>672626</v>
      </c>
      <c r="O33" s="130">
        <f t="shared" si="5"/>
        <v>430</v>
      </c>
      <c r="P33" s="131">
        <f t="shared" si="5"/>
        <v>19884</v>
      </c>
      <c r="Q33" s="128">
        <f t="shared" si="5"/>
        <v>-4944</v>
      </c>
      <c r="R33" s="129">
        <f t="shared" si="5"/>
        <v>-1850285</v>
      </c>
      <c r="S33" s="130">
        <f t="shared" si="5"/>
        <v>5429</v>
      </c>
      <c r="T33" s="131">
        <f t="shared" si="5"/>
        <v>290207</v>
      </c>
      <c r="U33" s="128">
        <f t="shared" si="5"/>
        <v>-2879</v>
      </c>
      <c r="V33" s="129">
        <f t="shared" si="5"/>
        <v>33316</v>
      </c>
      <c r="W33" s="130">
        <f t="shared" si="5"/>
        <v>-3911</v>
      </c>
      <c r="X33" s="131">
        <f t="shared" si="5"/>
        <v>318801</v>
      </c>
      <c r="Y33" s="128">
        <f t="shared" si="5"/>
        <v>-561</v>
      </c>
      <c r="Z33" s="129">
        <f t="shared" si="5"/>
        <v>1722499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f>+E23-E30</f>
        <v>-9.51112696148359</v>
      </c>
      <c r="F34" s="212"/>
      <c r="G34" s="217">
        <f aca="true" t="shared" si="7" ref="G34">+G23-G30</f>
        <v>21.196123147092365</v>
      </c>
      <c r="H34" s="218"/>
      <c r="I34" s="213">
        <f aca="true" t="shared" si="8" ref="I34">+I23-I30</f>
        <v>49.55713662156265</v>
      </c>
      <c r="J34" s="212"/>
      <c r="K34" s="217">
        <f aca="true" t="shared" si="9" ref="K34">+K23-K30</f>
        <v>29.637212196639695</v>
      </c>
      <c r="L34" s="218"/>
      <c r="M34" s="213">
        <f aca="true" t="shared" si="10" ref="M34">+M23-M30</f>
        <v>2.8651789800964735</v>
      </c>
      <c r="N34" s="212"/>
      <c r="O34" s="217">
        <f aca="true" t="shared" si="11" ref="O34">+O23-O30</f>
        <v>-0.22731952865805738</v>
      </c>
      <c r="P34" s="218"/>
      <c r="Q34" s="213">
        <f aca="true" t="shared" si="12" ref="Q34">+Q23-Q30</f>
        <v>17.039190300218955</v>
      </c>
      <c r="R34" s="212"/>
      <c r="S34" s="217">
        <f aca="true" t="shared" si="13" ref="S34">+S23-S30</f>
        <v>10.854900964956812</v>
      </c>
      <c r="T34" s="218"/>
      <c r="U34" s="213">
        <f aca="true" t="shared" si="14" ref="U34">+U23-U30</f>
        <v>12.535665081983119</v>
      </c>
      <c r="V34" s="212"/>
      <c r="W34" s="217">
        <f aca="true" t="shared" si="15" ref="W34">+W23-W30</f>
        <v>28.696313218843557</v>
      </c>
      <c r="X34" s="218"/>
      <c r="Y34" s="213">
        <f aca="true" t="shared" si="16" ref="Y34">+Y23-Y30</f>
        <v>17.951054416514353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17" ref="E35:Z37">E20/E27*100</f>
        <v>80.1610541727672</v>
      </c>
      <c r="F35" s="72">
        <f t="shared" si="17"/>
        <v>53.20618767293729</v>
      </c>
      <c r="G35" s="73">
        <f t="shared" si="17"/>
        <v>108.984375</v>
      </c>
      <c r="H35" s="74">
        <f t="shared" si="17"/>
        <v>91.02761804787872</v>
      </c>
      <c r="I35" s="71">
        <f t="shared" si="17"/>
        <v>164.05782652043868</v>
      </c>
      <c r="J35" s="72">
        <f t="shared" si="17"/>
        <v>688.7318114235563</v>
      </c>
      <c r="K35" s="73">
        <f t="shared" si="17"/>
        <v>587.192118226601</v>
      </c>
      <c r="L35" s="74">
        <f t="shared" si="17"/>
        <v>2040.470906194627</v>
      </c>
      <c r="M35" s="71">
        <f t="shared" si="17"/>
        <v>133.99476367645033</v>
      </c>
      <c r="N35" s="72">
        <f t="shared" si="17"/>
        <v>120.09254789275188</v>
      </c>
      <c r="O35" s="73">
        <f t="shared" si="17"/>
        <v>110.44846208030054</v>
      </c>
      <c r="P35" s="74">
        <f t="shared" si="17"/>
        <v>110.56506509187028</v>
      </c>
      <c r="Q35" s="71">
        <f t="shared" si="17"/>
        <v>142.61860174781523</v>
      </c>
      <c r="R35" s="72">
        <f t="shared" si="17"/>
        <v>146.44992034374695</v>
      </c>
      <c r="S35" s="73">
        <f t="shared" si="17"/>
        <v>128.96951712975454</v>
      </c>
      <c r="T35" s="74">
        <f t="shared" si="17"/>
        <v>115.1355488684955</v>
      </c>
      <c r="U35" s="71">
        <f t="shared" si="17"/>
        <v>82.91641244661379</v>
      </c>
      <c r="V35" s="72">
        <f t="shared" si="17"/>
        <v>117.83059447495354</v>
      </c>
      <c r="W35" s="73">
        <f t="shared" si="17"/>
        <v>108.60973888496824</v>
      </c>
      <c r="X35" s="74">
        <f t="shared" si="17"/>
        <v>109.90685445712525</v>
      </c>
      <c r="Y35" s="71">
        <f t="shared" si="17"/>
        <v>129.10649161196207</v>
      </c>
      <c r="Z35" s="72">
        <f t="shared" si="17"/>
        <v>159.36157809419214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17"/>
        <v>105.21885521885521</v>
      </c>
      <c r="F36" s="76">
        <f t="shared" si="17"/>
        <v>138.05682880156647</v>
      </c>
      <c r="G36" s="77">
        <f t="shared" si="17"/>
        <v>99.12739965095986</v>
      </c>
      <c r="H36" s="78">
        <f t="shared" si="17"/>
        <v>79.41647122573217</v>
      </c>
      <c r="I36" s="75">
        <f t="shared" si="17"/>
        <v>153.70643102601866</v>
      </c>
      <c r="J36" s="76">
        <f t="shared" si="17"/>
        <v>704.9472501303499</v>
      </c>
      <c r="K36" s="77">
        <f t="shared" si="17"/>
        <v>719.1489361702128</v>
      </c>
      <c r="L36" s="78">
        <f t="shared" si="17"/>
        <v>2686.806513546185</v>
      </c>
      <c r="M36" s="75">
        <f t="shared" si="17"/>
        <v>140.79482439926062</v>
      </c>
      <c r="N36" s="76">
        <f t="shared" si="17"/>
        <v>126.14381366815874</v>
      </c>
      <c r="O36" s="77">
        <f t="shared" si="17"/>
        <v>106.24282763369291</v>
      </c>
      <c r="P36" s="78">
        <f t="shared" si="17"/>
        <v>106.66877903815943</v>
      </c>
      <c r="Q36" s="75">
        <f t="shared" si="17"/>
        <v>141.91848906560637</v>
      </c>
      <c r="R36" s="76">
        <f t="shared" si="17"/>
        <v>139.40936156193732</v>
      </c>
      <c r="S36" s="77">
        <f t="shared" si="17"/>
        <v>123.35209637540112</v>
      </c>
      <c r="T36" s="78">
        <f t="shared" si="17"/>
        <v>115.52925912025447</v>
      </c>
      <c r="U36" s="75">
        <f t="shared" si="17"/>
        <v>86.04723430702299</v>
      </c>
      <c r="V36" s="76">
        <f t="shared" si="17"/>
        <v>75.1443766177139</v>
      </c>
      <c r="W36" s="77">
        <f t="shared" si="17"/>
        <v>110.4846549090404</v>
      </c>
      <c r="X36" s="78">
        <f t="shared" si="17"/>
        <v>112.84987738436077</v>
      </c>
      <c r="Y36" s="75">
        <f t="shared" si="17"/>
        <v>126.89058264347277</v>
      </c>
      <c r="Z36" s="76">
        <f t="shared" si="17"/>
        <v>154.4537475935499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17"/>
        <v>102.54639620198533</v>
      </c>
      <c r="F37" s="80">
        <f t="shared" si="17"/>
        <v>100.04806792109035</v>
      </c>
      <c r="G37" s="81">
        <f t="shared" si="17"/>
        <v>70.77922077922078</v>
      </c>
      <c r="H37" s="82">
        <f t="shared" si="17"/>
        <v>78.80821960563996</v>
      </c>
      <c r="I37" s="79">
        <f t="shared" si="17"/>
        <v>106.99458483754513</v>
      </c>
      <c r="J37" s="80">
        <f t="shared" si="17"/>
        <v>88.95427525159108</v>
      </c>
      <c r="K37" s="81">
        <f t="shared" si="17"/>
        <v>359.3220338983051</v>
      </c>
      <c r="L37" s="82">
        <f t="shared" si="17"/>
        <v>1623.502202258697</v>
      </c>
      <c r="M37" s="79">
        <f t="shared" si="17"/>
        <v>127.7243275083448</v>
      </c>
      <c r="N37" s="80">
        <f t="shared" si="17"/>
        <v>126.88802525761697</v>
      </c>
      <c r="O37" s="81">
        <f t="shared" si="17"/>
        <v>110.81216997736986</v>
      </c>
      <c r="P37" s="82">
        <f t="shared" si="17"/>
        <v>101.68461077052898</v>
      </c>
      <c r="Q37" s="79">
        <f t="shared" si="17"/>
        <v>92.0450522928399</v>
      </c>
      <c r="R37" s="80">
        <f t="shared" si="17"/>
        <v>83.93488500755683</v>
      </c>
      <c r="S37" s="81">
        <f t="shared" si="17"/>
        <v>121.25102751790817</v>
      </c>
      <c r="T37" s="82">
        <f t="shared" si="17"/>
        <v>113.26747909348089</v>
      </c>
      <c r="U37" s="79">
        <f t="shared" si="17"/>
        <v>64.04396153365805</v>
      </c>
      <c r="V37" s="80">
        <f t="shared" si="17"/>
        <v>101.36397821794421</v>
      </c>
      <c r="W37" s="81">
        <f t="shared" si="17"/>
        <v>70.59619577475378</v>
      </c>
      <c r="X37" s="82">
        <f t="shared" si="17"/>
        <v>117.72415453323852</v>
      </c>
      <c r="Y37" s="79">
        <f t="shared" si="17"/>
        <v>99.58289342592454</v>
      </c>
      <c r="Z37" s="80">
        <f t="shared" si="17"/>
        <v>106.85357009736094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175" t="s">
        <v>21</v>
      </c>
      <c r="E39" s="13">
        <f>+'(令和3年7月) '!E20</f>
        <v>1048</v>
      </c>
      <c r="F39" s="14">
        <f>+'(令和3年7月) '!F20</f>
        <v>62965</v>
      </c>
      <c r="G39" s="13">
        <f>+'(令和3年7月) '!G20</f>
        <v>558</v>
      </c>
      <c r="H39" s="14">
        <f>+'(令和3年7月) '!H20</f>
        <v>195977</v>
      </c>
      <c r="I39" s="13">
        <f>+'(令和3年7月) '!I20</f>
        <v>2372</v>
      </c>
      <c r="J39" s="14">
        <f>+'(令和3年7月) '!J20</f>
        <v>1092548</v>
      </c>
      <c r="K39" s="13">
        <f>+'(令和3年7月) '!K20</f>
        <v>1056</v>
      </c>
      <c r="L39" s="14">
        <f>+'(令和3年7月) '!L20</f>
        <v>1832925</v>
      </c>
      <c r="M39" s="13">
        <f>+'(令和3年7月) '!M20</f>
        <v>9846</v>
      </c>
      <c r="N39" s="14">
        <f>+'(令和3年7月) '!N20</f>
        <v>1633317</v>
      </c>
      <c r="O39" s="13">
        <f>+'(令和3年7月) '!O20</f>
        <v>4714</v>
      </c>
      <c r="P39" s="14">
        <f>+'(令和3年7月) '!P20</f>
        <v>1634158</v>
      </c>
      <c r="Q39" s="13">
        <f>+'(令和3年7月) '!Q20</f>
        <v>28620</v>
      </c>
      <c r="R39" s="14">
        <f>+'(令和3年7月) '!R20</f>
        <v>5816454</v>
      </c>
      <c r="S39" s="25">
        <f>+'(令和3年7月) '!S20</f>
        <v>53258</v>
      </c>
      <c r="T39" s="26">
        <f>+'(令和3年7月) '!T20</f>
        <v>12563463</v>
      </c>
      <c r="U39" s="13">
        <f>+'(令和3年7月) '!U20</f>
        <v>2753</v>
      </c>
      <c r="V39" s="14">
        <f>+'(令和3年7月) '!V20</f>
        <v>819636</v>
      </c>
      <c r="W39" s="13">
        <f>+'(令和3年7月) '!W20</f>
        <v>7921</v>
      </c>
      <c r="X39" s="14">
        <f>+'(令和3年7月) '!X20</f>
        <v>1548189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15"/>
      <c r="C40" s="22"/>
      <c r="D40" s="171" t="s">
        <v>22</v>
      </c>
      <c r="E40" s="27">
        <f>+'(令和3年7月) '!E21</f>
        <v>921</v>
      </c>
      <c r="F40" s="21">
        <f>+'(令和3年7月) '!F21</f>
        <v>81822</v>
      </c>
      <c r="G40" s="27">
        <f>+'(令和3年7月) '!G21</f>
        <v>544</v>
      </c>
      <c r="H40" s="21">
        <f>+'(令和3年7月) '!H21</f>
        <v>182796</v>
      </c>
      <c r="I40" s="27">
        <f>+'(令和3年7月) '!I21</f>
        <v>2205</v>
      </c>
      <c r="J40" s="21">
        <f>+'(令和3年7月) '!J21</f>
        <v>1044821</v>
      </c>
      <c r="K40" s="27">
        <f>+'(令和3年7月) '!K21</f>
        <v>776</v>
      </c>
      <c r="L40" s="21">
        <f>+'(令和3年7月) '!L21</f>
        <v>1353865</v>
      </c>
      <c r="M40" s="27">
        <f>+'(令和3年7月) '!M21</f>
        <v>7886</v>
      </c>
      <c r="N40" s="21">
        <f>+'(令和3年7月) '!N21</f>
        <v>1542502</v>
      </c>
      <c r="O40" s="27">
        <f>+'(令和3年7月) '!O21</f>
        <v>4634</v>
      </c>
      <c r="P40" s="21">
        <f>+'(令和3年7月) '!P21</f>
        <v>1655284</v>
      </c>
      <c r="Q40" s="27">
        <f>+'(令和3年7月) '!Q21</f>
        <v>29892</v>
      </c>
      <c r="R40" s="21">
        <f>+'(令和3年7月) '!R21</f>
        <v>5951544</v>
      </c>
      <c r="S40" s="25">
        <f>+'(令和3年7月) '!S21</f>
        <v>51862</v>
      </c>
      <c r="T40" s="26">
        <f>+'(令和3年7月) '!T21</f>
        <v>12257105</v>
      </c>
      <c r="U40" s="27">
        <f>+'(令和3年7月) '!U21</f>
        <v>3167</v>
      </c>
      <c r="V40" s="21">
        <f>+'(令和3年7月) '!V21</f>
        <v>643453</v>
      </c>
      <c r="W40" s="27">
        <f>+'(令和3年7月) '!W21</f>
        <v>8210</v>
      </c>
      <c r="X40" s="21">
        <f>+'(令和3年7月) '!X21</f>
        <v>1574898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15"/>
      <c r="C41" s="22"/>
      <c r="D41" s="171" t="s">
        <v>24</v>
      </c>
      <c r="E41" s="27">
        <f>+'(令和3年7月) '!E22</f>
        <v>2531</v>
      </c>
      <c r="F41" s="21">
        <f>+'(令和3年7月) '!F22</f>
        <v>396137</v>
      </c>
      <c r="G41" s="27">
        <f>+'(令和3年7月) '!G22</f>
        <v>882</v>
      </c>
      <c r="H41" s="21">
        <f>+'(令和3年7月) '!H22</f>
        <v>395612</v>
      </c>
      <c r="I41" s="27">
        <f>+'(令和3年7月) '!I22</f>
        <v>2211</v>
      </c>
      <c r="J41" s="21">
        <f>+'(令和3年7月) '!J22</f>
        <v>2231123</v>
      </c>
      <c r="K41" s="27">
        <f>+'(令和3年7月) '!K22</f>
        <v>1518</v>
      </c>
      <c r="L41" s="21">
        <f>+'(令和3年7月) '!L22</f>
        <v>2399462</v>
      </c>
      <c r="M41" s="27">
        <f>+'(令和3年7月) '!M22</f>
        <v>17408.1</v>
      </c>
      <c r="N41" s="21">
        <f>+'(令和3年7月) '!N22</f>
        <v>3233984</v>
      </c>
      <c r="O41" s="27">
        <f>+'(令和3年7月) '!O22</f>
        <v>4334</v>
      </c>
      <c r="P41" s="21">
        <f>+'(令和3年7月) '!P22</f>
        <v>1168382</v>
      </c>
      <c r="Q41" s="27">
        <f>+'(令和3年7月) '!Q22</f>
        <v>58343</v>
      </c>
      <c r="R41" s="21">
        <f>+'(令和3年7月) '!R22</f>
        <v>9811583</v>
      </c>
      <c r="S41" s="25">
        <f>+'(令和3年7月) '!S22</f>
        <v>30063</v>
      </c>
      <c r="T41" s="26">
        <f>+'(令和3年7月) '!T22</f>
        <v>2779700</v>
      </c>
      <c r="U41" s="27">
        <f>+'(令和3年7月) '!U22</f>
        <v>5179</v>
      </c>
      <c r="V41" s="21">
        <f>+'(令和3年7月) '!V22</f>
        <v>2446705</v>
      </c>
      <c r="W41" s="27">
        <f>+'(令和3年7月) '!W22</f>
        <v>9651</v>
      </c>
      <c r="X41" s="21">
        <f>+'(令和3年7月) '!X22</f>
        <v>2175988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15"/>
      <c r="C42" s="22"/>
      <c r="D42" s="169" t="s">
        <v>44</v>
      </c>
      <c r="E42" s="211">
        <f>+'(令和3年7月) '!E23</f>
        <v>39.89868287740628</v>
      </c>
      <c r="F42" s="212">
        <f>+'(令和3年7月) '!F23</f>
        <v>0</v>
      </c>
      <c r="G42" s="211">
        <f>+'(令和3年7月) '!G23</f>
        <v>62.97142857142857</v>
      </c>
      <c r="H42" s="212">
        <f>+'(令和3年7月) '!H23</f>
        <v>0</v>
      </c>
      <c r="I42" s="211">
        <f>+'(令和3年7月) '!I23</f>
        <v>107.56756756756755</v>
      </c>
      <c r="J42" s="212">
        <f>+'(令和3年7月) '!J23</f>
        <v>0</v>
      </c>
      <c r="K42" s="211">
        <f>+'(令和3年7月) '!K23</f>
        <v>66.47314949201741</v>
      </c>
      <c r="L42" s="212">
        <f>+'(令和3年7月) '!L23</f>
        <v>0</v>
      </c>
      <c r="M42" s="211">
        <f>+'(令和3年7月) '!M23</f>
        <v>53.968669440377894</v>
      </c>
      <c r="N42" s="212">
        <f>+'(令和3年7月) '!N23</f>
        <v>0</v>
      </c>
      <c r="O42" s="211">
        <f>+'(令和3年7月) '!O23</f>
        <v>108.84955752212389</v>
      </c>
      <c r="P42" s="212">
        <f>+'(令和3年7月) '!P23</f>
        <v>0</v>
      </c>
      <c r="Q42" s="211">
        <f>+'(令和3年7月) '!Q23</f>
        <v>49.60409637328541</v>
      </c>
      <c r="R42" s="212">
        <f>+'(令和3年7月) '!R23</f>
        <v>0</v>
      </c>
      <c r="S42" s="211">
        <f>+'(令和3年7月) '!S23</f>
        <v>178.9885918610591</v>
      </c>
      <c r="T42" s="212">
        <f>+'(令和3年7月) '!T23</f>
        <v>0</v>
      </c>
      <c r="U42" s="211">
        <f>+'(令和3年7月) '!U23</f>
        <v>54.95729669513554</v>
      </c>
      <c r="V42" s="212">
        <f>+'(令和3年7月) '!V23</f>
        <v>0</v>
      </c>
      <c r="W42" s="211">
        <f>+'(令和3年7月) '!W23</f>
        <v>82.33882905415753</v>
      </c>
      <c r="X42" s="212">
        <f>+'(令和3年7月) '!X23</f>
        <v>0</v>
      </c>
      <c r="Y42" s="211">
        <f>+'(令和3年7月) '!Y23</f>
        <v>86.77123531772743</v>
      </c>
      <c r="Z42" s="212">
        <f>+'(令和3年7月) '!Z23</f>
        <v>0</v>
      </c>
    </row>
    <row r="43" spans="1:26" ht="18.95" customHeight="1">
      <c r="A43" s="22"/>
      <c r="B43" s="215"/>
      <c r="C43" s="12" t="s">
        <v>45</v>
      </c>
      <c r="D43" s="175" t="s">
        <v>21</v>
      </c>
      <c r="E43" s="124">
        <f aca="true" t="shared" si="18" ref="E43:Z46">E20-E39</f>
        <v>47</v>
      </c>
      <c r="F43" s="127">
        <f t="shared" si="18"/>
        <v>22988</v>
      </c>
      <c r="G43" s="124">
        <f t="shared" si="18"/>
        <v>0</v>
      </c>
      <c r="H43" s="125">
        <f t="shared" si="18"/>
        <v>0</v>
      </c>
      <c r="I43" s="126">
        <f t="shared" si="18"/>
        <v>919</v>
      </c>
      <c r="J43" s="127">
        <f t="shared" si="18"/>
        <v>5397241</v>
      </c>
      <c r="K43" s="124">
        <f t="shared" si="18"/>
        <v>136</v>
      </c>
      <c r="L43" s="125">
        <f t="shared" si="18"/>
        <v>447138</v>
      </c>
      <c r="M43" s="126">
        <f t="shared" si="18"/>
        <v>-122</v>
      </c>
      <c r="N43" s="127">
        <f t="shared" si="18"/>
        <v>-175564</v>
      </c>
      <c r="O43" s="124">
        <f t="shared" si="18"/>
        <v>-10</v>
      </c>
      <c r="P43" s="125">
        <f t="shared" si="18"/>
        <v>-3247</v>
      </c>
      <c r="Q43" s="126">
        <f t="shared" si="18"/>
        <v>-1203</v>
      </c>
      <c r="R43" s="127">
        <f t="shared" si="18"/>
        <v>-341330</v>
      </c>
      <c r="S43" s="124">
        <f t="shared" si="18"/>
        <v>-5449</v>
      </c>
      <c r="T43" s="125">
        <f t="shared" si="18"/>
        <v>-1719396</v>
      </c>
      <c r="U43" s="126">
        <f t="shared" si="18"/>
        <v>-35</v>
      </c>
      <c r="V43" s="127">
        <f t="shared" si="18"/>
        <v>-142473</v>
      </c>
      <c r="W43" s="124">
        <f t="shared" si="18"/>
        <v>-226</v>
      </c>
      <c r="X43" s="125">
        <f t="shared" si="18"/>
        <v>-18623</v>
      </c>
      <c r="Y43" s="124">
        <f t="shared" si="18"/>
        <v>-5943</v>
      </c>
      <c r="Z43" s="125">
        <f t="shared" si="18"/>
        <v>3466734</v>
      </c>
    </row>
    <row r="44" spans="1:26" ht="18.95" customHeight="1">
      <c r="A44" s="22"/>
      <c r="B44" s="215"/>
      <c r="C44" s="22"/>
      <c r="D44" s="171" t="s">
        <v>22</v>
      </c>
      <c r="E44" s="128">
        <f t="shared" si="18"/>
        <v>329</v>
      </c>
      <c r="F44" s="131">
        <f t="shared" si="18"/>
        <v>42269</v>
      </c>
      <c r="G44" s="128">
        <f t="shared" si="18"/>
        <v>24</v>
      </c>
      <c r="H44" s="129">
        <f t="shared" si="18"/>
        <v>4800</v>
      </c>
      <c r="I44" s="130">
        <f t="shared" si="18"/>
        <v>926</v>
      </c>
      <c r="J44" s="131">
        <f t="shared" si="18"/>
        <v>5485479</v>
      </c>
      <c r="K44" s="128">
        <f t="shared" si="18"/>
        <v>238</v>
      </c>
      <c r="L44" s="129">
        <f t="shared" si="18"/>
        <v>535363</v>
      </c>
      <c r="M44" s="130">
        <f t="shared" si="18"/>
        <v>-269</v>
      </c>
      <c r="N44" s="131">
        <f t="shared" si="18"/>
        <v>-24973</v>
      </c>
      <c r="O44" s="128">
        <f t="shared" si="18"/>
        <v>-5</v>
      </c>
      <c r="P44" s="129">
        <f t="shared" si="18"/>
        <v>-56207</v>
      </c>
      <c r="Q44" s="130">
        <f t="shared" si="18"/>
        <v>-1338</v>
      </c>
      <c r="R44" s="131">
        <f t="shared" si="18"/>
        <v>-331961</v>
      </c>
      <c r="S44" s="128">
        <f t="shared" si="18"/>
        <v>-4966</v>
      </c>
      <c r="T44" s="129">
        <f t="shared" si="18"/>
        <v>-1110901</v>
      </c>
      <c r="U44" s="130">
        <f t="shared" si="18"/>
        <v>-398</v>
      </c>
      <c r="V44" s="131">
        <f t="shared" si="18"/>
        <v>4538</v>
      </c>
      <c r="W44" s="128">
        <f t="shared" si="18"/>
        <v>-254</v>
      </c>
      <c r="X44" s="129">
        <f t="shared" si="18"/>
        <v>13174</v>
      </c>
      <c r="Y44" s="128">
        <f t="shared" si="18"/>
        <v>-5713</v>
      </c>
      <c r="Z44" s="129">
        <f t="shared" si="18"/>
        <v>4561581</v>
      </c>
    </row>
    <row r="45" spans="1:26" ht="18.95" customHeight="1">
      <c r="A45" s="22"/>
      <c r="B45" s="215"/>
      <c r="C45" s="22"/>
      <c r="D45" s="171" t="s">
        <v>24</v>
      </c>
      <c r="E45" s="128">
        <f t="shared" si="18"/>
        <v>-155</v>
      </c>
      <c r="F45" s="131">
        <f t="shared" si="18"/>
        <v>-38138</v>
      </c>
      <c r="G45" s="128">
        <f t="shared" si="18"/>
        <v>-10</v>
      </c>
      <c r="H45" s="129">
        <f t="shared" si="18"/>
        <v>8381</v>
      </c>
      <c r="I45" s="130">
        <f t="shared" si="18"/>
        <v>160</v>
      </c>
      <c r="J45" s="131">
        <f t="shared" si="18"/>
        <v>-40511</v>
      </c>
      <c r="K45" s="128">
        <f t="shared" si="18"/>
        <v>178</v>
      </c>
      <c r="L45" s="129">
        <f t="shared" si="18"/>
        <v>390835</v>
      </c>
      <c r="M45" s="130">
        <f t="shared" si="18"/>
        <v>2106.9000000000015</v>
      </c>
      <c r="N45" s="131">
        <f t="shared" si="18"/>
        <v>-59776</v>
      </c>
      <c r="O45" s="128">
        <f t="shared" si="18"/>
        <v>73</v>
      </c>
      <c r="P45" s="129">
        <f t="shared" si="18"/>
        <v>31834</v>
      </c>
      <c r="Q45" s="130">
        <f t="shared" si="18"/>
        <v>-1137</v>
      </c>
      <c r="R45" s="131">
        <f t="shared" si="18"/>
        <v>-144459</v>
      </c>
      <c r="S45" s="128">
        <f t="shared" si="18"/>
        <v>913</v>
      </c>
      <c r="T45" s="129">
        <f t="shared" si="18"/>
        <v>-302137</v>
      </c>
      <c r="U45" s="130">
        <f t="shared" si="18"/>
        <v>-51</v>
      </c>
      <c r="V45" s="131">
        <f t="shared" si="18"/>
        <v>29172</v>
      </c>
      <c r="W45" s="128">
        <f t="shared" si="18"/>
        <v>-261</v>
      </c>
      <c r="X45" s="129">
        <f t="shared" si="18"/>
        <v>-58506</v>
      </c>
      <c r="Y45" s="128">
        <f t="shared" si="18"/>
        <v>1816.8999999999942</v>
      </c>
      <c r="Z45" s="129">
        <f t="shared" si="18"/>
        <v>-183305</v>
      </c>
    </row>
    <row r="46" spans="1:38" ht="18.95" customHeight="1" thickBot="1">
      <c r="A46" s="22"/>
      <c r="B46" s="215"/>
      <c r="C46" s="46"/>
      <c r="D46" s="169" t="s">
        <v>44</v>
      </c>
      <c r="E46" s="211">
        <f>E23-E42</f>
        <v>7.890190161110127</v>
      </c>
      <c r="F46" s="212"/>
      <c r="G46" s="211">
        <f>G23-G42</f>
        <v>1.224694575663797</v>
      </c>
      <c r="H46" s="212"/>
      <c r="I46" s="211">
        <f>I23-I42</f>
        <v>32.58956905399509</v>
      </c>
      <c r="J46" s="212"/>
      <c r="K46" s="211">
        <f>K23-K42</f>
        <v>2.164062704622282</v>
      </c>
      <c r="L46" s="212"/>
      <c r="M46" s="211">
        <f>M23-M42</f>
        <v>-7.003490460281419</v>
      </c>
      <c r="N46" s="212"/>
      <c r="O46" s="211">
        <f t="shared" si="18"/>
        <v>-2.0768770507819454</v>
      </c>
      <c r="P46" s="212"/>
      <c r="Q46" s="211">
        <f t="shared" si="18"/>
        <v>-1.1649060730664544</v>
      </c>
      <c r="R46" s="212"/>
      <c r="S46" s="211">
        <f t="shared" si="18"/>
        <v>-23.83369089610227</v>
      </c>
      <c r="T46" s="212"/>
      <c r="U46" s="211">
        <f t="shared" si="18"/>
        <v>-1.721631613152418</v>
      </c>
      <c r="V46" s="212"/>
      <c r="W46" s="211">
        <f t="shared" si="18"/>
        <v>-0.14251583531397216</v>
      </c>
      <c r="X46" s="212"/>
      <c r="Y46" s="211">
        <f t="shared" si="18"/>
        <v>-7.620180901213075</v>
      </c>
      <c r="Z46" s="212"/>
      <c r="AA46" s="209"/>
      <c r="AB46" s="210"/>
      <c r="AC46" s="209"/>
      <c r="AD46" s="210"/>
      <c r="AE46" s="209"/>
      <c r="AF46" s="210"/>
      <c r="AG46" s="165"/>
      <c r="AH46" s="166"/>
      <c r="AI46" s="165"/>
      <c r="AJ46" s="166"/>
      <c r="AK46" s="165"/>
      <c r="AL46" s="166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19" ref="E47:Z49">E20/E39*100</f>
        <v>104.48473282442747</v>
      </c>
      <c r="F47" s="84">
        <f t="shared" si="19"/>
        <v>136.50917176209006</v>
      </c>
      <c r="G47" s="83">
        <f t="shared" si="19"/>
        <v>100</v>
      </c>
      <c r="H47" s="85">
        <f t="shared" si="19"/>
        <v>100</v>
      </c>
      <c r="I47" s="86">
        <f t="shared" si="19"/>
        <v>138.74367622259695</v>
      </c>
      <c r="J47" s="84">
        <f t="shared" si="19"/>
        <v>594.0049315911062</v>
      </c>
      <c r="K47" s="83">
        <f t="shared" si="19"/>
        <v>112.87878787878789</v>
      </c>
      <c r="L47" s="85">
        <f t="shared" si="19"/>
        <v>124.39477883710464</v>
      </c>
      <c r="M47" s="86">
        <f t="shared" si="19"/>
        <v>98.76091813934593</v>
      </c>
      <c r="N47" s="84">
        <f t="shared" si="19"/>
        <v>89.25107618423122</v>
      </c>
      <c r="O47" s="83">
        <f t="shared" si="19"/>
        <v>99.78786593126856</v>
      </c>
      <c r="P47" s="85">
        <f t="shared" si="19"/>
        <v>99.80130440263426</v>
      </c>
      <c r="Q47" s="86">
        <f t="shared" si="19"/>
        <v>95.79664570230608</v>
      </c>
      <c r="R47" s="84">
        <f t="shared" si="19"/>
        <v>94.13164790781462</v>
      </c>
      <c r="S47" s="83">
        <f t="shared" si="19"/>
        <v>89.76867325096698</v>
      </c>
      <c r="T47" s="85">
        <f t="shared" si="19"/>
        <v>86.31431477133334</v>
      </c>
      <c r="U47" s="86">
        <f t="shared" si="19"/>
        <v>98.7286596440247</v>
      </c>
      <c r="V47" s="84">
        <f t="shared" si="19"/>
        <v>82.61752778062457</v>
      </c>
      <c r="W47" s="83">
        <f t="shared" si="19"/>
        <v>97.14682489584648</v>
      </c>
      <c r="X47" s="85">
        <f t="shared" si="19"/>
        <v>98.79711068868207</v>
      </c>
      <c r="Y47" s="83">
        <f t="shared" si="19"/>
        <v>94.70065807072923</v>
      </c>
      <c r="Z47" s="85">
        <f t="shared" si="19"/>
        <v>112.74551802759684</v>
      </c>
    </row>
    <row r="48" spans="1:26" ht="18.95" customHeight="1">
      <c r="A48" s="22"/>
      <c r="B48" s="215"/>
      <c r="C48" s="22"/>
      <c r="D48" s="57" t="s">
        <v>22</v>
      </c>
      <c r="E48" s="75">
        <f t="shared" si="19"/>
        <v>135.72204125950054</v>
      </c>
      <c r="F48" s="78">
        <f t="shared" si="19"/>
        <v>151.65970032509594</v>
      </c>
      <c r="G48" s="75">
        <f t="shared" si="19"/>
        <v>104.41176470588236</v>
      </c>
      <c r="H48" s="76">
        <f t="shared" si="19"/>
        <v>102.62587802796561</v>
      </c>
      <c r="I48" s="77">
        <f t="shared" si="19"/>
        <v>141.9954648526077</v>
      </c>
      <c r="J48" s="78">
        <f t="shared" si="19"/>
        <v>625.0161510919095</v>
      </c>
      <c r="K48" s="75">
        <f t="shared" si="19"/>
        <v>130.6701030927835</v>
      </c>
      <c r="L48" s="76">
        <f t="shared" si="19"/>
        <v>139.5433074937309</v>
      </c>
      <c r="M48" s="77">
        <f t="shared" si="19"/>
        <v>96.58889170682222</v>
      </c>
      <c r="N48" s="78">
        <f t="shared" si="19"/>
        <v>98.38100696141723</v>
      </c>
      <c r="O48" s="75">
        <f t="shared" si="19"/>
        <v>99.89210185584808</v>
      </c>
      <c r="P48" s="76">
        <f t="shared" si="19"/>
        <v>96.60438933741884</v>
      </c>
      <c r="Q48" s="77">
        <f t="shared" si="19"/>
        <v>95.52388598956243</v>
      </c>
      <c r="R48" s="78">
        <f t="shared" si="19"/>
        <v>94.42227092667046</v>
      </c>
      <c r="S48" s="75">
        <f t="shared" si="19"/>
        <v>90.42458833056959</v>
      </c>
      <c r="T48" s="76">
        <f t="shared" si="19"/>
        <v>90.93667713542472</v>
      </c>
      <c r="U48" s="77">
        <f t="shared" si="19"/>
        <v>87.43290179981055</v>
      </c>
      <c r="V48" s="78">
        <f t="shared" si="19"/>
        <v>100.70525741584855</v>
      </c>
      <c r="W48" s="75">
        <f t="shared" si="19"/>
        <v>96.90621193666261</v>
      </c>
      <c r="X48" s="76">
        <f t="shared" si="19"/>
        <v>100.83649861768826</v>
      </c>
      <c r="Y48" s="75">
        <f t="shared" si="19"/>
        <v>94.81093944430819</v>
      </c>
      <c r="Z48" s="76">
        <f t="shared" si="19"/>
        <v>117.35227245494062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19"/>
        <v>93.8759383642829</v>
      </c>
      <c r="F49" s="82">
        <f t="shared" si="19"/>
        <v>90.3725226373704</v>
      </c>
      <c r="G49" s="79">
        <f t="shared" si="19"/>
        <v>98.86621315192744</v>
      </c>
      <c r="H49" s="80">
        <f t="shared" si="19"/>
        <v>102.1184898334732</v>
      </c>
      <c r="I49" s="81">
        <f t="shared" si="19"/>
        <v>107.23654454997738</v>
      </c>
      <c r="J49" s="82">
        <f t="shared" si="19"/>
        <v>98.18427760370002</v>
      </c>
      <c r="K49" s="79">
        <f t="shared" si="19"/>
        <v>111.72595520421606</v>
      </c>
      <c r="L49" s="80">
        <f t="shared" si="19"/>
        <v>116.28844299263751</v>
      </c>
      <c r="M49" s="81">
        <f t="shared" si="19"/>
        <v>112.10298654074829</v>
      </c>
      <c r="N49" s="82">
        <f t="shared" si="19"/>
        <v>98.15162969266392</v>
      </c>
      <c r="O49" s="79">
        <f t="shared" si="19"/>
        <v>101.68435625288417</v>
      </c>
      <c r="P49" s="80">
        <f t="shared" si="19"/>
        <v>102.72462259774629</v>
      </c>
      <c r="Q49" s="81">
        <f t="shared" si="19"/>
        <v>98.05118009015649</v>
      </c>
      <c r="R49" s="82">
        <f t="shared" si="19"/>
        <v>98.52766877679167</v>
      </c>
      <c r="S49" s="79">
        <f t="shared" si="19"/>
        <v>103.0369557263081</v>
      </c>
      <c r="T49" s="80">
        <f t="shared" si="19"/>
        <v>89.13058963197467</v>
      </c>
      <c r="U49" s="81">
        <f t="shared" si="19"/>
        <v>99.01525391002124</v>
      </c>
      <c r="V49" s="82">
        <f t="shared" si="19"/>
        <v>101.19229739588549</v>
      </c>
      <c r="W49" s="79">
        <f t="shared" si="19"/>
        <v>97.2956170345042</v>
      </c>
      <c r="X49" s="80">
        <f t="shared" si="19"/>
        <v>97.31129031961572</v>
      </c>
      <c r="Y49" s="79">
        <f t="shared" si="19"/>
        <v>101.37518818105646</v>
      </c>
      <c r="Z49" s="80">
        <f t="shared" si="19"/>
        <v>99.3220636986811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:D1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244" t="s">
        <v>68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39.89868287740628</v>
      </c>
      <c r="F23" s="229"/>
      <c r="G23" s="228">
        <f>(G20+G21)/(G22+G41)*100</f>
        <v>62.97142857142857</v>
      </c>
      <c r="H23" s="229"/>
      <c r="I23" s="228">
        <f>(I20+I21)/(I22+I41)*100</f>
        <v>107.56756756756755</v>
      </c>
      <c r="J23" s="229"/>
      <c r="K23" s="228">
        <f>(K20+K21)/(K22+K41)*100</f>
        <v>66.47314949201741</v>
      </c>
      <c r="L23" s="229"/>
      <c r="M23" s="228">
        <f>(M20+M21)/(M22+M41)*100</f>
        <v>53.968669440377894</v>
      </c>
      <c r="N23" s="229"/>
      <c r="O23" s="228">
        <f>(O20+O21)/(O22+O41)*100</f>
        <v>108.84955752212389</v>
      </c>
      <c r="P23" s="229"/>
      <c r="Q23" s="228">
        <f>(Q20+Q21)/(Q22+Q41)*100</f>
        <v>49.60409637328541</v>
      </c>
      <c r="R23" s="229"/>
      <c r="S23" s="228">
        <f>(S20+S21)/(S22+S41)*100</f>
        <v>178.9885918610591</v>
      </c>
      <c r="T23" s="229"/>
      <c r="U23" s="228">
        <f>(U20+U21)/(U22+U41)*100</f>
        <v>54.95729669513554</v>
      </c>
      <c r="V23" s="229"/>
      <c r="W23" s="228">
        <f>(W20+W21)/(W22+W41)*100</f>
        <v>82.33882905415753</v>
      </c>
      <c r="X23" s="229"/>
      <c r="Y23" s="228">
        <f>(Y20+Y21)/(Y22+Y41)*100</f>
        <v>86.77123531772743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f>F22/E22*1000</f>
        <v>156514.02607664955</v>
      </c>
      <c r="F24" s="231"/>
      <c r="G24" s="224">
        <f>H22/G22*1000</f>
        <v>448539.68253968254</v>
      </c>
      <c r="H24" s="225"/>
      <c r="I24" s="226">
        <f>J22/I22*1000</f>
        <v>1009101.3116236996</v>
      </c>
      <c r="J24" s="227"/>
      <c r="K24" s="224">
        <f>L22/K22*1000</f>
        <v>1580673.25428195</v>
      </c>
      <c r="L24" s="225"/>
      <c r="M24" s="226">
        <f>N22/M22*1000</f>
        <v>185774.66811426866</v>
      </c>
      <c r="N24" s="227"/>
      <c r="O24" s="224">
        <f>P22/O22*1000</f>
        <v>269585.14074757724</v>
      </c>
      <c r="P24" s="225"/>
      <c r="Q24" s="226">
        <f>R22/Q22*1000</f>
        <v>168170.69742728348</v>
      </c>
      <c r="R24" s="227"/>
      <c r="S24" s="224">
        <f>T22/S22*1000</f>
        <v>92462.4954262715</v>
      </c>
      <c r="T24" s="225"/>
      <c r="U24" s="226">
        <f>V22/U22*1000</f>
        <v>472428.0749179378</v>
      </c>
      <c r="V24" s="227"/>
      <c r="W24" s="224">
        <f>X22/W22*1000</f>
        <v>225467.61993575798</v>
      </c>
      <c r="X24" s="225"/>
      <c r="Y24" s="226">
        <f>Z22/Y22*1000</f>
        <v>204652.25200404783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222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222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72</v>
      </c>
      <c r="F30" s="220"/>
      <c r="G30" s="219">
        <v>64.5</v>
      </c>
      <c r="H30" s="220"/>
      <c r="I30" s="219">
        <v>110.1</v>
      </c>
      <c r="J30" s="220"/>
      <c r="K30" s="219">
        <v>28.5</v>
      </c>
      <c r="L30" s="220"/>
      <c r="M30" s="219">
        <v>56.3</v>
      </c>
      <c r="N30" s="220"/>
      <c r="O30" s="219">
        <v>112.5</v>
      </c>
      <c r="P30" s="220"/>
      <c r="Q30" s="219">
        <v>33.3</v>
      </c>
      <c r="R30" s="220"/>
      <c r="S30" s="219">
        <v>143.9</v>
      </c>
      <c r="T30" s="220"/>
      <c r="U30" s="219">
        <v>52.7</v>
      </c>
      <c r="V30" s="220"/>
      <c r="W30" s="219">
        <v>57.5</v>
      </c>
      <c r="X30" s="220"/>
      <c r="Y30" s="219">
        <v>65.4</v>
      </c>
      <c r="Z30" s="220"/>
    </row>
    <row r="31" spans="1:26" ht="18.95" customHeight="1">
      <c r="A31" s="22"/>
      <c r="B31" s="222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222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222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f>+E23-E30</f>
        <v>-32.10131712259372</v>
      </c>
      <c r="F34" s="212"/>
      <c r="G34" s="217">
        <f aca="true" t="shared" si="11" ref="G34">+G23-G30</f>
        <v>-1.528571428571432</v>
      </c>
      <c r="H34" s="218"/>
      <c r="I34" s="213">
        <f aca="true" t="shared" si="12" ref="I34">+I23-I30</f>
        <v>-2.5324324324324436</v>
      </c>
      <c r="J34" s="212"/>
      <c r="K34" s="217">
        <f aca="true" t="shared" si="13" ref="K34">+K23-K30</f>
        <v>37.97314949201741</v>
      </c>
      <c r="L34" s="218"/>
      <c r="M34" s="213">
        <f aca="true" t="shared" si="14" ref="M34">+M23-M30</f>
        <v>-2.331330559622103</v>
      </c>
      <c r="N34" s="212"/>
      <c r="O34" s="217">
        <f aca="true" t="shared" si="15" ref="O34">+O23-O30</f>
        <v>-3.650442477876112</v>
      </c>
      <c r="P34" s="218"/>
      <c r="Q34" s="213">
        <f aca="true" t="shared" si="16" ref="Q34">+Q23-Q30</f>
        <v>16.30409637328541</v>
      </c>
      <c r="R34" s="212"/>
      <c r="S34" s="217">
        <f aca="true" t="shared" si="17" ref="S34">+S23-S30</f>
        <v>35.088591861059086</v>
      </c>
      <c r="T34" s="218"/>
      <c r="U34" s="213">
        <f aca="true" t="shared" si="18" ref="U34">+U23-U30</f>
        <v>2.257296695135537</v>
      </c>
      <c r="V34" s="212"/>
      <c r="W34" s="217">
        <f aca="true" t="shared" si="19" ref="W34">+W23-W30</f>
        <v>24.83882905415753</v>
      </c>
      <c r="X34" s="218"/>
      <c r="Y34" s="213">
        <f aca="true" t="shared" si="20" ref="Y34">+Y23-Y30</f>
        <v>21.371235317727425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15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15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15"/>
      <c r="C42" s="22"/>
      <c r="D42" s="102" t="s">
        <v>44</v>
      </c>
      <c r="E42" s="211">
        <f>+'(令和3年6月) '!E23:F23</f>
        <v>53.93489905232798</v>
      </c>
      <c r="F42" s="212">
        <f>+'(令和3年2月) '!F23</f>
        <v>0</v>
      </c>
      <c r="G42" s="211">
        <f>+'(令和3年6月) '!G23:H23</f>
        <v>75.59836544074723</v>
      </c>
      <c r="H42" s="212">
        <f>+'(令和3年2月) '!H23</f>
        <v>0</v>
      </c>
      <c r="I42" s="211">
        <f>+'(令和3年6月) '!I23:J23</f>
        <v>124.19473813621835</v>
      </c>
      <c r="J42" s="212">
        <f>+'(令和3年2月) '!J23</f>
        <v>0</v>
      </c>
      <c r="K42" s="211">
        <f>+'(令和3年6月) '!K23:L23</f>
        <v>84.33375904640272</v>
      </c>
      <c r="L42" s="212">
        <f>+'(令和3年2月) '!L23</f>
        <v>0</v>
      </c>
      <c r="M42" s="211">
        <f>+'(令和3年6月) '!M23:N23</f>
        <v>49.323318008159035</v>
      </c>
      <c r="N42" s="212">
        <f>+'(令和3年2月) '!N23</f>
        <v>0</v>
      </c>
      <c r="O42" s="211">
        <f>+'(令和3年6月) '!O23:P23</f>
        <v>109.0321034978438</v>
      </c>
      <c r="P42" s="212">
        <f>+'(令和3年2月) '!P23</f>
        <v>0</v>
      </c>
      <c r="Q42" s="211">
        <f>+'(令和3年6月) '!Q23:R23</f>
        <v>49.502935486302455</v>
      </c>
      <c r="R42" s="212">
        <f>+'(令和3年2月) '!R23</f>
        <v>0</v>
      </c>
      <c r="S42" s="211">
        <f>+'(令和3年6月) '!S23:T23</f>
        <v>154.75210525409426</v>
      </c>
      <c r="T42" s="212">
        <f>+'(令和3年2月) '!T23</f>
        <v>0</v>
      </c>
      <c r="U42" s="211">
        <f>+'(令和3年6月) '!U23:V23</f>
        <v>67.98148326743177</v>
      </c>
      <c r="V42" s="212">
        <f>+'(令和3年2月) '!V23</f>
        <v>0</v>
      </c>
      <c r="W42" s="211">
        <f>+'(令和3年6月) '!W23:X23</f>
        <v>89.0224358974359</v>
      </c>
      <c r="X42" s="212">
        <f>+'(令和3年2月) '!X23</f>
        <v>0</v>
      </c>
      <c r="Y42" s="211">
        <f>+'(令和3年6月) '!Y23:Z23</f>
        <v>82.28873160442876</v>
      </c>
      <c r="Z42" s="212">
        <f>+'(令和3年2月) '!Z23</f>
        <v>0</v>
      </c>
    </row>
    <row r="43" spans="1:26" ht="18.95" customHeight="1">
      <c r="A43" s="22"/>
      <c r="B43" s="215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215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215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215"/>
      <c r="C46" s="46"/>
      <c r="D46" s="102" t="s">
        <v>44</v>
      </c>
      <c r="E46" s="211">
        <f>E23-E42</f>
        <v>-14.036216174921698</v>
      </c>
      <c r="F46" s="212"/>
      <c r="G46" s="211">
        <f>G23-G42</f>
        <v>-12.626936869318662</v>
      </c>
      <c r="H46" s="212"/>
      <c r="I46" s="211">
        <f>I23-I42</f>
        <v>-16.627170568650797</v>
      </c>
      <c r="J46" s="212"/>
      <c r="K46" s="211">
        <f>K23-K42</f>
        <v>-17.860609554385306</v>
      </c>
      <c r="L46" s="212"/>
      <c r="M46" s="211">
        <f>M23-M42</f>
        <v>4.64535143221886</v>
      </c>
      <c r="N46" s="212"/>
      <c r="O46" s="211">
        <f t="shared" si="22"/>
        <v>-0.18254597571991837</v>
      </c>
      <c r="P46" s="212"/>
      <c r="Q46" s="211">
        <f t="shared" si="22"/>
        <v>0.101160886982953</v>
      </c>
      <c r="R46" s="212"/>
      <c r="S46" s="211">
        <f t="shared" si="22"/>
        <v>24.23648660696483</v>
      </c>
      <c r="T46" s="212"/>
      <c r="U46" s="211">
        <f t="shared" si="22"/>
        <v>-13.02418657229623</v>
      </c>
      <c r="V46" s="212"/>
      <c r="W46" s="211">
        <f t="shared" si="22"/>
        <v>-6.683606843278369</v>
      </c>
      <c r="X46" s="212"/>
      <c r="Y46" s="211">
        <f t="shared" si="22"/>
        <v>4.482503713298669</v>
      </c>
      <c r="Z46" s="212"/>
      <c r="AA46" s="209"/>
      <c r="AB46" s="210"/>
      <c r="AC46" s="209"/>
      <c r="AD46" s="210"/>
      <c r="AE46" s="209"/>
      <c r="AF46" s="210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215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244" t="s">
        <v>67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Z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53.93489905232798</v>
      </c>
      <c r="F23" s="229"/>
      <c r="G23" s="228">
        <f>(G20+G21)/(G22+G41)*100</f>
        <v>75.59836544074723</v>
      </c>
      <c r="H23" s="229"/>
      <c r="I23" s="228">
        <f>(I20+I21)/(I22+I41)*100</f>
        <v>124.19473813621835</v>
      </c>
      <c r="J23" s="229"/>
      <c r="K23" s="228">
        <f>(K20+K21)/(K22+K41)*100</f>
        <v>84.33375904640272</v>
      </c>
      <c r="L23" s="229"/>
      <c r="M23" s="228">
        <f>(M20+M21)/(M22+M41)*100</f>
        <v>49.323318008159035</v>
      </c>
      <c r="N23" s="229"/>
      <c r="O23" s="228">
        <f>(O20+O21)/(O22+O41)*100</f>
        <v>109.0321034978438</v>
      </c>
      <c r="P23" s="229"/>
      <c r="Q23" s="228">
        <f>(Q20+Q21)/(Q22+Q41)*100</f>
        <v>49.502935486302455</v>
      </c>
      <c r="R23" s="229"/>
      <c r="S23" s="228">
        <f>(S20+S21)/(S22+S41)*100</f>
        <v>154.75210525409426</v>
      </c>
      <c r="T23" s="229"/>
      <c r="U23" s="228">
        <f>(U20+U21)/(U22+U41)*100</f>
        <v>67.98148326743177</v>
      </c>
      <c r="V23" s="229"/>
      <c r="W23" s="228">
        <f>(W20+W21)/(W22+W41)*100</f>
        <v>89.0224358974359</v>
      </c>
      <c r="X23" s="229"/>
      <c r="Y23" s="228">
        <f>(Y20+Y21)/(Y22+Y41)*100</f>
        <v>82.28873160442876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v>172626</v>
      </c>
      <c r="F24" s="231"/>
      <c r="G24" s="224">
        <v>440589</v>
      </c>
      <c r="H24" s="225"/>
      <c r="I24" s="226">
        <v>1068198</v>
      </c>
      <c r="J24" s="227"/>
      <c r="K24" s="224">
        <v>1551213</v>
      </c>
      <c r="L24" s="225"/>
      <c r="M24" s="226">
        <v>203466</v>
      </c>
      <c r="N24" s="227"/>
      <c r="O24" s="224">
        <v>279621</v>
      </c>
      <c r="P24" s="225"/>
      <c r="Q24" s="226">
        <v>166848</v>
      </c>
      <c r="R24" s="227"/>
      <c r="S24" s="224">
        <v>86278</v>
      </c>
      <c r="T24" s="225"/>
      <c r="U24" s="226">
        <v>405958</v>
      </c>
      <c r="V24" s="227"/>
      <c r="W24" s="224">
        <v>221599</v>
      </c>
      <c r="X24" s="225"/>
      <c r="Y24" s="226">
        <v>200868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222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222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64.4</v>
      </c>
      <c r="F30" s="220"/>
      <c r="G30" s="219">
        <v>42.4</v>
      </c>
      <c r="H30" s="220"/>
      <c r="I30" s="219">
        <v>89.5</v>
      </c>
      <c r="J30" s="220"/>
      <c r="K30" s="219">
        <v>17.6</v>
      </c>
      <c r="L30" s="220"/>
      <c r="M30" s="219">
        <v>39.7</v>
      </c>
      <c r="N30" s="220"/>
      <c r="O30" s="219">
        <v>96.5</v>
      </c>
      <c r="P30" s="220"/>
      <c r="Q30" s="219">
        <v>34.5</v>
      </c>
      <c r="R30" s="220"/>
      <c r="S30" s="219">
        <v>156.6</v>
      </c>
      <c r="T30" s="220"/>
      <c r="U30" s="219">
        <v>47.2</v>
      </c>
      <c r="V30" s="220"/>
      <c r="W30" s="219">
        <v>75.2</v>
      </c>
      <c r="X30" s="220"/>
      <c r="Y30" s="219">
        <v>67.1</v>
      </c>
      <c r="Z30" s="220"/>
    </row>
    <row r="31" spans="1:26" ht="18.95" customHeight="1">
      <c r="A31" s="22"/>
      <c r="B31" s="222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222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222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f>+E23-E30</f>
        <v>-10.465100947672028</v>
      </c>
      <c r="F34" s="212"/>
      <c r="G34" s="217">
        <f aca="true" t="shared" si="7" ref="G34">+G23-G30</f>
        <v>33.19836544074723</v>
      </c>
      <c r="H34" s="218"/>
      <c r="I34" s="213">
        <f aca="true" t="shared" si="8" ref="I34">+I23-I30</f>
        <v>34.69473813621835</v>
      </c>
      <c r="J34" s="212"/>
      <c r="K34" s="217">
        <f aca="true" t="shared" si="9" ref="K34">+K23-K30</f>
        <v>66.73375904640272</v>
      </c>
      <c r="L34" s="218"/>
      <c r="M34" s="213">
        <f aca="true" t="shared" si="10" ref="M34">+M23-M30</f>
        <v>9.623318008159032</v>
      </c>
      <c r="N34" s="212"/>
      <c r="O34" s="217">
        <f aca="true" t="shared" si="11" ref="O34">+O23-O30</f>
        <v>12.532103497843806</v>
      </c>
      <c r="P34" s="218"/>
      <c r="Q34" s="213">
        <f aca="true" t="shared" si="12" ref="Q34">+Q23-Q30</f>
        <v>15.002935486302455</v>
      </c>
      <c r="R34" s="212"/>
      <c r="S34" s="217">
        <f aca="true" t="shared" si="13" ref="S34">+S23-S30</f>
        <v>-1.8478947459057338</v>
      </c>
      <c r="T34" s="218"/>
      <c r="U34" s="213">
        <f aca="true" t="shared" si="14" ref="U34">+U23-U30</f>
        <v>20.781483267431767</v>
      </c>
      <c r="V34" s="212"/>
      <c r="W34" s="217">
        <f aca="true" t="shared" si="15" ref="W34">+W23-W30</f>
        <v>13.822435897435895</v>
      </c>
      <c r="X34" s="218"/>
      <c r="Y34" s="213">
        <f aca="true" t="shared" si="16" ref="Y34">+Y23-Y30</f>
        <v>15.188731604428767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15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15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15"/>
      <c r="C42" s="22"/>
      <c r="D42" s="147" t="s">
        <v>44</v>
      </c>
      <c r="E42" s="211">
        <f>+'(令和3年5月) '!E23:F23</f>
        <v>45.528605813738196</v>
      </c>
      <c r="F42" s="212">
        <f>+'(令和3年2月) '!F23</f>
        <v>0</v>
      </c>
      <c r="G42" s="211">
        <f>+'(令和3年5月) '!G23:H23</f>
        <v>71.47786083956296</v>
      </c>
      <c r="H42" s="212">
        <f>+'(令和3年2月) '!H23</f>
        <v>0</v>
      </c>
      <c r="I42" s="211">
        <f>+'(令和3年5月) '!I23:J23</f>
        <v>109.53504838329007</v>
      </c>
      <c r="J42" s="212">
        <f>+'(令和3年2月) '!J23</f>
        <v>0</v>
      </c>
      <c r="K42" s="211">
        <f>+'(令和3年5月) '!K23:L23</f>
        <v>66.48401826484019</v>
      </c>
      <c r="L42" s="212">
        <f>+'(令和3年2月) '!L23</f>
        <v>0</v>
      </c>
      <c r="M42" s="211">
        <f>+'(令和3年5月) '!M23:N23</f>
        <v>59.96751377731171</v>
      </c>
      <c r="N42" s="212">
        <f>+'(令和3年2月) '!N23</f>
        <v>0</v>
      </c>
      <c r="O42" s="211">
        <f>+'(令和3年5月) '!O23:P23</f>
        <v>107.5165806927045</v>
      </c>
      <c r="P42" s="212">
        <f>+'(令和3年2月) '!P23</f>
        <v>0</v>
      </c>
      <c r="Q42" s="211">
        <f>+'(令和3年5月) '!Q23:R23</f>
        <v>44.41035082336095</v>
      </c>
      <c r="R42" s="212">
        <f>+'(令和3年2月) '!R23</f>
        <v>0</v>
      </c>
      <c r="S42" s="211">
        <f>+'(令和3年5月) '!S23:T23</f>
        <v>122.87118842174019</v>
      </c>
      <c r="T42" s="212">
        <f>+'(令和3年2月) '!T23</f>
        <v>0</v>
      </c>
      <c r="U42" s="211">
        <f>+'(令和3年5月) '!U23:V23</f>
        <v>53.06185249769207</v>
      </c>
      <c r="V42" s="212">
        <f>+'(令和3年2月) '!V23</f>
        <v>0</v>
      </c>
      <c r="W42" s="211">
        <f>+'(令和3年5月) '!W23:X23</f>
        <v>71.61977186311788</v>
      </c>
      <c r="X42" s="212">
        <f>+'(令和3年2月) '!X23</f>
        <v>0</v>
      </c>
      <c r="Y42" s="211">
        <f>+'(令和3年5月) '!Y23:Z23</f>
        <v>70.00997408627644</v>
      </c>
      <c r="Z42" s="212">
        <f>+'(令和3年2月) '!Z23</f>
        <v>0</v>
      </c>
    </row>
    <row r="43" spans="1:26" ht="18.95" customHeight="1">
      <c r="A43" s="22"/>
      <c r="B43" s="215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215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215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215"/>
      <c r="C46" s="46"/>
      <c r="D46" s="147" t="s">
        <v>44</v>
      </c>
      <c r="E46" s="211">
        <f>E23-E42</f>
        <v>8.406293238589782</v>
      </c>
      <c r="F46" s="212"/>
      <c r="G46" s="211">
        <f>G23-G42</f>
        <v>4.120504601184265</v>
      </c>
      <c r="H46" s="212"/>
      <c r="I46" s="211">
        <f>I23-I42</f>
        <v>14.659689752928273</v>
      </c>
      <c r="J46" s="212"/>
      <c r="K46" s="211">
        <f>K23-K42</f>
        <v>17.84974078156253</v>
      </c>
      <c r="L46" s="212"/>
      <c r="M46" s="211">
        <f>M23-M42</f>
        <v>-10.644195769152674</v>
      </c>
      <c r="N46" s="212"/>
      <c r="O46" s="211">
        <f t="shared" si="18"/>
        <v>1.5155228051393124</v>
      </c>
      <c r="P46" s="212"/>
      <c r="Q46" s="211">
        <f t="shared" si="18"/>
        <v>5.092584662941505</v>
      </c>
      <c r="R46" s="212"/>
      <c r="S46" s="211">
        <f t="shared" si="18"/>
        <v>31.880916832354075</v>
      </c>
      <c r="T46" s="212"/>
      <c r="U46" s="211">
        <f t="shared" si="18"/>
        <v>14.919630769739697</v>
      </c>
      <c r="V46" s="212"/>
      <c r="W46" s="211">
        <f t="shared" si="18"/>
        <v>17.402664034318022</v>
      </c>
      <c r="X46" s="212"/>
      <c r="Y46" s="211">
        <f t="shared" si="18"/>
        <v>12.278757518152318</v>
      </c>
      <c r="Z46" s="212"/>
      <c r="AA46" s="209"/>
      <c r="AB46" s="210"/>
      <c r="AC46" s="209"/>
      <c r="AD46" s="210"/>
      <c r="AE46" s="209"/>
      <c r="AF46" s="210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215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244" t="s">
        <v>66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45.528605813738196</v>
      </c>
      <c r="F23" s="229"/>
      <c r="G23" s="228">
        <f>(G20+G21)/(G22+G41)*100</f>
        <v>71.47786083956296</v>
      </c>
      <c r="H23" s="229"/>
      <c r="I23" s="228">
        <f>(I20+I21)/(I22+I41)*100</f>
        <v>109.53504838329007</v>
      </c>
      <c r="J23" s="229"/>
      <c r="K23" s="228">
        <f>(K20+K21)/(K22+K41)*100</f>
        <v>66.48401826484019</v>
      </c>
      <c r="L23" s="229"/>
      <c r="M23" s="228">
        <f>(M20+M21)/(M22+M41)*100</f>
        <v>59.96751377731171</v>
      </c>
      <c r="N23" s="229"/>
      <c r="O23" s="228">
        <f>(O20+O21)/(O22+O41)*100</f>
        <v>107.5165806927045</v>
      </c>
      <c r="P23" s="229"/>
      <c r="Q23" s="228">
        <f>(Q20+Q21)/(Q22+Q41)*100</f>
        <v>44.41035082336095</v>
      </c>
      <c r="R23" s="229"/>
      <c r="S23" s="228">
        <f>(S20+S21)/(S22+S41)*100</f>
        <v>122.87118842174019</v>
      </c>
      <c r="T23" s="229"/>
      <c r="U23" s="228">
        <f>(U20+U21)/(U22+U41)*100</f>
        <v>53.06185249769207</v>
      </c>
      <c r="V23" s="229"/>
      <c r="W23" s="228">
        <f>(W20+W21)/(W22+W41)*100</f>
        <v>71.61977186311788</v>
      </c>
      <c r="X23" s="229"/>
      <c r="Y23" s="228">
        <f>(Y20+Y21)/(Y22+Y41)*100</f>
        <v>70.00997408627644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v>204989</v>
      </c>
      <c r="F24" s="231"/>
      <c r="G24" s="224">
        <v>457110</v>
      </c>
      <c r="H24" s="225"/>
      <c r="I24" s="226">
        <v>787786</v>
      </c>
      <c r="J24" s="227"/>
      <c r="K24" s="224">
        <v>1710272</v>
      </c>
      <c r="L24" s="225"/>
      <c r="M24" s="226">
        <v>183676</v>
      </c>
      <c r="N24" s="227"/>
      <c r="O24" s="224">
        <v>287463</v>
      </c>
      <c r="P24" s="225"/>
      <c r="Q24" s="226">
        <v>168743</v>
      </c>
      <c r="R24" s="227"/>
      <c r="S24" s="224">
        <v>83931</v>
      </c>
      <c r="T24" s="225"/>
      <c r="U24" s="226">
        <v>295566</v>
      </c>
      <c r="V24" s="227"/>
      <c r="W24" s="224">
        <v>218010</v>
      </c>
      <c r="X24" s="225"/>
      <c r="Y24" s="226">
        <v>188905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222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222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55.5</v>
      </c>
      <c r="F30" s="220"/>
      <c r="G30" s="219">
        <v>43.4</v>
      </c>
      <c r="H30" s="220"/>
      <c r="I30" s="219">
        <v>85</v>
      </c>
      <c r="J30" s="220"/>
      <c r="K30" s="219">
        <v>39.4</v>
      </c>
      <c r="L30" s="220"/>
      <c r="M30" s="219">
        <v>50</v>
      </c>
      <c r="N30" s="220"/>
      <c r="O30" s="219">
        <v>103</v>
      </c>
      <c r="P30" s="220"/>
      <c r="Q30" s="219">
        <v>33.7</v>
      </c>
      <c r="R30" s="220"/>
      <c r="S30" s="219">
        <v>126.5</v>
      </c>
      <c r="T30" s="220"/>
      <c r="U30" s="219">
        <v>42.3</v>
      </c>
      <c r="V30" s="220"/>
      <c r="W30" s="219">
        <v>67.3</v>
      </c>
      <c r="X30" s="220"/>
      <c r="Y30" s="219">
        <v>60.8</v>
      </c>
      <c r="Z30" s="220"/>
    </row>
    <row r="31" spans="1:26" ht="18.95" customHeight="1">
      <c r="A31" s="22"/>
      <c r="B31" s="222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222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222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f>+E23-E30</f>
        <v>-9.971394186261804</v>
      </c>
      <c r="F34" s="212"/>
      <c r="G34" s="217">
        <f aca="true" t="shared" si="7" ref="G34">+G23-G30</f>
        <v>28.077860839562966</v>
      </c>
      <c r="H34" s="218"/>
      <c r="I34" s="213">
        <f aca="true" t="shared" si="8" ref="I34">+I23-I30</f>
        <v>24.535048383290075</v>
      </c>
      <c r="J34" s="212"/>
      <c r="K34" s="217">
        <f aca="true" t="shared" si="9" ref="K34">+K23-K30</f>
        <v>27.08401826484019</v>
      </c>
      <c r="L34" s="218"/>
      <c r="M34" s="213">
        <f aca="true" t="shared" si="10" ref="M34">+M23-M30</f>
        <v>9.967513777311709</v>
      </c>
      <c r="N34" s="212"/>
      <c r="O34" s="217">
        <f aca="true" t="shared" si="11" ref="O34">+O23-O30</f>
        <v>4.516580692704494</v>
      </c>
      <c r="P34" s="218"/>
      <c r="Q34" s="213">
        <f aca="true" t="shared" si="12" ref="Q34">+Q23-Q30</f>
        <v>10.710350823360947</v>
      </c>
      <c r="R34" s="212"/>
      <c r="S34" s="217">
        <f aca="true" t="shared" si="13" ref="S34">+S23-S30</f>
        <v>-3.628811578259814</v>
      </c>
      <c r="T34" s="218"/>
      <c r="U34" s="213">
        <f aca="true" t="shared" si="14" ref="U34">+U23-U30</f>
        <v>10.761852497692075</v>
      </c>
      <c r="V34" s="212"/>
      <c r="W34" s="217">
        <f aca="true" t="shared" si="15" ref="W34">+W23-W30</f>
        <v>4.319771863117879</v>
      </c>
      <c r="X34" s="218"/>
      <c r="Y34" s="213">
        <f aca="true" t="shared" si="16" ref="Y34">+Y23-Y30</f>
        <v>9.209974086276446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15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15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15"/>
      <c r="C42" s="22"/>
      <c r="D42" s="136" t="s">
        <v>44</v>
      </c>
      <c r="E42" s="211">
        <f>+'(令和3年4月) '!E23:F23</f>
        <v>42.07559681697613</v>
      </c>
      <c r="F42" s="212">
        <f>+'(令和3年2月) '!F23</f>
        <v>0</v>
      </c>
      <c r="G42" s="211">
        <f>+'(令和3年4月) '!G23:H23</f>
        <v>89.5884977689638</v>
      </c>
      <c r="H42" s="212">
        <f>+'(令和3年2月) '!H23</f>
        <v>0</v>
      </c>
      <c r="I42" s="211">
        <f>+'(令和3年4月) '!I23:J23</f>
        <v>118.61322275973278</v>
      </c>
      <c r="J42" s="212">
        <f>+'(令和3年2月) '!J23</f>
        <v>0</v>
      </c>
      <c r="K42" s="211">
        <f>+'(令和3年4月) '!K23:L23</f>
        <v>86.23807132094426</v>
      </c>
      <c r="L42" s="212">
        <f>+'(令和3年2月) '!L23</f>
        <v>0</v>
      </c>
      <c r="M42" s="211">
        <f>+'(令和3年4月) '!M23:N23</f>
        <v>61.80712168736121</v>
      </c>
      <c r="N42" s="212">
        <f>+'(令和3年2月) '!N23</f>
        <v>0</v>
      </c>
      <c r="O42" s="211">
        <f>+'(令和3年4月) '!O23:P23</f>
        <v>127.77350755828849</v>
      </c>
      <c r="P42" s="212">
        <f>+'(令和3年2月) '!P23</f>
        <v>0</v>
      </c>
      <c r="Q42" s="211">
        <f>+'(令和3年4月) '!Q23:R23</f>
        <v>51.71336047854284</v>
      </c>
      <c r="R42" s="212">
        <f>+'(令和3年2月) '!R23</f>
        <v>0</v>
      </c>
      <c r="S42" s="211">
        <f>+'(令和3年4月) '!S23:T23</f>
        <v>169.02032542202608</v>
      </c>
      <c r="T42" s="212">
        <f>+'(令和3年2月) '!T23</f>
        <v>0</v>
      </c>
      <c r="U42" s="211">
        <f>+'(令和3年4月) '!U23:V23</f>
        <v>75.88539594110625</v>
      </c>
      <c r="V42" s="212">
        <f>+'(令和3年2月) '!V23</f>
        <v>0</v>
      </c>
      <c r="W42" s="211">
        <f>+'(令和3年4月) '!W23:X23</f>
        <v>101.36435748281332</v>
      </c>
      <c r="X42" s="212">
        <f>+'(令和3年2月) '!X23</f>
        <v>0</v>
      </c>
      <c r="Y42" s="211">
        <f>+'(令和3年4月) '!Y23:Z23</f>
        <v>88.11187613468981</v>
      </c>
      <c r="Z42" s="212">
        <f>+'(令和3年2月) '!Z23</f>
        <v>0</v>
      </c>
    </row>
    <row r="43" spans="1:26" ht="18.95" customHeight="1">
      <c r="A43" s="22"/>
      <c r="B43" s="215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215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215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215"/>
      <c r="C46" s="46"/>
      <c r="D46" s="136" t="s">
        <v>44</v>
      </c>
      <c r="E46" s="211">
        <f>E23-E42</f>
        <v>3.4530089967620654</v>
      </c>
      <c r="F46" s="212"/>
      <c r="G46" s="211">
        <f>G23-G42</f>
        <v>-18.11063692940084</v>
      </c>
      <c r="H46" s="212"/>
      <c r="I46" s="211">
        <f>I23-I42</f>
        <v>-9.078174376442703</v>
      </c>
      <c r="J46" s="212"/>
      <c r="K46" s="211">
        <f>K23-K42</f>
        <v>-19.75405305610407</v>
      </c>
      <c r="L46" s="212"/>
      <c r="M46" s="211">
        <f>M23-M42</f>
        <v>-1.8396079100495015</v>
      </c>
      <c r="N46" s="212"/>
      <c r="O46" s="211">
        <f t="shared" si="18"/>
        <v>-20.256926865583992</v>
      </c>
      <c r="P46" s="212"/>
      <c r="Q46" s="211">
        <f t="shared" si="18"/>
        <v>-7.303009655181889</v>
      </c>
      <c r="R46" s="212"/>
      <c r="S46" s="211">
        <f t="shared" si="18"/>
        <v>-46.14913700028589</v>
      </c>
      <c r="T46" s="212"/>
      <c r="U46" s="211">
        <f t="shared" si="18"/>
        <v>-22.82354344341418</v>
      </c>
      <c r="V46" s="212"/>
      <c r="W46" s="211">
        <f t="shared" si="18"/>
        <v>-29.744585619695442</v>
      </c>
      <c r="X46" s="212"/>
      <c r="Y46" s="211">
        <f t="shared" si="18"/>
        <v>-18.101902048413365</v>
      </c>
      <c r="Z46" s="212"/>
      <c r="AA46" s="209"/>
      <c r="AB46" s="210"/>
      <c r="AC46" s="209"/>
      <c r="AD46" s="210"/>
      <c r="AE46" s="209"/>
      <c r="AF46" s="210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215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244" t="s">
        <v>65</v>
      </c>
      <c r="B1" s="245"/>
      <c r="C1" s="245"/>
      <c r="D1" s="245"/>
      <c r="E1" s="246" t="s">
        <v>0</v>
      </c>
      <c r="F1" s="247"/>
      <c r="G1" s="247"/>
      <c r="H1" s="247"/>
      <c r="J1" s="248" t="s">
        <v>1</v>
      </c>
      <c r="K1" s="245"/>
      <c r="L1" s="1" t="s">
        <v>2</v>
      </c>
      <c r="M1" s="1" t="s">
        <v>3</v>
      </c>
      <c r="N1" s="1" t="s">
        <v>4</v>
      </c>
      <c r="O1" s="248" t="s">
        <v>5</v>
      </c>
      <c r="P1" s="245"/>
      <c r="Q1" s="245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249" t="s">
        <v>7</v>
      </c>
      <c r="F2" s="250"/>
      <c r="G2" s="243" t="s">
        <v>8</v>
      </c>
      <c r="H2" s="243"/>
      <c r="I2" s="241" t="s">
        <v>9</v>
      </c>
      <c r="J2" s="242"/>
      <c r="K2" s="243" t="s">
        <v>10</v>
      </c>
      <c r="L2" s="243"/>
      <c r="M2" s="241" t="s">
        <v>11</v>
      </c>
      <c r="N2" s="242"/>
      <c r="O2" s="243" t="s">
        <v>12</v>
      </c>
      <c r="P2" s="243"/>
      <c r="Q2" s="241" t="s">
        <v>13</v>
      </c>
      <c r="R2" s="242"/>
      <c r="S2" s="243" t="s">
        <v>14</v>
      </c>
      <c r="T2" s="243"/>
      <c r="U2" s="241" t="s">
        <v>15</v>
      </c>
      <c r="V2" s="242"/>
      <c r="W2" s="243" t="s">
        <v>16</v>
      </c>
      <c r="X2" s="243"/>
      <c r="Y2" s="235" t="s">
        <v>17</v>
      </c>
      <c r="Z2" s="236"/>
    </row>
    <row r="3" spans="1:26" ht="18.75">
      <c r="A3" s="7"/>
      <c r="C3" s="239"/>
      <c r="D3" s="240"/>
      <c r="E3" s="232" t="s">
        <v>53</v>
      </c>
      <c r="F3" s="233"/>
      <c r="G3" s="234" t="s">
        <v>54</v>
      </c>
      <c r="H3" s="234"/>
      <c r="I3" s="232" t="s">
        <v>55</v>
      </c>
      <c r="J3" s="233"/>
      <c r="K3" s="234" t="s">
        <v>56</v>
      </c>
      <c r="L3" s="234"/>
      <c r="M3" s="232" t="s">
        <v>57</v>
      </c>
      <c r="N3" s="233"/>
      <c r="O3" s="234">
        <v>26</v>
      </c>
      <c r="P3" s="234"/>
      <c r="Q3" s="232" t="s">
        <v>58</v>
      </c>
      <c r="R3" s="233"/>
      <c r="S3" s="234" t="s">
        <v>59</v>
      </c>
      <c r="T3" s="234"/>
      <c r="U3" s="232" t="s">
        <v>60</v>
      </c>
      <c r="V3" s="233"/>
      <c r="W3" s="234">
        <v>40</v>
      </c>
      <c r="X3" s="234"/>
      <c r="Y3" s="237"/>
      <c r="Z3" s="23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28">
        <f>(E20+E21)/(E22+E41)*100</f>
        <v>42.07559681697613</v>
      </c>
      <c r="F23" s="229"/>
      <c r="G23" s="228">
        <f>(G20+G21)/(G22+G41)*100</f>
        <v>89.5884977689638</v>
      </c>
      <c r="H23" s="229"/>
      <c r="I23" s="228">
        <f>(I20+I21)/(I22+I41)*100</f>
        <v>118.61322275973278</v>
      </c>
      <c r="J23" s="229"/>
      <c r="K23" s="228">
        <f>(K20+K21)/(K22+K41)*100</f>
        <v>86.23807132094426</v>
      </c>
      <c r="L23" s="229"/>
      <c r="M23" s="228">
        <f>(M20+M21)/(M22+M41)*100</f>
        <v>61.80712168736121</v>
      </c>
      <c r="N23" s="229"/>
      <c r="O23" s="228">
        <f>(O20+O21)/(O22+O41)*100</f>
        <v>127.77350755828849</v>
      </c>
      <c r="P23" s="229"/>
      <c r="Q23" s="228">
        <f>(Q20+Q21)/(Q22+Q41)*100</f>
        <v>51.71336047854284</v>
      </c>
      <c r="R23" s="229"/>
      <c r="S23" s="228">
        <f>(S20+S21)/(S22+S41)*100</f>
        <v>169.02032542202608</v>
      </c>
      <c r="T23" s="229"/>
      <c r="U23" s="228">
        <f>(U20+U21)/(U22+U41)*100</f>
        <v>75.88539594110625</v>
      </c>
      <c r="V23" s="229"/>
      <c r="W23" s="228">
        <f>(W20+W21)/(W22+W41)*100</f>
        <v>101.36435748281332</v>
      </c>
      <c r="X23" s="229"/>
      <c r="Y23" s="228">
        <f>(Y20+Y21)/(Y22+Y41)*100</f>
        <v>88.11187613468981</v>
      </c>
      <c r="Z23" s="229"/>
    </row>
    <row r="24" spans="1:26" ht="18.95" customHeight="1">
      <c r="A24" s="7"/>
      <c r="B24" s="22"/>
      <c r="C24" s="45" t="s">
        <v>39</v>
      </c>
      <c r="D24" s="43" t="s">
        <v>40</v>
      </c>
      <c r="E24" s="230">
        <v>213223</v>
      </c>
      <c r="F24" s="231"/>
      <c r="G24" s="224">
        <v>448777</v>
      </c>
      <c r="H24" s="225"/>
      <c r="I24" s="226">
        <v>712555</v>
      </c>
      <c r="J24" s="227"/>
      <c r="K24" s="224">
        <v>1799642</v>
      </c>
      <c r="L24" s="225"/>
      <c r="M24" s="226">
        <v>214458</v>
      </c>
      <c r="N24" s="227"/>
      <c r="O24" s="224">
        <v>289183</v>
      </c>
      <c r="P24" s="225"/>
      <c r="Q24" s="226">
        <v>172559</v>
      </c>
      <c r="R24" s="227"/>
      <c r="S24" s="224">
        <v>86008</v>
      </c>
      <c r="T24" s="225"/>
      <c r="U24" s="226">
        <v>282735</v>
      </c>
      <c r="V24" s="227"/>
      <c r="W24" s="224">
        <v>224538</v>
      </c>
      <c r="X24" s="225"/>
      <c r="Y24" s="226">
        <v>195521</v>
      </c>
      <c r="Z24" s="22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221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222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222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22"/>
      <c r="C30" s="7"/>
      <c r="D30" s="60" t="s">
        <v>44</v>
      </c>
      <c r="E30" s="219">
        <v>64.7</v>
      </c>
      <c r="F30" s="220"/>
      <c r="G30" s="219">
        <v>55.6</v>
      </c>
      <c r="H30" s="220"/>
      <c r="I30" s="219">
        <v>86.4</v>
      </c>
      <c r="J30" s="220"/>
      <c r="K30" s="219">
        <v>68.4</v>
      </c>
      <c r="L30" s="220"/>
      <c r="M30" s="219">
        <v>60.3</v>
      </c>
      <c r="N30" s="220"/>
      <c r="O30" s="219">
        <v>134</v>
      </c>
      <c r="P30" s="220"/>
      <c r="Q30" s="219">
        <v>44.3</v>
      </c>
      <c r="R30" s="220"/>
      <c r="S30" s="219">
        <v>142.3</v>
      </c>
      <c r="T30" s="220"/>
      <c r="U30" s="219">
        <v>48.7</v>
      </c>
      <c r="V30" s="220"/>
      <c r="W30" s="219">
        <v>51.3</v>
      </c>
      <c r="X30" s="220"/>
      <c r="Y30" s="219">
        <v>68.6</v>
      </c>
      <c r="Z30" s="220"/>
    </row>
    <row r="31" spans="1:26" ht="18.95" customHeight="1">
      <c r="A31" s="22"/>
      <c r="B31" s="222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222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222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222"/>
      <c r="C34" s="69"/>
      <c r="D34" s="28" t="s">
        <v>44</v>
      </c>
      <c r="E34" s="213">
        <v>87.05268389662028</v>
      </c>
      <c r="F34" s="212"/>
      <c r="G34" s="217">
        <v>56.00624024960999</v>
      </c>
      <c r="H34" s="218"/>
      <c r="I34" s="213">
        <v>114.56217666219581</v>
      </c>
      <c r="J34" s="212"/>
      <c r="K34" s="217">
        <v>31.06796116504854</v>
      </c>
      <c r="L34" s="218"/>
      <c r="M34" s="213">
        <v>60.09323577016454</v>
      </c>
      <c r="N34" s="212"/>
      <c r="O34" s="217">
        <v>110.78748651564186</v>
      </c>
      <c r="P34" s="218"/>
      <c r="Q34" s="213">
        <v>44.466676927812834</v>
      </c>
      <c r="R34" s="212"/>
      <c r="S34" s="217">
        <v>133.80239238956392</v>
      </c>
      <c r="T34" s="218"/>
      <c r="U34" s="213">
        <v>67.03780424650441</v>
      </c>
      <c r="V34" s="212"/>
      <c r="W34" s="217">
        <v>48.559225820403306</v>
      </c>
      <c r="X34" s="218"/>
      <c r="Y34" s="213">
        <v>70.54128256450254</v>
      </c>
      <c r="Z34" s="212"/>
    </row>
    <row r="35" spans="1:26" ht="18.95" customHeight="1">
      <c r="A35" s="22"/>
      <c r="B35" s="222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222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223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214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215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215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215"/>
      <c r="C42" s="22"/>
      <c r="D42" s="123" t="s">
        <v>44</v>
      </c>
      <c r="E42" s="211">
        <f>+'(令和3年3月) '!E23:F23</f>
        <v>41.552441090405054</v>
      </c>
      <c r="F42" s="212">
        <f>+'(令和3年2月) '!F23</f>
        <v>0</v>
      </c>
      <c r="G42" s="211">
        <f>+'(令和3年3月) '!G23:H23</f>
        <v>70.37727061015372</v>
      </c>
      <c r="H42" s="212">
        <f>+'(令和3年2月) '!H23</f>
        <v>0</v>
      </c>
      <c r="I42" s="211">
        <f>+'(令和3年3月) '!I23:J23</f>
        <v>202.89162112932604</v>
      </c>
      <c r="J42" s="212">
        <f>+'(令和3年2月) '!J23</f>
        <v>0</v>
      </c>
      <c r="K42" s="211">
        <f>+'(令和3年3月) '!K23:L23</f>
        <v>122.28571428571429</v>
      </c>
      <c r="L42" s="212">
        <f>+'(令和3年2月) '!L23</f>
        <v>0</v>
      </c>
      <c r="M42" s="211">
        <f>+'(令和3年3月) '!M23:N23</f>
        <v>49.879858766446986</v>
      </c>
      <c r="N42" s="212">
        <f>+'(令和3年2月) '!N23</f>
        <v>0</v>
      </c>
      <c r="O42" s="211">
        <f>+'(令和3年3月) '!O23:P23</f>
        <v>136.483144604972</v>
      </c>
      <c r="P42" s="212">
        <f>+'(令和3年2月) '!P23</f>
        <v>0</v>
      </c>
      <c r="Q42" s="211">
        <f>+'(令和3年3月) '!Q23:R23</f>
        <v>52.161421266276555</v>
      </c>
      <c r="R42" s="212">
        <f>+'(令和3年2月) '!R23</f>
        <v>0</v>
      </c>
      <c r="S42" s="211">
        <f>+'(令和3年3月) '!S23:T23</f>
        <v>167.27831036548832</v>
      </c>
      <c r="T42" s="212">
        <f>+'(令和3年2月) '!T23</f>
        <v>0</v>
      </c>
      <c r="U42" s="211">
        <f>+'(令和3年3月) '!U23:V23</f>
        <v>82.45196003074558</v>
      </c>
      <c r="V42" s="212">
        <f>+'(令和3年2月) '!V23</f>
        <v>0</v>
      </c>
      <c r="W42" s="211">
        <f>+'(令和3年3月) '!W23:X23</f>
        <v>88.954075498918</v>
      </c>
      <c r="X42" s="212">
        <f>+'(令和3年2月) '!X23</f>
        <v>0</v>
      </c>
      <c r="Y42" s="211">
        <f>+'(令和3年3月) '!Y23:Z23</f>
        <v>86.82713544609378</v>
      </c>
      <c r="Z42" s="212">
        <f>+'(令和3年2月) '!Z23</f>
        <v>0</v>
      </c>
    </row>
    <row r="43" spans="1:26" ht="18.95" customHeight="1">
      <c r="A43" s="22"/>
      <c r="B43" s="215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215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215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215"/>
      <c r="C46" s="46"/>
      <c r="D46" s="123" t="s">
        <v>44</v>
      </c>
      <c r="E46" s="211">
        <f>E23-E42</f>
        <v>0.5231557265710762</v>
      </c>
      <c r="F46" s="212"/>
      <c r="G46" s="211">
        <f>G23-G42</f>
        <v>19.21122715881009</v>
      </c>
      <c r="H46" s="212"/>
      <c r="I46" s="211">
        <f>I23-I42</f>
        <v>-84.27839836959326</v>
      </c>
      <c r="J46" s="212"/>
      <c r="K46" s="211">
        <f>K23-K42</f>
        <v>-36.047642964770034</v>
      </c>
      <c r="L46" s="212"/>
      <c r="M46" s="211">
        <f>M23-M42</f>
        <v>11.927262920914224</v>
      </c>
      <c r="N46" s="212"/>
      <c r="O46" s="211">
        <f t="shared" si="3"/>
        <v>-8.709637046683525</v>
      </c>
      <c r="P46" s="212"/>
      <c r="Q46" s="211">
        <f t="shared" si="3"/>
        <v>-0.4480607877337164</v>
      </c>
      <c r="R46" s="212"/>
      <c r="S46" s="211">
        <f t="shared" si="3"/>
        <v>1.7420150565377526</v>
      </c>
      <c r="T46" s="212"/>
      <c r="U46" s="211">
        <f t="shared" si="3"/>
        <v>-6.5665640896393285</v>
      </c>
      <c r="V46" s="212"/>
      <c r="W46" s="211">
        <f t="shared" si="3"/>
        <v>12.410281983895317</v>
      </c>
      <c r="X46" s="212"/>
      <c r="Y46" s="211">
        <f t="shared" si="3"/>
        <v>1.284740688596031</v>
      </c>
      <c r="Z46" s="212"/>
      <c r="AA46" s="209"/>
      <c r="AB46" s="210"/>
      <c r="AC46" s="209"/>
      <c r="AD46" s="210"/>
      <c r="AE46" s="209"/>
      <c r="AF46" s="210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215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215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216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2021-12-20T06:25:25Z</cp:lastPrinted>
  <dcterms:created xsi:type="dcterms:W3CDTF">2016-05-20T01:46:25Z</dcterms:created>
  <dcterms:modified xsi:type="dcterms:W3CDTF">2022-01-24T04:29:18Z</dcterms:modified>
  <cp:category/>
  <cp:version/>
  <cp:contentType/>
  <cp:contentStatus/>
</cp:coreProperties>
</file>