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E757C666-2A83-4096-86BF-FECBEEECB805}" xr6:coauthVersionLast="45" xr6:coauthVersionMax="45" xr10:uidLastSave="{00000000-0000-0000-0000-000000000000}"/>
  <bookViews>
    <workbookView xWindow="-120" yWindow="-120" windowWidth="20730" windowHeight="1116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D108" i="1"/>
  <c r="C108" i="1"/>
  <c r="H108" i="1" l="1"/>
  <c r="G108" i="1"/>
  <c r="F108" i="1"/>
  <c r="J109" i="1"/>
  <c r="I109" i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H110" i="1"/>
  <c r="G110" i="1"/>
  <c r="F110" i="1"/>
  <c r="E110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<sst xmlns="http://schemas.openxmlformats.org/spreadsheetml/2006/main" count="385" uniqueCount="88">
  <si>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</si>
  <si>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</si>
  <si>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</si>
  <si>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</si>
  <si>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</si>
  <si>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</si>
  <si>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</si>
  <si>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</si>
  <si>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</si>
  <si>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</si>
  <si>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</si>
  <si>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</si>
  <si>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</si>
  <si>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</si>
  <si>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</si>
  <si>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</si>
  <si>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</si>
  <si>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</si>
  <si>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</si>
  <si>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</si>
  <si>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</si>
  <si>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</si>
  <si>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</si>
  <si>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</si>
  <si>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</si>
  <si>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</si>
  <si>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</si>
  <si>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</si>
  <si>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</si>
  <si>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</si>
  <si>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</si>
  <si>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</si>
  <si>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</si>
  <si>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</si>
  <si>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</si>
  <si>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</si>
  <si>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</si>
  <si>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</si>
  <si>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</si>
  <si>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</si>
  <si>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</si>
  <si>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</si>
  <si>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</si>
  <si>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</si>
  <si>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</si>
  <si>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</si>
  <si>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</si>
  <si>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</si>
  <si>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</si>
  <si>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</si>
  <si>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</si>
  <si>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</si>
  <si>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</si>
  <si>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</si>
  <si>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</si>
  <si>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</si>
  <si>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</si>
  <si>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</si>
  <si>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</si>
  <si>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</si>
  <si>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</si>
  <si>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</si>
  <si>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</si>
  <si>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</si>
  <si>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</si>
  <si>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</si>
  <si>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</si>
  <si>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</si>
  <si>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</si>
  <si>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</si>
  <si>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</si>
  <si>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</si>
  <si>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</si>
  <si>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</si>
  <si>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</si>
  <si>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</si>
  <si>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</si>
  <si>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</si>
  <si>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</si>
  <si>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</si>
  <si>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</si>
  <si>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</si>
  <si>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</si>
  <si>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</si>
  <si>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</si>
  <si>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</si>
  <si>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</si>
  <si>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　４年　１月分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</si>
</sst>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4" fillId="0" borderId="40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0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38" fontId="5" fillId="0" borderId="58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/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2" xfId="0" applyFont="1" applyBorder="1" applyAlignment="1">
      <alignment horizontal="lef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81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N87" sqref="N87:S92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95" t="s">
        <v>2</v>
      </c>
      <c r="E3" s="195"/>
      <c r="F3" s="195"/>
      <c r="G3" s="19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225" t="s">
        <v>87</v>
      </c>
      <c r="B4" s="226"/>
      <c r="C4" s="2"/>
      <c r="D4" s="2"/>
      <c r="E4" s="2"/>
      <c r="F4" s="2"/>
      <c r="G4" s="2"/>
      <c r="H4" s="196" t="s">
        <v>3</v>
      </c>
      <c r="I4" s="196"/>
      <c r="J4" s="196"/>
      <c r="K4" s="2"/>
      <c r="L4" s="185"/>
      <c r="M4" s="181"/>
      <c r="N4" s="2"/>
      <c r="O4" s="2"/>
      <c r="P4" s="2"/>
      <c r="Q4" s="2"/>
      <c r="R4" s="2"/>
      <c r="S4" s="196"/>
      <c r="T4" s="196"/>
      <c r="U4" s="196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201" t="s">
        <v>8</v>
      </c>
      <c r="D7" s="200"/>
      <c r="E7" s="220" t="s">
        <v>9</v>
      </c>
      <c r="F7" s="221"/>
      <c r="G7" s="200" t="s">
        <v>10</v>
      </c>
      <c r="H7" s="200"/>
      <c r="I7" s="220" t="s">
        <v>11</v>
      </c>
      <c r="J7" s="202"/>
      <c r="K7" s="2"/>
      <c r="L7" s="8"/>
      <c r="M7" s="9"/>
      <c r="N7" s="217"/>
      <c r="O7" s="217"/>
      <c r="P7" s="217"/>
      <c r="Q7" s="217"/>
      <c r="R7" s="217"/>
      <c r="S7" s="217"/>
      <c r="T7" s="217"/>
      <c r="U7" s="217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218" t="s">
        <v>14</v>
      </c>
      <c r="B9" s="219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217"/>
      <c r="M9" s="217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>+C68+N68+C127+N127</f>
        <v>1945</v>
      </c>
      <c r="D10" s="81">
        <f t="shared" ref="D10:H10" si="0">+D68+O68+D127+O127</f>
        <v>640425</v>
      </c>
      <c r="E10" s="82">
        <f t="shared" si="0"/>
        <v>120</v>
      </c>
      <c r="F10" s="83">
        <f t="shared" si="0"/>
        <v>41608</v>
      </c>
      <c r="G10" s="80">
        <f t="shared" si="0"/>
        <v>543</v>
      </c>
      <c r="H10" s="84">
        <f t="shared" si="0"/>
        <v>153147</v>
      </c>
      <c r="I10" s="80">
        <f>+C10+E10-G10</f>
        <v>1522</v>
      </c>
      <c r="J10" s="154">
        <f>+D10+F10-H10</f>
        <v>528886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ref="C11:H11" si="1">+C69+N69+C128+N128</f>
        <v>1089</v>
      </c>
      <c r="D11" s="88">
        <f t="shared" si="1"/>
        <v>33161</v>
      </c>
      <c r="E11" s="89">
        <f t="shared" si="1"/>
        <v>953</v>
      </c>
      <c r="F11" s="90">
        <f t="shared" si="1"/>
        <v>50888</v>
      </c>
      <c r="G11" s="91">
        <f t="shared" si="1"/>
        <v>926</v>
      </c>
      <c r="H11" s="90">
        <f t="shared" si="1"/>
        <v>47153</v>
      </c>
      <c r="I11" s="91">
        <f t="shared" ref="I11:J49" si="2">+C11+E11-G11</f>
        <v>1116</v>
      </c>
      <c r="J11" s="155">
        <f t="shared" si="2"/>
        <v>36896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ref="C12:H12" si="3">+C70+N70+C129+N129</f>
        <v>0</v>
      </c>
      <c r="D12" s="88">
        <f t="shared" si="3"/>
        <v>0</v>
      </c>
      <c r="E12" s="89">
        <f t="shared" si="3"/>
        <v>0</v>
      </c>
      <c r="F12" s="90">
        <f t="shared" si="3"/>
        <v>0</v>
      </c>
      <c r="G12" s="87">
        <f t="shared" si="3"/>
        <v>0</v>
      </c>
      <c r="H12" s="90">
        <f t="shared" si="3"/>
        <v>0</v>
      </c>
      <c r="I12" s="91">
        <f t="shared" si="2"/>
        <v>0</v>
      </c>
      <c r="J12" s="155">
        <f t="shared" si="2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ref="C13:H13" si="4">+C71+N71+C130+N130</f>
        <v>215</v>
      </c>
      <c r="D13" s="88">
        <f t="shared" si="4"/>
        <v>30480</v>
      </c>
      <c r="E13" s="89">
        <f t="shared" si="4"/>
        <v>60</v>
      </c>
      <c r="F13" s="90">
        <f t="shared" si="4"/>
        <v>12000</v>
      </c>
      <c r="G13" s="87">
        <f t="shared" si="4"/>
        <v>91</v>
      </c>
      <c r="H13" s="90">
        <f t="shared" si="4"/>
        <v>15465</v>
      </c>
      <c r="I13" s="91">
        <f t="shared" si="2"/>
        <v>184</v>
      </c>
      <c r="J13" s="155">
        <f t="shared" si="2"/>
        <v>27015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ref="C14:H14" si="5">+C72+N72+C131+N131</f>
        <v>0</v>
      </c>
      <c r="D14" s="88">
        <f t="shared" si="5"/>
        <v>0</v>
      </c>
      <c r="E14" s="89">
        <f t="shared" si="5"/>
        <v>0</v>
      </c>
      <c r="F14" s="90">
        <f t="shared" si="5"/>
        <v>0</v>
      </c>
      <c r="G14" s="87">
        <f t="shared" si="5"/>
        <v>0</v>
      </c>
      <c r="H14" s="90">
        <f t="shared" si="5"/>
        <v>0</v>
      </c>
      <c r="I14" s="91">
        <f t="shared" si="2"/>
        <v>0</v>
      </c>
      <c r="J14" s="155">
        <f t="shared" si="2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ref="C15:H15" si="6">+C73+N73+C132+N132</f>
        <v>0</v>
      </c>
      <c r="D15" s="88">
        <f t="shared" si="6"/>
        <v>0</v>
      </c>
      <c r="E15" s="89">
        <f t="shared" si="6"/>
        <v>0</v>
      </c>
      <c r="F15" s="90">
        <f t="shared" si="6"/>
        <v>0</v>
      </c>
      <c r="G15" s="87">
        <f t="shared" si="6"/>
        <v>0</v>
      </c>
      <c r="H15" s="90">
        <f t="shared" si="6"/>
        <v>0</v>
      </c>
      <c r="I15" s="91">
        <f t="shared" si="2"/>
        <v>0</v>
      </c>
      <c r="J15" s="155">
        <f t="shared" si="2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ref="C16:H16" si="7">+C74+N74+C133+N133</f>
        <v>12</v>
      </c>
      <c r="D16" s="88">
        <f t="shared" si="7"/>
        <v>2639</v>
      </c>
      <c r="E16" s="89">
        <f t="shared" si="7"/>
        <v>18</v>
      </c>
      <c r="F16" s="90">
        <f t="shared" si="7"/>
        <v>4147</v>
      </c>
      <c r="G16" s="87">
        <f t="shared" si="7"/>
        <v>26</v>
      </c>
      <c r="H16" s="90">
        <f t="shared" si="7"/>
        <v>5761</v>
      </c>
      <c r="I16" s="91">
        <f t="shared" si="2"/>
        <v>4</v>
      </c>
      <c r="J16" s="155">
        <f t="shared" si="2"/>
        <v>1025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ref="C17:H17" si="8">+C75+N75+C134+N134</f>
        <v>0</v>
      </c>
      <c r="D17" s="88">
        <f t="shared" si="8"/>
        <v>0</v>
      </c>
      <c r="E17" s="89">
        <f t="shared" si="8"/>
        <v>0</v>
      </c>
      <c r="F17" s="90">
        <f t="shared" si="8"/>
        <v>0</v>
      </c>
      <c r="G17" s="87">
        <f t="shared" si="8"/>
        <v>0</v>
      </c>
      <c r="H17" s="90">
        <f t="shared" si="8"/>
        <v>0</v>
      </c>
      <c r="I17" s="91">
        <f t="shared" si="2"/>
        <v>0</v>
      </c>
      <c r="J17" s="155">
        <f t="shared" si="2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ref="C18:H18" si="9">+C76+N76+C135+N135</f>
        <v>0</v>
      </c>
      <c r="D18" s="88">
        <f t="shared" si="9"/>
        <v>0</v>
      </c>
      <c r="E18" s="89">
        <f t="shared" si="9"/>
        <v>0</v>
      </c>
      <c r="F18" s="90">
        <f t="shared" si="9"/>
        <v>0</v>
      </c>
      <c r="G18" s="87">
        <f t="shared" si="9"/>
        <v>0</v>
      </c>
      <c r="H18" s="90">
        <f t="shared" si="9"/>
        <v>0</v>
      </c>
      <c r="I18" s="91">
        <f t="shared" si="2"/>
        <v>0</v>
      </c>
      <c r="J18" s="155">
        <f t="shared" si="2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ref="C19:H19" si="10">+C77+N77+C136+N136</f>
        <v>0</v>
      </c>
      <c r="D19" s="88">
        <f t="shared" si="10"/>
        <v>0</v>
      </c>
      <c r="E19" s="89">
        <f t="shared" si="10"/>
        <v>0</v>
      </c>
      <c r="F19" s="90">
        <f t="shared" si="10"/>
        <v>0</v>
      </c>
      <c r="G19" s="87">
        <f t="shared" si="10"/>
        <v>0</v>
      </c>
      <c r="H19" s="90">
        <f t="shared" si="10"/>
        <v>0</v>
      </c>
      <c r="I19" s="91">
        <f t="shared" si="2"/>
        <v>0</v>
      </c>
      <c r="J19" s="155">
        <f t="shared" si="2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ref="C20:H20" si="11">+C78+N78+C137+N137</f>
        <v>0</v>
      </c>
      <c r="D20" s="88">
        <f t="shared" si="11"/>
        <v>0</v>
      </c>
      <c r="E20" s="89">
        <f t="shared" si="11"/>
        <v>0</v>
      </c>
      <c r="F20" s="90">
        <f t="shared" si="11"/>
        <v>0</v>
      </c>
      <c r="G20" s="87">
        <f t="shared" si="11"/>
        <v>0</v>
      </c>
      <c r="H20" s="90">
        <f t="shared" si="11"/>
        <v>0</v>
      </c>
      <c r="I20" s="91">
        <f t="shared" si="2"/>
        <v>0</v>
      </c>
      <c r="J20" s="155">
        <f t="shared" si="2"/>
        <v>0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ref="C21:H21" si="12">+C79+N79+C138+N138</f>
        <v>0</v>
      </c>
      <c r="D21" s="88">
        <f t="shared" si="12"/>
        <v>0</v>
      </c>
      <c r="E21" s="89">
        <f t="shared" si="12"/>
        <v>0</v>
      </c>
      <c r="F21" s="90">
        <f t="shared" si="12"/>
        <v>0</v>
      </c>
      <c r="G21" s="87">
        <f t="shared" si="12"/>
        <v>0</v>
      </c>
      <c r="H21" s="90">
        <f t="shared" si="12"/>
        <v>0</v>
      </c>
      <c r="I21" s="91">
        <f t="shared" si="2"/>
        <v>0</v>
      </c>
      <c r="J21" s="155">
        <f t="shared" si="2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ref="C22:H22" si="13">+C80+N80+C139+N139</f>
        <v>976</v>
      </c>
      <c r="D22" s="88">
        <f t="shared" si="13"/>
        <v>437718</v>
      </c>
      <c r="E22" s="89">
        <f t="shared" si="13"/>
        <v>799</v>
      </c>
      <c r="F22" s="90">
        <f t="shared" si="13"/>
        <v>298029</v>
      </c>
      <c r="G22" s="87">
        <f t="shared" si="13"/>
        <v>665</v>
      </c>
      <c r="H22" s="90">
        <f t="shared" si="13"/>
        <v>238954</v>
      </c>
      <c r="I22" s="91">
        <f t="shared" si="2"/>
        <v>1110</v>
      </c>
      <c r="J22" s="155">
        <f t="shared" si="2"/>
        <v>496793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ref="C23:H23" si="14">+C81+N81+C140+N140</f>
        <v>20</v>
      </c>
      <c r="D23" s="88">
        <f t="shared" si="14"/>
        <v>3600</v>
      </c>
      <c r="E23" s="89">
        <f t="shared" si="14"/>
        <v>30</v>
      </c>
      <c r="F23" s="90">
        <f t="shared" si="14"/>
        <v>5400</v>
      </c>
      <c r="G23" s="87">
        <f t="shared" si="14"/>
        <v>30</v>
      </c>
      <c r="H23" s="90">
        <f t="shared" si="14"/>
        <v>5400</v>
      </c>
      <c r="I23" s="91">
        <f t="shared" si="2"/>
        <v>20</v>
      </c>
      <c r="J23" s="155">
        <f t="shared" si="2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ref="C24:H24" si="15">+C82+N82+C141+N141</f>
        <v>1014</v>
      </c>
      <c r="D24" s="88">
        <f t="shared" si="15"/>
        <v>172606</v>
      </c>
      <c r="E24" s="89">
        <f t="shared" si="15"/>
        <v>1394</v>
      </c>
      <c r="F24" s="90">
        <f t="shared" si="15"/>
        <v>92281</v>
      </c>
      <c r="G24" s="87">
        <f t="shared" si="15"/>
        <v>1384</v>
      </c>
      <c r="H24" s="90">
        <f t="shared" si="15"/>
        <v>89261</v>
      </c>
      <c r="I24" s="91">
        <f t="shared" si="2"/>
        <v>1024</v>
      </c>
      <c r="J24" s="155">
        <f t="shared" si="2"/>
        <v>175626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ref="C25:H25" si="16">+C83+N83+C142+N142</f>
        <v>669</v>
      </c>
      <c r="D25" s="88">
        <f t="shared" si="16"/>
        <v>1732720</v>
      </c>
      <c r="E25" s="89">
        <f t="shared" si="16"/>
        <v>1912</v>
      </c>
      <c r="F25" s="90">
        <f t="shared" si="16"/>
        <v>8061016</v>
      </c>
      <c r="G25" s="87">
        <f t="shared" si="16"/>
        <v>1988</v>
      </c>
      <c r="H25" s="90">
        <f t="shared" si="16"/>
        <v>8826333</v>
      </c>
      <c r="I25" s="91">
        <f t="shared" si="2"/>
        <v>593</v>
      </c>
      <c r="J25" s="155">
        <f t="shared" si="2"/>
        <v>967403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ref="C26:H26" si="17">+C84+N84+C143+N143</f>
        <v>646</v>
      </c>
      <c r="D26" s="88">
        <f t="shared" si="17"/>
        <v>228683</v>
      </c>
      <c r="E26" s="89">
        <f t="shared" si="17"/>
        <v>204</v>
      </c>
      <c r="F26" s="90">
        <f t="shared" si="17"/>
        <v>231185</v>
      </c>
      <c r="G26" s="87">
        <f t="shared" si="17"/>
        <v>276</v>
      </c>
      <c r="H26" s="90">
        <f t="shared" si="17"/>
        <v>231087</v>
      </c>
      <c r="I26" s="91">
        <f t="shared" si="2"/>
        <v>574</v>
      </c>
      <c r="J26" s="155">
        <f t="shared" si="2"/>
        <v>228781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ref="C27:H27" si="18">+C85+N85+C144+N144</f>
        <v>214</v>
      </c>
      <c r="D27" s="88">
        <f t="shared" si="18"/>
        <v>169305</v>
      </c>
      <c r="E27" s="89">
        <f t="shared" si="18"/>
        <v>64</v>
      </c>
      <c r="F27" s="90">
        <f t="shared" si="18"/>
        <v>47660</v>
      </c>
      <c r="G27" s="87">
        <f t="shared" si="18"/>
        <v>84</v>
      </c>
      <c r="H27" s="90">
        <f t="shared" si="18"/>
        <v>60515</v>
      </c>
      <c r="I27" s="91">
        <f t="shared" si="2"/>
        <v>194</v>
      </c>
      <c r="J27" s="155">
        <f t="shared" si="2"/>
        <v>156450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ref="C28:H28" si="19">+C86+N86+C145+N145</f>
        <v>2584</v>
      </c>
      <c r="D28" s="88">
        <f t="shared" si="19"/>
        <v>3031536</v>
      </c>
      <c r="E28" s="89">
        <f t="shared" si="19"/>
        <v>816</v>
      </c>
      <c r="F28" s="90">
        <f t="shared" si="19"/>
        <v>1544596</v>
      </c>
      <c r="G28" s="87">
        <f t="shared" si="19"/>
        <v>1138</v>
      </c>
      <c r="H28" s="90">
        <f t="shared" si="19"/>
        <v>2195467</v>
      </c>
      <c r="I28" s="91">
        <f t="shared" si="2"/>
        <v>2262</v>
      </c>
      <c r="J28" s="155">
        <f t="shared" si="2"/>
        <v>2380665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ref="C29:H29" si="20">+C87+N87+C146+N146</f>
        <v>253</v>
      </c>
      <c r="D29" s="88">
        <f t="shared" si="20"/>
        <v>36046</v>
      </c>
      <c r="E29" s="89">
        <f t="shared" si="20"/>
        <v>28</v>
      </c>
      <c r="F29" s="90">
        <f t="shared" si="20"/>
        <v>16840</v>
      </c>
      <c r="G29" s="87">
        <f t="shared" si="20"/>
        <v>34</v>
      </c>
      <c r="H29" s="90">
        <f t="shared" si="20"/>
        <v>16800</v>
      </c>
      <c r="I29" s="91">
        <f t="shared" si="2"/>
        <v>247</v>
      </c>
      <c r="J29" s="155">
        <f t="shared" si="2"/>
        <v>36086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ref="C30:H30" si="21">+C88+N88+C147+N147</f>
        <v>328.1</v>
      </c>
      <c r="D30" s="88">
        <f t="shared" si="21"/>
        <v>125977</v>
      </c>
      <c r="E30" s="89">
        <f t="shared" si="21"/>
        <v>268</v>
      </c>
      <c r="F30" s="90">
        <f t="shared" si="21"/>
        <v>116154</v>
      </c>
      <c r="G30" s="87">
        <f t="shared" si="21"/>
        <v>275</v>
      </c>
      <c r="H30" s="90">
        <f t="shared" si="21"/>
        <v>125114</v>
      </c>
      <c r="I30" s="91">
        <f t="shared" si="2"/>
        <v>321.10000000000002</v>
      </c>
      <c r="J30" s="155">
        <f t="shared" si="2"/>
        <v>117017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ref="C31:H31" si="22">+C89+N89+C148+N148</f>
        <v>5289</v>
      </c>
      <c r="D31" s="88">
        <f t="shared" si="22"/>
        <v>322904</v>
      </c>
      <c r="E31" s="89">
        <f t="shared" si="22"/>
        <v>1805</v>
      </c>
      <c r="F31" s="90">
        <f t="shared" si="22"/>
        <v>12843</v>
      </c>
      <c r="G31" s="87">
        <f t="shared" si="22"/>
        <v>2268</v>
      </c>
      <c r="H31" s="90">
        <f t="shared" si="22"/>
        <v>197249</v>
      </c>
      <c r="I31" s="91">
        <f t="shared" si="2"/>
        <v>4826</v>
      </c>
      <c r="J31" s="155">
        <f t="shared" si="2"/>
        <v>138498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ref="C32:H32" si="23">+C90+N90+C149+N149</f>
        <v>310</v>
      </c>
      <c r="D32" s="88">
        <f t="shared" si="23"/>
        <v>255894</v>
      </c>
      <c r="E32" s="89">
        <f t="shared" si="23"/>
        <v>94</v>
      </c>
      <c r="F32" s="90">
        <f t="shared" si="23"/>
        <v>90300</v>
      </c>
      <c r="G32" s="87">
        <f t="shared" si="23"/>
        <v>83</v>
      </c>
      <c r="H32" s="90">
        <f t="shared" si="23"/>
        <v>96678</v>
      </c>
      <c r="I32" s="91">
        <f t="shared" si="2"/>
        <v>321</v>
      </c>
      <c r="J32" s="155">
        <f t="shared" si="2"/>
        <v>249516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ref="C33:H33" si="24">+C91+N91+C150+N150</f>
        <v>5071</v>
      </c>
      <c r="D33" s="88">
        <f t="shared" si="24"/>
        <v>310345</v>
      </c>
      <c r="E33" s="89">
        <f t="shared" si="24"/>
        <v>1625</v>
      </c>
      <c r="F33" s="90">
        <f t="shared" si="24"/>
        <v>73044</v>
      </c>
      <c r="G33" s="87">
        <f t="shared" si="24"/>
        <v>2248</v>
      </c>
      <c r="H33" s="90">
        <f t="shared" si="24"/>
        <v>87325</v>
      </c>
      <c r="I33" s="91">
        <f t="shared" si="2"/>
        <v>4448</v>
      </c>
      <c r="J33" s="155">
        <f t="shared" si="2"/>
        <v>296064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ref="C34:H34" si="25">+C92+N92+C151+N151</f>
        <v>5579</v>
      </c>
      <c r="D34" s="88">
        <f t="shared" si="25"/>
        <v>1721008</v>
      </c>
      <c r="E34" s="89">
        <f t="shared" si="25"/>
        <v>4875</v>
      </c>
      <c r="F34" s="90">
        <f t="shared" si="25"/>
        <v>1471146</v>
      </c>
      <c r="G34" s="87">
        <f t="shared" si="25"/>
        <v>4569</v>
      </c>
      <c r="H34" s="90">
        <f t="shared" si="25"/>
        <v>1303739</v>
      </c>
      <c r="I34" s="91">
        <f t="shared" si="2"/>
        <v>5885</v>
      </c>
      <c r="J34" s="155">
        <f t="shared" si="2"/>
        <v>1888415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ref="C35:H35" si="26">+C93+N93+C152+N152</f>
        <v>4514</v>
      </c>
      <c r="D35" s="88">
        <f t="shared" si="26"/>
        <v>1222256</v>
      </c>
      <c r="E35" s="93">
        <f t="shared" si="26"/>
        <v>4204</v>
      </c>
      <c r="F35" s="90">
        <f t="shared" si="26"/>
        <v>1358631</v>
      </c>
      <c r="G35" s="87">
        <f t="shared" si="26"/>
        <v>4251</v>
      </c>
      <c r="H35" s="90">
        <f t="shared" si="26"/>
        <v>1387111</v>
      </c>
      <c r="I35" s="91">
        <f t="shared" si="2"/>
        <v>4467</v>
      </c>
      <c r="J35" s="155">
        <f t="shared" si="2"/>
        <v>1193776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ref="C36:H36" si="27">+C94+N94+C153+N153</f>
        <v>45288</v>
      </c>
      <c r="D36" s="88">
        <f t="shared" si="27"/>
        <v>6448544</v>
      </c>
      <c r="E36" s="89">
        <f t="shared" si="27"/>
        <v>19004</v>
      </c>
      <c r="F36" s="90">
        <f t="shared" si="27"/>
        <v>3069821</v>
      </c>
      <c r="G36" s="87">
        <f t="shared" si="27"/>
        <v>17997</v>
      </c>
      <c r="H36" s="90">
        <f t="shared" si="27"/>
        <v>2886492</v>
      </c>
      <c r="I36" s="91">
        <f t="shared" si="2"/>
        <v>46295</v>
      </c>
      <c r="J36" s="155">
        <f t="shared" si="2"/>
        <v>6631873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ref="C37:H37" si="28">+C95+N95+C154+N154</f>
        <v>23</v>
      </c>
      <c r="D37" s="88">
        <f t="shared" si="28"/>
        <v>6566</v>
      </c>
      <c r="E37" s="89">
        <f t="shared" si="28"/>
        <v>0</v>
      </c>
      <c r="F37" s="90">
        <f t="shared" si="28"/>
        <v>0</v>
      </c>
      <c r="G37" s="87">
        <f t="shared" si="28"/>
        <v>11</v>
      </c>
      <c r="H37" s="90">
        <f t="shared" si="28"/>
        <v>1700</v>
      </c>
      <c r="I37" s="91">
        <f t="shared" si="2"/>
        <v>12</v>
      </c>
      <c r="J37" s="155">
        <f t="shared" si="2"/>
        <v>4866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ref="C38:H38" si="29">+C96+N96+C155+N155</f>
        <v>12599</v>
      </c>
      <c r="D38" s="88">
        <f t="shared" si="29"/>
        <v>3379996</v>
      </c>
      <c r="E38" s="89">
        <f t="shared" si="29"/>
        <v>6848</v>
      </c>
      <c r="F38" s="90">
        <f t="shared" si="29"/>
        <v>1579817</v>
      </c>
      <c r="G38" s="87">
        <f t="shared" si="29"/>
        <v>6558</v>
      </c>
      <c r="H38" s="90">
        <f t="shared" si="29"/>
        <v>1595461</v>
      </c>
      <c r="I38" s="91">
        <f t="shared" si="2"/>
        <v>12889</v>
      </c>
      <c r="J38" s="155">
        <f t="shared" si="2"/>
        <v>3364352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ref="C39:H39" si="30">+C97+N97+C156+N156</f>
        <v>140</v>
      </c>
      <c r="D39" s="88">
        <f t="shared" si="30"/>
        <v>160625</v>
      </c>
      <c r="E39" s="89">
        <f t="shared" si="30"/>
        <v>50</v>
      </c>
      <c r="F39" s="94">
        <f t="shared" si="30"/>
        <v>72179</v>
      </c>
      <c r="G39" s="87">
        <f t="shared" si="30"/>
        <v>41</v>
      </c>
      <c r="H39" s="90">
        <f t="shared" si="30"/>
        <v>58002</v>
      </c>
      <c r="I39" s="91">
        <f t="shared" si="2"/>
        <v>149</v>
      </c>
      <c r="J39" s="155">
        <f t="shared" si="2"/>
        <v>174802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ref="C40:H40" si="31">+C98+N98+C157+N157</f>
        <v>37</v>
      </c>
      <c r="D40" s="88">
        <f t="shared" si="31"/>
        <v>2893</v>
      </c>
      <c r="E40" s="89">
        <f t="shared" si="31"/>
        <v>13</v>
      </c>
      <c r="F40" s="90">
        <f t="shared" si="31"/>
        <v>969</v>
      </c>
      <c r="G40" s="87">
        <f t="shared" si="31"/>
        <v>13</v>
      </c>
      <c r="H40" s="90">
        <f t="shared" si="31"/>
        <v>951</v>
      </c>
      <c r="I40" s="91">
        <f t="shared" si="2"/>
        <v>37</v>
      </c>
      <c r="J40" s="155">
        <f t="shared" si="2"/>
        <v>2911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ref="C41:H41" si="32">+C99+N99+C158+N158</f>
        <v>50</v>
      </c>
      <c r="D41" s="88">
        <f t="shared" si="32"/>
        <v>6565</v>
      </c>
      <c r="E41" s="89">
        <f t="shared" si="32"/>
        <v>80</v>
      </c>
      <c r="F41" s="90">
        <f t="shared" si="32"/>
        <v>10600</v>
      </c>
      <c r="G41" s="87">
        <f t="shared" si="32"/>
        <v>61</v>
      </c>
      <c r="H41" s="90">
        <f t="shared" si="32"/>
        <v>8200</v>
      </c>
      <c r="I41" s="91">
        <f t="shared" si="2"/>
        <v>69</v>
      </c>
      <c r="J41" s="155">
        <f t="shared" si="2"/>
        <v>8965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ref="C42:H42" si="33">+C100+N100+C159+N159</f>
        <v>26485</v>
      </c>
      <c r="D42" s="88">
        <f t="shared" si="33"/>
        <v>2259990</v>
      </c>
      <c r="E42" s="89">
        <f t="shared" si="33"/>
        <v>19549</v>
      </c>
      <c r="F42" s="90">
        <f t="shared" si="33"/>
        <v>5988850</v>
      </c>
      <c r="G42" s="87">
        <f t="shared" si="33"/>
        <v>19333</v>
      </c>
      <c r="H42" s="90">
        <f t="shared" si="33"/>
        <v>5958942</v>
      </c>
      <c r="I42" s="95">
        <f t="shared" si="2"/>
        <v>26701</v>
      </c>
      <c r="J42" s="155">
        <f t="shared" si="2"/>
        <v>2289898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ref="C43:H43" si="34">+C101+N101+C160+N160</f>
        <v>5533</v>
      </c>
      <c r="D43" s="88">
        <f t="shared" si="34"/>
        <v>445043</v>
      </c>
      <c r="E43" s="89">
        <f t="shared" si="34"/>
        <v>14992</v>
      </c>
      <c r="F43" s="90">
        <f t="shared" si="34"/>
        <v>1027614</v>
      </c>
      <c r="G43" s="87">
        <f t="shared" si="34"/>
        <v>16276</v>
      </c>
      <c r="H43" s="90">
        <f t="shared" si="34"/>
        <v>1110776</v>
      </c>
      <c r="I43" s="87">
        <f t="shared" si="2"/>
        <v>4249</v>
      </c>
      <c r="J43" s="155">
        <f t="shared" si="2"/>
        <v>361881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ref="C44:H44" si="35">+C102+N102+C161+N161</f>
        <v>70</v>
      </c>
      <c r="D44" s="88">
        <f t="shared" si="35"/>
        <v>68113</v>
      </c>
      <c r="E44" s="89">
        <f t="shared" si="35"/>
        <v>3</v>
      </c>
      <c r="F44" s="90">
        <f t="shared" si="35"/>
        <v>4230</v>
      </c>
      <c r="G44" s="87">
        <f t="shared" si="35"/>
        <v>7</v>
      </c>
      <c r="H44" s="90">
        <f t="shared" si="35"/>
        <v>8555</v>
      </c>
      <c r="I44" s="87">
        <f t="shared" si="2"/>
        <v>66</v>
      </c>
      <c r="J44" s="155">
        <f t="shared" si="2"/>
        <v>63788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ref="C45:H45" si="36">+C103+N103+C162+N162</f>
        <v>695</v>
      </c>
      <c r="D45" s="88">
        <f t="shared" si="36"/>
        <v>100069</v>
      </c>
      <c r="E45" s="89">
        <f t="shared" si="36"/>
        <v>1304</v>
      </c>
      <c r="F45" s="90">
        <f t="shared" si="36"/>
        <v>142384</v>
      </c>
      <c r="G45" s="87">
        <f t="shared" si="36"/>
        <v>1342</v>
      </c>
      <c r="H45" s="90">
        <f t="shared" si="36"/>
        <v>140272</v>
      </c>
      <c r="I45" s="91">
        <f t="shared" si="2"/>
        <v>657</v>
      </c>
      <c r="J45" s="155">
        <f t="shared" si="2"/>
        <v>102181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ref="C46:H46" si="37">+C104+N104+C163+N163</f>
        <v>404</v>
      </c>
      <c r="D46" s="88">
        <f t="shared" si="37"/>
        <v>244843</v>
      </c>
      <c r="E46" s="89">
        <f t="shared" si="37"/>
        <v>1199</v>
      </c>
      <c r="F46" s="90">
        <f t="shared" si="37"/>
        <v>1012356</v>
      </c>
      <c r="G46" s="87">
        <f t="shared" si="37"/>
        <v>452</v>
      </c>
      <c r="H46" s="90">
        <f t="shared" si="37"/>
        <v>340306</v>
      </c>
      <c r="I46" s="91">
        <f t="shared" si="2"/>
        <v>1151</v>
      </c>
      <c r="J46" s="155">
        <f t="shared" si="2"/>
        <v>916893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ref="C47:H47" si="38">+C105+N105+C164+N164</f>
        <v>1809</v>
      </c>
      <c r="D47" s="88">
        <f t="shared" si="38"/>
        <v>135004</v>
      </c>
      <c r="E47" s="89">
        <f t="shared" si="38"/>
        <v>1306</v>
      </c>
      <c r="F47" s="90">
        <f t="shared" si="38"/>
        <v>122551</v>
      </c>
      <c r="G47" s="87">
        <f t="shared" si="38"/>
        <v>831</v>
      </c>
      <c r="H47" s="90">
        <f t="shared" si="38"/>
        <v>76675</v>
      </c>
      <c r="I47" s="91">
        <f t="shared" si="2"/>
        <v>2284</v>
      </c>
      <c r="J47" s="155">
        <f t="shared" si="2"/>
        <v>180880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ref="C48:H48" si="39">+C106+N106+C165+N165</f>
        <v>0</v>
      </c>
      <c r="D48" s="88">
        <f t="shared" si="39"/>
        <v>0</v>
      </c>
      <c r="E48" s="89">
        <f t="shared" si="39"/>
        <v>0</v>
      </c>
      <c r="F48" s="90">
        <f t="shared" si="39"/>
        <v>0</v>
      </c>
      <c r="G48" s="87">
        <f t="shared" si="39"/>
        <v>0</v>
      </c>
      <c r="H48" s="90">
        <f t="shared" si="39"/>
        <v>0</v>
      </c>
      <c r="I48" s="91">
        <f t="shared" si="2"/>
        <v>0</v>
      </c>
      <c r="J48" s="155">
        <f t="shared" si="2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ref="C49:H49" si="40">+C107+N107+C166+N166</f>
        <v>8845</v>
      </c>
      <c r="D49" s="99">
        <f t="shared" si="40"/>
        <v>1952007</v>
      </c>
      <c r="E49" s="100">
        <f t="shared" si="40"/>
        <v>6696</v>
      </c>
      <c r="F49" s="101">
        <f t="shared" si="40"/>
        <v>1320612</v>
      </c>
      <c r="G49" s="98">
        <f t="shared" si="40"/>
        <v>7495</v>
      </c>
      <c r="H49" s="102">
        <f t="shared" si="40"/>
        <v>1428857</v>
      </c>
      <c r="I49" s="103">
        <f t="shared" si="2"/>
        <v>8046</v>
      </c>
      <c r="J49" s="156">
        <f t="shared" si="2"/>
        <v>1843762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s="180" customFormat="1" ht="21.75" customHeight="1" thickBot="1" x14ac:dyDescent="0.45">
      <c r="A50" s="209" t="s">
        <v>57</v>
      </c>
      <c r="B50" s="210"/>
      <c r="C50" s="174">
        <f t="shared" ref="C50:H50" si="41">SUM(C10:C49)</f>
        <v>132706.1</v>
      </c>
      <c r="D50" s="175">
        <f t="shared" si="41"/>
        <v>25687561</v>
      </c>
      <c r="E50" s="174">
        <f t="shared" si="41"/>
        <v>90313</v>
      </c>
      <c r="F50" s="175">
        <f t="shared" si="41"/>
        <v>27879751</v>
      </c>
      <c r="G50" s="174">
        <f>SUM(G10:G49)</f>
        <v>91296</v>
      </c>
      <c r="H50" s="175">
        <f t="shared" si="41"/>
        <v>28697748</v>
      </c>
      <c r="I50" s="176">
        <f>SUM(I10:I49)</f>
        <v>131723.1</v>
      </c>
      <c r="J50" s="177">
        <f>SUM(J10:J49)</f>
        <v>24869564</v>
      </c>
      <c r="K50" s="178"/>
      <c r="L50" s="211"/>
      <c r="M50" s="211"/>
      <c r="N50" s="179"/>
      <c r="O50" s="179"/>
      <c r="P50" s="179"/>
      <c r="Q50" s="179"/>
      <c r="R50" s="179"/>
      <c r="S50" s="179"/>
      <c r="T50" s="179"/>
      <c r="U50" s="179"/>
      <c r="V50" s="178"/>
      <c r="W50" s="179"/>
    </row>
    <row r="51" spans="1:23" ht="16.5" customHeight="1" thickBot="1" x14ac:dyDescent="0.2">
      <c r="A51" s="212" t="s">
        <v>58</v>
      </c>
      <c r="B51" s="213"/>
      <c r="C51" s="106">
        <v>126141</v>
      </c>
      <c r="D51" s="105">
        <v>25711379</v>
      </c>
      <c r="E51" s="106">
        <v>80006</v>
      </c>
      <c r="F51" s="104">
        <v>15263077</v>
      </c>
      <c r="G51" s="107">
        <v>83543</v>
      </c>
      <c r="H51" s="108">
        <v>15248482</v>
      </c>
      <c r="I51" s="109">
        <f>C51+E51-G51</f>
        <v>122604</v>
      </c>
      <c r="J51" s="157">
        <f>D51+F51-H51</f>
        <v>25725974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214" t="s">
        <v>59</v>
      </c>
      <c r="B52" s="215"/>
      <c r="C52" s="158">
        <f t="shared" ref="C52:I52" si="42">C50/C51*100</f>
        <v>105.20457266075265</v>
      </c>
      <c r="D52" s="159">
        <f t="shared" si="42"/>
        <v>99.90736397297087</v>
      </c>
      <c r="E52" s="158">
        <f t="shared" si="42"/>
        <v>112.88278379121566</v>
      </c>
      <c r="F52" s="160">
        <f t="shared" si="42"/>
        <v>182.66140569165705</v>
      </c>
      <c r="G52" s="161">
        <f t="shared" si="42"/>
        <v>109.28025088876387</v>
      </c>
      <c r="H52" s="160">
        <f t="shared" si="42"/>
        <v>188.20068777993771</v>
      </c>
      <c r="I52" s="162">
        <f t="shared" si="42"/>
        <v>107.4378486835666</v>
      </c>
      <c r="J52" s="163">
        <f>J50/J51*100</f>
        <v>96.67102983156245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15" t="s">
        <v>60</v>
      </c>
      <c r="B53" s="222" t="s">
        <v>61</v>
      </c>
      <c r="C53" s="222"/>
      <c r="D53" s="222"/>
      <c r="E53" s="222"/>
      <c r="F53" s="222"/>
      <c r="G53" s="222"/>
      <c r="H53" s="222"/>
      <c r="I53" s="222"/>
      <c r="J53" s="222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15"/>
      <c r="B54" s="223" t="s">
        <v>62</v>
      </c>
      <c r="C54" s="223"/>
      <c r="D54" s="223"/>
      <c r="E54" s="223"/>
      <c r="F54" s="223"/>
      <c r="G54" s="223"/>
      <c r="H54" s="223"/>
      <c r="I54" s="223"/>
      <c r="J54" s="223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15"/>
      <c r="B55" s="223" t="s">
        <v>63</v>
      </c>
      <c r="C55" s="223"/>
      <c r="D55" s="223"/>
      <c r="E55" s="223"/>
      <c r="F55" s="223"/>
      <c r="G55" s="223"/>
      <c r="H55" s="223"/>
      <c r="I55" s="223"/>
      <c r="J55" s="223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15"/>
      <c r="B56" s="223" t="s">
        <v>64</v>
      </c>
      <c r="C56" s="223"/>
      <c r="D56" s="223"/>
      <c r="E56" s="223"/>
      <c r="F56" s="223"/>
      <c r="G56" s="223"/>
      <c r="H56" s="223"/>
      <c r="I56" s="223"/>
      <c r="J56" s="223"/>
      <c r="K56" s="2"/>
      <c r="L56" s="8"/>
      <c r="M56" s="216"/>
      <c r="N56" s="216"/>
      <c r="O56" s="216"/>
      <c r="P56" s="216"/>
      <c r="Q56" s="216"/>
      <c r="R56" s="216"/>
      <c r="S56" s="216"/>
      <c r="T56" s="216"/>
      <c r="U56" s="216"/>
      <c r="V56" s="2"/>
    </row>
    <row r="57" spans="1:23" x14ac:dyDescent="0.15">
      <c r="A57" s="115"/>
      <c r="B57" s="223" t="s">
        <v>65</v>
      </c>
      <c r="C57" s="223"/>
      <c r="D57" s="223"/>
      <c r="E57" s="223"/>
      <c r="F57" s="223"/>
      <c r="G57" s="223"/>
      <c r="H57" s="223"/>
      <c r="I57" s="223"/>
      <c r="J57" s="223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224" t="s">
        <v>0</v>
      </c>
      <c r="B59" s="224"/>
      <c r="C59" s="115"/>
      <c r="D59" s="115"/>
      <c r="E59" s="115"/>
      <c r="F59" s="115"/>
      <c r="G59" s="115"/>
      <c r="H59" s="115"/>
      <c r="I59" s="115"/>
      <c r="J59" s="115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91" t="s">
        <v>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2"/>
      <c r="L60" s="2"/>
      <c r="M60" s="194" t="s">
        <v>1</v>
      </c>
      <c r="N60" s="194"/>
      <c r="O60" s="194"/>
      <c r="P60" s="194"/>
      <c r="Q60" s="194"/>
      <c r="R60" s="194"/>
      <c r="S60" s="194"/>
      <c r="T60" s="194"/>
      <c r="U60" s="194"/>
      <c r="V60" s="2"/>
    </row>
    <row r="61" spans="1:23" x14ac:dyDescent="0.15">
      <c r="A61" s="115"/>
      <c r="B61" s="115"/>
      <c r="C61" s="115"/>
      <c r="D61" s="192" t="s">
        <v>2</v>
      </c>
      <c r="E61" s="192"/>
      <c r="F61" s="192"/>
      <c r="G61" s="192"/>
      <c r="H61" s="115"/>
      <c r="I61" s="115"/>
      <c r="J61" s="115"/>
      <c r="K61" s="2"/>
      <c r="L61" s="2"/>
      <c r="M61" s="2"/>
      <c r="N61" s="2"/>
      <c r="O61" s="195" t="s">
        <v>2</v>
      </c>
      <c r="P61" s="195"/>
      <c r="Q61" s="195"/>
      <c r="R61" s="195"/>
      <c r="S61" s="2"/>
      <c r="T61" s="2"/>
      <c r="U61" s="2"/>
      <c r="V61" s="2"/>
    </row>
    <row r="62" spans="1:23" x14ac:dyDescent="0.15">
      <c r="A62" s="116"/>
      <c r="B62" s="117" t="str">
        <f>A4</f>
        <v>令和　４年　１月分</v>
      </c>
      <c r="C62" s="115"/>
      <c r="D62" s="115"/>
      <c r="E62" s="115"/>
      <c r="F62" s="115"/>
      <c r="G62" s="115"/>
      <c r="H62" s="193" t="s">
        <v>3</v>
      </c>
      <c r="I62" s="193"/>
      <c r="J62" s="193"/>
      <c r="K62" s="2"/>
      <c r="L62" s="185" t="str">
        <f>A4</f>
        <v>令和　４年　１月分</v>
      </c>
      <c r="M62" s="181"/>
      <c r="N62" s="2"/>
      <c r="O62" s="2"/>
      <c r="P62" s="2"/>
      <c r="Q62" s="2"/>
      <c r="R62" s="2"/>
      <c r="S62" s="196" t="s">
        <v>3</v>
      </c>
      <c r="T62" s="196"/>
      <c r="U62" s="196"/>
      <c r="V62" s="2"/>
    </row>
    <row r="63" spans="1:23" x14ac:dyDescent="0.15">
      <c r="A63" s="115"/>
      <c r="B63" s="118" t="s">
        <v>66</v>
      </c>
      <c r="C63" s="115"/>
      <c r="D63" s="115"/>
      <c r="E63" s="115"/>
      <c r="F63" s="115"/>
      <c r="G63" s="115"/>
      <c r="H63" s="115"/>
      <c r="I63" s="115"/>
      <c r="J63" s="115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15" t="s">
        <v>5</v>
      </c>
      <c r="B64" s="115"/>
      <c r="C64" s="197" t="s">
        <v>68</v>
      </c>
      <c r="D64" s="197"/>
      <c r="E64" s="197"/>
      <c r="F64" s="197"/>
      <c r="G64" s="197"/>
      <c r="H64" s="197"/>
      <c r="I64" s="115"/>
      <c r="J64" s="115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9"/>
      <c r="B65" s="120" t="s">
        <v>7</v>
      </c>
      <c r="C65" s="186" t="s">
        <v>8</v>
      </c>
      <c r="D65" s="187"/>
      <c r="E65" s="186" t="s">
        <v>9</v>
      </c>
      <c r="F65" s="188"/>
      <c r="G65" s="187" t="s">
        <v>10</v>
      </c>
      <c r="H65" s="187"/>
      <c r="I65" s="186" t="s">
        <v>11</v>
      </c>
      <c r="J65" s="188"/>
      <c r="K65" s="2"/>
      <c r="L65" s="6"/>
      <c r="M65" s="7" t="s">
        <v>7</v>
      </c>
      <c r="N65" s="201" t="s">
        <v>8</v>
      </c>
      <c r="O65" s="200"/>
      <c r="P65" s="201" t="s">
        <v>9</v>
      </c>
      <c r="Q65" s="202"/>
      <c r="R65" s="200" t="s">
        <v>10</v>
      </c>
      <c r="S65" s="200"/>
      <c r="T65" s="201" t="s">
        <v>11</v>
      </c>
      <c r="U65" s="202"/>
      <c r="V65" s="2"/>
    </row>
    <row r="66" spans="1:22" x14ac:dyDescent="0.15">
      <c r="A66" s="121"/>
      <c r="B66" s="122"/>
      <c r="C66" s="123" t="s">
        <v>12</v>
      </c>
      <c r="D66" s="86" t="s">
        <v>13</v>
      </c>
      <c r="E66" s="123" t="s">
        <v>12</v>
      </c>
      <c r="F66" s="124" t="s">
        <v>13</v>
      </c>
      <c r="G66" s="125" t="s">
        <v>12</v>
      </c>
      <c r="H66" s="86" t="s">
        <v>13</v>
      </c>
      <c r="I66" s="172" t="s">
        <v>12</v>
      </c>
      <c r="J66" s="173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26" t="s">
        <v>14</v>
      </c>
      <c r="B67" s="127"/>
      <c r="C67" s="128" t="s">
        <v>15</v>
      </c>
      <c r="D67" s="129" t="s">
        <v>16</v>
      </c>
      <c r="E67" s="128" t="s">
        <v>15</v>
      </c>
      <c r="F67" s="130" t="s">
        <v>16</v>
      </c>
      <c r="G67" s="131" t="s">
        <v>15</v>
      </c>
      <c r="H67" s="129" t="s">
        <v>16</v>
      </c>
      <c r="I67" s="128" t="s">
        <v>15</v>
      </c>
      <c r="J67" s="130" t="s">
        <v>16</v>
      </c>
      <c r="K67" s="2"/>
      <c r="L67" s="203" t="s">
        <v>14</v>
      </c>
      <c r="M67" s="204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1945</v>
      </c>
      <c r="D68" s="81">
        <v>640425</v>
      </c>
      <c r="E68" s="89">
        <v>120</v>
      </c>
      <c r="F68" s="90">
        <v>41608</v>
      </c>
      <c r="G68" s="80">
        <v>543</v>
      </c>
      <c r="H68" s="84">
        <v>153147</v>
      </c>
      <c r="I68" s="91">
        <f>+C68+E68-G68</f>
        <v>1522</v>
      </c>
      <c r="J68" s="171">
        <f>+D68+F68-H68</f>
        <v>528886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617</v>
      </c>
      <c r="D69" s="88">
        <v>9501</v>
      </c>
      <c r="E69" s="89">
        <v>170</v>
      </c>
      <c r="F69" s="90">
        <v>7475</v>
      </c>
      <c r="G69" s="87">
        <v>170</v>
      </c>
      <c r="H69" s="90">
        <v>7475</v>
      </c>
      <c r="I69" s="87">
        <f t="shared" ref="I69:J107" si="43">+C69+E69-G69</f>
        <v>617</v>
      </c>
      <c r="J69" s="88">
        <f t="shared" si="43"/>
        <v>9501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44">+N69+P69-R69</f>
        <v>0</v>
      </c>
      <c r="U69" s="55">
        <f t="shared" si="44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43"/>
        <v>0</v>
      </c>
      <c r="J70" s="88">
        <f t="shared" si="43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44"/>
        <v>0</v>
      </c>
      <c r="U70" s="55">
        <f t="shared" si="44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215</v>
      </c>
      <c r="D71" s="88">
        <v>30480</v>
      </c>
      <c r="E71" s="89">
        <v>60</v>
      </c>
      <c r="F71" s="90">
        <v>12000</v>
      </c>
      <c r="G71" s="87">
        <v>91</v>
      </c>
      <c r="H71" s="90">
        <v>15465</v>
      </c>
      <c r="I71" s="91">
        <f t="shared" si="43"/>
        <v>184</v>
      </c>
      <c r="J71" s="92">
        <f t="shared" si="43"/>
        <v>27015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44"/>
        <v>0</v>
      </c>
      <c r="U71" s="55">
        <f t="shared" si="44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43"/>
        <v>0</v>
      </c>
      <c r="J72" s="92">
        <f t="shared" si="43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44"/>
        <v>0</v>
      </c>
      <c r="U72" s="55">
        <f t="shared" si="44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43"/>
        <v>0</v>
      </c>
      <c r="J73" s="92">
        <f t="shared" si="43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44"/>
        <v>0</v>
      </c>
      <c r="U73" s="55">
        <f t="shared" si="44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12</v>
      </c>
      <c r="D74" s="88">
        <v>2639</v>
      </c>
      <c r="E74" s="89">
        <v>18</v>
      </c>
      <c r="F74" s="90">
        <v>4147</v>
      </c>
      <c r="G74" s="87">
        <v>26</v>
      </c>
      <c r="H74" s="90">
        <v>5761</v>
      </c>
      <c r="I74" s="91">
        <f t="shared" si="43"/>
        <v>4</v>
      </c>
      <c r="J74" s="92">
        <f t="shared" si="43"/>
        <v>1025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44"/>
        <v>0</v>
      </c>
      <c r="U74" s="55">
        <f t="shared" si="44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43"/>
        <v>0</v>
      </c>
      <c r="J75" s="92">
        <f t="shared" si="43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44"/>
        <v>0</v>
      </c>
      <c r="U75" s="55">
        <f t="shared" si="44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43"/>
        <v>0</v>
      </c>
      <c r="J76" s="92">
        <f t="shared" si="43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44"/>
        <v>0</v>
      </c>
      <c r="U76" s="55">
        <f t="shared" si="44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43"/>
        <v>0</v>
      </c>
      <c r="J77" s="92">
        <f t="shared" si="43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44"/>
        <v>0</v>
      </c>
      <c r="U77" s="55">
        <f t="shared" si="44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0</v>
      </c>
      <c r="D78" s="88">
        <v>0</v>
      </c>
      <c r="E78" s="89">
        <v>0</v>
      </c>
      <c r="F78" s="90">
        <v>0</v>
      </c>
      <c r="G78" s="87">
        <v>0</v>
      </c>
      <c r="H78" s="90">
        <v>0</v>
      </c>
      <c r="I78" s="91">
        <f t="shared" si="43"/>
        <v>0</v>
      </c>
      <c r="J78" s="92">
        <f t="shared" si="43"/>
        <v>0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44"/>
        <v>0</v>
      </c>
      <c r="U78" s="55">
        <f t="shared" si="44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43"/>
        <v>0</v>
      </c>
      <c r="J79" s="92">
        <f t="shared" si="43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44"/>
        <v>0</v>
      </c>
      <c r="U79" s="55">
        <f t="shared" si="44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976</v>
      </c>
      <c r="D80" s="88">
        <v>437718</v>
      </c>
      <c r="E80" s="89">
        <v>799</v>
      </c>
      <c r="F80" s="90">
        <v>298029</v>
      </c>
      <c r="G80" s="87">
        <v>665</v>
      </c>
      <c r="H80" s="90">
        <v>238954</v>
      </c>
      <c r="I80" s="91">
        <f t="shared" si="43"/>
        <v>1110</v>
      </c>
      <c r="J80" s="92">
        <f t="shared" si="43"/>
        <v>496793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44"/>
        <v>0</v>
      </c>
      <c r="U80" s="55">
        <f t="shared" si="44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43"/>
        <v>20</v>
      </c>
      <c r="J81" s="92">
        <f t="shared" si="43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44"/>
        <v>0</v>
      </c>
      <c r="U81" s="55">
        <f t="shared" si="44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964</v>
      </c>
      <c r="D82" s="88">
        <v>170606</v>
      </c>
      <c r="E82" s="89" ph="1">
        <v>344</v>
      </c>
      <c r="F82" s="90">
        <v>50281</v>
      </c>
      <c r="G82" s="87">
        <v>334</v>
      </c>
      <c r="H82" s="90">
        <v>47261</v>
      </c>
      <c r="I82" s="91">
        <f t="shared" si="43"/>
        <v>974</v>
      </c>
      <c r="J82" s="92">
        <f t="shared" si="43"/>
        <v>173626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44"/>
        <v>0</v>
      </c>
      <c r="U82" s="55">
        <f t="shared" si="44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669</v>
      </c>
      <c r="D83" s="88">
        <v>1732720</v>
      </c>
      <c r="E83" s="89">
        <v>1912</v>
      </c>
      <c r="F83" s="90">
        <v>8061016</v>
      </c>
      <c r="G83" s="87">
        <v>1988</v>
      </c>
      <c r="H83" s="90">
        <v>8826333</v>
      </c>
      <c r="I83" s="91">
        <f t="shared" si="43"/>
        <v>593</v>
      </c>
      <c r="J83" s="92">
        <f t="shared" si="43"/>
        <v>967403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44"/>
        <v>0</v>
      </c>
      <c r="U83" s="55">
        <f t="shared" si="44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646</v>
      </c>
      <c r="D84" s="88">
        <v>228683</v>
      </c>
      <c r="E84" s="89">
        <v>204</v>
      </c>
      <c r="F84" s="90">
        <v>231185</v>
      </c>
      <c r="G84" s="87">
        <v>276</v>
      </c>
      <c r="H84" s="90">
        <v>231087</v>
      </c>
      <c r="I84" s="91">
        <f t="shared" si="43"/>
        <v>574</v>
      </c>
      <c r="J84" s="92">
        <f t="shared" si="43"/>
        <v>228781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44"/>
        <v>0</v>
      </c>
      <c r="U84" s="55">
        <f t="shared" si="44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214</v>
      </c>
      <c r="D85" s="88">
        <v>169305</v>
      </c>
      <c r="E85" s="89">
        <v>64</v>
      </c>
      <c r="F85" s="90">
        <v>47660</v>
      </c>
      <c r="G85" s="87">
        <v>84</v>
      </c>
      <c r="H85" s="90">
        <v>60515</v>
      </c>
      <c r="I85" s="91">
        <f t="shared" si="43"/>
        <v>194</v>
      </c>
      <c r="J85" s="92">
        <f t="shared" si="43"/>
        <v>156450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44"/>
        <v>0</v>
      </c>
      <c r="U85" s="55">
        <f t="shared" si="44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2584</v>
      </c>
      <c r="D86" s="88">
        <v>3031536</v>
      </c>
      <c r="E86" s="89">
        <v>816</v>
      </c>
      <c r="F86" s="90">
        <v>1544596</v>
      </c>
      <c r="G86" s="87">
        <v>1138</v>
      </c>
      <c r="H86" s="90">
        <v>2195467</v>
      </c>
      <c r="I86" s="91">
        <f t="shared" si="43"/>
        <v>2262</v>
      </c>
      <c r="J86" s="92">
        <f t="shared" si="43"/>
        <v>2380665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44"/>
        <v>0</v>
      </c>
      <c r="U86" s="55">
        <f t="shared" si="44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43</v>
      </c>
      <c r="D87" s="88">
        <v>7521</v>
      </c>
      <c r="E87" s="89">
        <v>12</v>
      </c>
      <c r="F87" s="90">
        <v>1800</v>
      </c>
      <c r="G87" s="87">
        <v>19</v>
      </c>
      <c r="H87" s="90">
        <v>1800</v>
      </c>
      <c r="I87" s="91">
        <f t="shared" si="43"/>
        <v>36</v>
      </c>
      <c r="J87" s="92">
        <f t="shared" si="43"/>
        <v>7521</v>
      </c>
      <c r="K87" s="2"/>
      <c r="L87" s="31">
        <v>20</v>
      </c>
      <c r="M87" s="13" t="s">
        <v>36</v>
      </c>
      <c r="N87" s="32">
        <v>210</v>
      </c>
      <c r="O87" s="33">
        <v>28525</v>
      </c>
      <c r="P87" s="34">
        <v>16</v>
      </c>
      <c r="Q87" s="35">
        <v>15040</v>
      </c>
      <c r="R87" s="32">
        <v>15</v>
      </c>
      <c r="S87" s="33">
        <v>15000</v>
      </c>
      <c r="T87" s="29">
        <f t="shared" si="44"/>
        <v>211</v>
      </c>
      <c r="U87" s="55">
        <f t="shared" si="44"/>
        <v>28565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317.10000000000002</v>
      </c>
      <c r="D88" s="88">
        <v>121807</v>
      </c>
      <c r="E88" s="89">
        <v>255</v>
      </c>
      <c r="F88" s="90">
        <v>111764</v>
      </c>
      <c r="G88" s="87">
        <v>272</v>
      </c>
      <c r="H88" s="90">
        <v>123169</v>
      </c>
      <c r="I88" s="91">
        <f t="shared" si="43"/>
        <v>300.10000000000002</v>
      </c>
      <c r="J88" s="92">
        <f t="shared" si="43"/>
        <v>110402</v>
      </c>
      <c r="K88" s="2"/>
      <c r="L88" s="31">
        <v>21</v>
      </c>
      <c r="M88" s="13" t="s">
        <v>37</v>
      </c>
      <c r="N88" s="32">
        <v>11</v>
      </c>
      <c r="O88" s="33">
        <v>4170</v>
      </c>
      <c r="P88" s="34">
        <v>13</v>
      </c>
      <c r="Q88" s="35">
        <v>4390</v>
      </c>
      <c r="R88" s="32">
        <v>3</v>
      </c>
      <c r="S88" s="33">
        <v>1945</v>
      </c>
      <c r="T88" s="29">
        <f t="shared" si="44"/>
        <v>21</v>
      </c>
      <c r="U88" s="55">
        <f t="shared" si="44"/>
        <v>6615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5289</v>
      </c>
      <c r="D89" s="88">
        <v>322904</v>
      </c>
      <c r="E89" s="89">
        <v>1805</v>
      </c>
      <c r="F89" s="90">
        <v>12843</v>
      </c>
      <c r="G89" s="87">
        <v>2268</v>
      </c>
      <c r="H89" s="90">
        <v>197249</v>
      </c>
      <c r="I89" s="91">
        <f t="shared" si="43"/>
        <v>4826</v>
      </c>
      <c r="J89" s="92">
        <f t="shared" si="43"/>
        <v>138498</v>
      </c>
      <c r="K89" s="2"/>
      <c r="L89" s="31">
        <v>22</v>
      </c>
      <c r="M89" s="13" t="s">
        <v>38</v>
      </c>
      <c r="N89" s="32">
        <v>0</v>
      </c>
      <c r="O89" s="33">
        <v>0</v>
      </c>
      <c r="P89" s="34">
        <v>0</v>
      </c>
      <c r="Q89" s="35">
        <v>0</v>
      </c>
      <c r="R89" s="32">
        <v>0</v>
      </c>
      <c r="S89" s="33">
        <v>0</v>
      </c>
      <c r="T89" s="29">
        <f t="shared" si="44"/>
        <v>0</v>
      </c>
      <c r="U89" s="55">
        <f t="shared" si="44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310</v>
      </c>
      <c r="D90" s="88">
        <v>255894</v>
      </c>
      <c r="E90" s="89">
        <v>94</v>
      </c>
      <c r="F90" s="90">
        <v>90300</v>
      </c>
      <c r="G90" s="87">
        <v>83</v>
      </c>
      <c r="H90" s="90">
        <v>96678</v>
      </c>
      <c r="I90" s="91">
        <f t="shared" si="43"/>
        <v>321</v>
      </c>
      <c r="J90" s="92">
        <f t="shared" si="43"/>
        <v>249516</v>
      </c>
      <c r="K90" s="2"/>
      <c r="L90" s="31">
        <v>23</v>
      </c>
      <c r="M90" s="13" t="s">
        <v>39</v>
      </c>
      <c r="N90" s="32">
        <v>0</v>
      </c>
      <c r="O90" s="33">
        <v>0</v>
      </c>
      <c r="P90" s="34">
        <v>0</v>
      </c>
      <c r="Q90" s="35">
        <v>0</v>
      </c>
      <c r="R90" s="32">
        <v>0</v>
      </c>
      <c r="S90" s="33">
        <v>0</v>
      </c>
      <c r="T90" s="29">
        <f t="shared" si="44"/>
        <v>0</v>
      </c>
      <c r="U90" s="55">
        <f t="shared" si="44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5071</v>
      </c>
      <c r="D91" s="88">
        <v>310345</v>
      </c>
      <c r="E91" s="89">
        <v>1625</v>
      </c>
      <c r="F91" s="90">
        <v>73044</v>
      </c>
      <c r="G91" s="87">
        <v>2248</v>
      </c>
      <c r="H91" s="90">
        <v>87325</v>
      </c>
      <c r="I91" s="91">
        <f t="shared" si="43"/>
        <v>4448</v>
      </c>
      <c r="J91" s="92">
        <f t="shared" si="43"/>
        <v>296064</v>
      </c>
      <c r="K91" s="2"/>
      <c r="L91" s="31">
        <v>24</v>
      </c>
      <c r="M91" s="13" t="s">
        <v>40</v>
      </c>
      <c r="N91" s="32">
        <v>0</v>
      </c>
      <c r="O91" s="33">
        <v>0</v>
      </c>
      <c r="P91" s="34">
        <v>0</v>
      </c>
      <c r="Q91" s="35">
        <v>0</v>
      </c>
      <c r="R91" s="32">
        <v>0</v>
      </c>
      <c r="S91" s="33">
        <v>0</v>
      </c>
      <c r="T91" s="56">
        <f t="shared" si="44"/>
        <v>0</v>
      </c>
      <c r="U91" s="55">
        <f t="shared" si="44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3144</v>
      </c>
      <c r="D92" s="88">
        <v>807883</v>
      </c>
      <c r="E92" s="89">
        <v>3520</v>
      </c>
      <c r="F92" s="90">
        <v>963021</v>
      </c>
      <c r="G92" s="87">
        <v>3611</v>
      </c>
      <c r="H92" s="90">
        <v>944489</v>
      </c>
      <c r="I92" s="91">
        <f t="shared" si="43"/>
        <v>3053</v>
      </c>
      <c r="J92" s="92">
        <f t="shared" si="43"/>
        <v>826415</v>
      </c>
      <c r="K92" s="2"/>
      <c r="L92" s="31">
        <v>25</v>
      </c>
      <c r="M92" s="13" t="s">
        <v>41</v>
      </c>
      <c r="N92" s="32">
        <v>2435</v>
      </c>
      <c r="O92" s="33">
        <v>913125</v>
      </c>
      <c r="P92" s="34">
        <v>1355</v>
      </c>
      <c r="Q92" s="35">
        <v>508125</v>
      </c>
      <c r="R92" s="32">
        <v>958</v>
      </c>
      <c r="S92" s="33">
        <v>359250</v>
      </c>
      <c r="T92" s="34">
        <f t="shared" si="44"/>
        <v>2832</v>
      </c>
      <c r="U92" s="55">
        <f t="shared" si="44"/>
        <v>1062000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4514</v>
      </c>
      <c r="D93" s="88">
        <v>1222256</v>
      </c>
      <c r="E93" s="93">
        <v>4204</v>
      </c>
      <c r="F93" s="90">
        <v>1358631</v>
      </c>
      <c r="G93" s="87">
        <v>4251</v>
      </c>
      <c r="H93" s="90">
        <v>1387111</v>
      </c>
      <c r="I93" s="91">
        <f t="shared" si="43"/>
        <v>4467</v>
      </c>
      <c r="J93" s="92">
        <f t="shared" si="43"/>
        <v>1193776</v>
      </c>
      <c r="K93" s="2"/>
      <c r="L93" s="31">
        <v>26</v>
      </c>
      <c r="M93" s="13" t="s">
        <v>42</v>
      </c>
      <c r="N93" s="32">
        <v>0</v>
      </c>
      <c r="O93" s="33">
        <v>0</v>
      </c>
      <c r="P93" s="34"/>
      <c r="Q93" s="35"/>
      <c r="R93" s="32"/>
      <c r="S93" s="33"/>
      <c r="T93" s="29">
        <f t="shared" si="44"/>
        <v>0</v>
      </c>
      <c r="U93" s="55">
        <f t="shared" si="44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45288</v>
      </c>
      <c r="D94" s="88">
        <v>6448544</v>
      </c>
      <c r="E94" s="89">
        <v>19004</v>
      </c>
      <c r="F94" s="90">
        <v>3069821</v>
      </c>
      <c r="G94" s="87">
        <v>17997</v>
      </c>
      <c r="H94" s="90">
        <v>2886492</v>
      </c>
      <c r="I94" s="91">
        <f t="shared" si="43"/>
        <v>46295</v>
      </c>
      <c r="J94" s="92">
        <f t="shared" si="43"/>
        <v>6631873</v>
      </c>
      <c r="K94" s="2"/>
      <c r="L94" s="31">
        <v>27</v>
      </c>
      <c r="M94" s="13" t="s">
        <v>43</v>
      </c>
      <c r="N94" s="32">
        <v>0</v>
      </c>
      <c r="O94" s="33">
        <v>0</v>
      </c>
      <c r="P94" s="34"/>
      <c r="Q94" s="35"/>
      <c r="R94" s="32"/>
      <c r="S94" s="33"/>
      <c r="T94" s="29">
        <f t="shared" si="44"/>
        <v>0</v>
      </c>
      <c r="U94" s="55">
        <f t="shared" si="44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23</v>
      </c>
      <c r="D95" s="88">
        <v>6566</v>
      </c>
      <c r="E95" s="89">
        <v>0</v>
      </c>
      <c r="F95" s="90">
        <v>0</v>
      </c>
      <c r="G95" s="87">
        <v>11</v>
      </c>
      <c r="H95" s="90">
        <v>1700</v>
      </c>
      <c r="I95" s="91">
        <f t="shared" si="43"/>
        <v>12</v>
      </c>
      <c r="J95" s="92">
        <f t="shared" si="43"/>
        <v>4866</v>
      </c>
      <c r="K95" s="2"/>
      <c r="L95" s="31">
        <v>28</v>
      </c>
      <c r="M95" s="13" t="s">
        <v>44</v>
      </c>
      <c r="N95" s="32">
        <v>0</v>
      </c>
      <c r="O95" s="33">
        <v>0</v>
      </c>
      <c r="P95" s="34"/>
      <c r="Q95" s="35"/>
      <c r="R95" s="32"/>
      <c r="S95" s="33"/>
      <c r="T95" s="29">
        <f t="shared" si="44"/>
        <v>0</v>
      </c>
      <c r="U95" s="55">
        <f t="shared" si="44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12599</v>
      </c>
      <c r="D96" s="88">
        <v>3379996</v>
      </c>
      <c r="E96" s="89">
        <v>6848</v>
      </c>
      <c r="F96" s="90">
        <v>1579817</v>
      </c>
      <c r="G96" s="87">
        <v>6558</v>
      </c>
      <c r="H96" s="90">
        <v>1595461</v>
      </c>
      <c r="I96" s="91">
        <f t="shared" si="43"/>
        <v>12889</v>
      </c>
      <c r="J96" s="92">
        <f t="shared" si="43"/>
        <v>3364352</v>
      </c>
      <c r="K96" s="2"/>
      <c r="L96" s="31">
        <v>29</v>
      </c>
      <c r="M96" s="13" t="s">
        <v>45</v>
      </c>
      <c r="N96" s="32">
        <v>0</v>
      </c>
      <c r="O96" s="33">
        <v>0</v>
      </c>
      <c r="P96" s="34"/>
      <c r="Q96" s="35"/>
      <c r="R96" s="32"/>
      <c r="S96" s="33"/>
      <c r="T96" s="29">
        <f t="shared" si="44"/>
        <v>0</v>
      </c>
      <c r="U96" s="55">
        <f t="shared" si="44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140</v>
      </c>
      <c r="D97" s="88">
        <v>160625</v>
      </c>
      <c r="E97" s="89">
        <v>50</v>
      </c>
      <c r="F97" s="94">
        <v>72179</v>
      </c>
      <c r="G97" s="87">
        <v>41</v>
      </c>
      <c r="H97" s="90">
        <v>58002</v>
      </c>
      <c r="I97" s="91">
        <f t="shared" si="43"/>
        <v>149</v>
      </c>
      <c r="J97" s="92">
        <f t="shared" si="43"/>
        <v>174802</v>
      </c>
      <c r="K97" s="2"/>
      <c r="L97" s="31">
        <v>30</v>
      </c>
      <c r="M97" s="13" t="s">
        <v>46</v>
      </c>
      <c r="N97" s="32">
        <v>0</v>
      </c>
      <c r="O97" s="33">
        <v>0</v>
      </c>
      <c r="P97" s="34"/>
      <c r="Q97" s="35"/>
      <c r="R97" s="32"/>
      <c r="S97" s="33"/>
      <c r="T97" s="29">
        <f t="shared" si="44"/>
        <v>0</v>
      </c>
      <c r="U97" s="55">
        <f t="shared" si="44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37</v>
      </c>
      <c r="D98" s="88">
        <v>2893</v>
      </c>
      <c r="E98" s="89">
        <v>13</v>
      </c>
      <c r="F98" s="90">
        <v>969</v>
      </c>
      <c r="G98" s="87">
        <v>13</v>
      </c>
      <c r="H98" s="90">
        <v>951</v>
      </c>
      <c r="I98" s="91">
        <f t="shared" si="43"/>
        <v>37</v>
      </c>
      <c r="J98" s="92">
        <f t="shared" si="43"/>
        <v>2911</v>
      </c>
      <c r="K98" s="2"/>
      <c r="L98" s="31">
        <v>31</v>
      </c>
      <c r="M98" s="13" t="s">
        <v>47</v>
      </c>
      <c r="N98" s="32">
        <v>0</v>
      </c>
      <c r="O98" s="33">
        <v>0</v>
      </c>
      <c r="P98" s="34"/>
      <c r="Q98" s="35"/>
      <c r="R98" s="32"/>
      <c r="S98" s="33"/>
      <c r="T98" s="29">
        <f t="shared" si="44"/>
        <v>0</v>
      </c>
      <c r="U98" s="55">
        <f t="shared" si="44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50</v>
      </c>
      <c r="D99" s="88">
        <v>6565</v>
      </c>
      <c r="E99" s="89">
        <v>80</v>
      </c>
      <c r="F99" s="90">
        <v>10600</v>
      </c>
      <c r="G99" s="87">
        <v>61</v>
      </c>
      <c r="H99" s="90">
        <v>8200</v>
      </c>
      <c r="I99" s="91">
        <f t="shared" si="43"/>
        <v>69</v>
      </c>
      <c r="J99" s="92">
        <f t="shared" si="43"/>
        <v>8965</v>
      </c>
      <c r="K99" s="2"/>
      <c r="L99" s="31">
        <v>32</v>
      </c>
      <c r="M99" s="13" t="s">
        <v>48</v>
      </c>
      <c r="N99" s="32">
        <v>0</v>
      </c>
      <c r="O99" s="33">
        <v>0</v>
      </c>
      <c r="P99" s="34"/>
      <c r="Q99" s="35"/>
      <c r="R99" s="32"/>
      <c r="S99" s="33"/>
      <c r="T99" s="29">
        <f t="shared" si="44"/>
        <v>0</v>
      </c>
      <c r="U99" s="55">
        <f t="shared" si="44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26485</v>
      </c>
      <c r="D100" s="88">
        <v>2259990</v>
      </c>
      <c r="E100" s="89">
        <v>19549</v>
      </c>
      <c r="F100" s="90">
        <v>5988850</v>
      </c>
      <c r="G100" s="87">
        <v>19333</v>
      </c>
      <c r="H100" s="90">
        <v>5958942</v>
      </c>
      <c r="I100" s="91">
        <f t="shared" si="43"/>
        <v>26701</v>
      </c>
      <c r="J100" s="92">
        <f t="shared" si="43"/>
        <v>2289898</v>
      </c>
      <c r="K100" s="2"/>
      <c r="L100" s="31">
        <v>33</v>
      </c>
      <c r="M100" s="13" t="s">
        <v>49</v>
      </c>
      <c r="N100" s="32">
        <v>0</v>
      </c>
      <c r="O100" s="33">
        <v>0</v>
      </c>
      <c r="P100" s="34"/>
      <c r="Q100" s="35"/>
      <c r="R100" s="32"/>
      <c r="S100" s="33"/>
      <c r="T100" s="29">
        <f t="shared" si="44"/>
        <v>0</v>
      </c>
      <c r="U100" s="55">
        <f t="shared" si="44"/>
        <v>0</v>
      </c>
      <c r="V100" s="2"/>
    </row>
    <row r="101" spans="1:22" ht="18" customHeight="1" x14ac:dyDescent="0.15">
      <c r="A101" s="78">
        <v>34</v>
      </c>
      <c r="B101" s="86" t="s">
        <v>84</v>
      </c>
      <c r="C101" s="87">
        <v>5533</v>
      </c>
      <c r="D101" s="88">
        <v>445043</v>
      </c>
      <c r="E101" s="89">
        <v>14992</v>
      </c>
      <c r="F101" s="90">
        <v>1027614</v>
      </c>
      <c r="G101" s="87">
        <v>16276</v>
      </c>
      <c r="H101" s="90">
        <v>1110776</v>
      </c>
      <c r="I101" s="91">
        <f t="shared" si="43"/>
        <v>4249</v>
      </c>
      <c r="J101" s="92">
        <f t="shared" si="43"/>
        <v>361881</v>
      </c>
      <c r="K101" s="2"/>
      <c r="L101" s="31">
        <v>34</v>
      </c>
      <c r="M101" s="13" t="s">
        <v>50</v>
      </c>
      <c r="N101" s="32">
        <v>0</v>
      </c>
      <c r="O101" s="33">
        <v>0</v>
      </c>
      <c r="P101" s="34"/>
      <c r="Q101" s="35"/>
      <c r="R101" s="32"/>
      <c r="S101" s="33"/>
      <c r="T101" s="29">
        <f t="shared" si="44"/>
        <v>0</v>
      </c>
      <c r="U101" s="55">
        <f t="shared" si="44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70</v>
      </c>
      <c r="D102" s="88">
        <v>68113</v>
      </c>
      <c r="E102" s="89">
        <v>3</v>
      </c>
      <c r="F102" s="90">
        <v>4230</v>
      </c>
      <c r="G102" s="87">
        <v>7</v>
      </c>
      <c r="H102" s="90">
        <v>8555</v>
      </c>
      <c r="I102" s="87">
        <f t="shared" si="43"/>
        <v>66</v>
      </c>
      <c r="J102" s="88">
        <f t="shared" si="43"/>
        <v>63788</v>
      </c>
      <c r="K102" s="2"/>
      <c r="L102" s="31">
        <v>35</v>
      </c>
      <c r="M102" s="13" t="s">
        <v>51</v>
      </c>
      <c r="N102" s="32">
        <v>0</v>
      </c>
      <c r="O102" s="33">
        <v>0</v>
      </c>
      <c r="P102" s="34"/>
      <c r="Q102" s="35"/>
      <c r="R102" s="32"/>
      <c r="S102" s="33"/>
      <c r="T102" s="29">
        <f t="shared" si="44"/>
        <v>0</v>
      </c>
      <c r="U102" s="55">
        <f t="shared" si="44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695</v>
      </c>
      <c r="D103" s="88">
        <v>100069</v>
      </c>
      <c r="E103" s="89">
        <v>1304</v>
      </c>
      <c r="F103" s="90">
        <v>142384</v>
      </c>
      <c r="G103" s="87">
        <v>1342</v>
      </c>
      <c r="H103" s="90">
        <v>140272</v>
      </c>
      <c r="I103" s="87">
        <f t="shared" si="43"/>
        <v>657</v>
      </c>
      <c r="J103" s="88">
        <f t="shared" si="43"/>
        <v>102181</v>
      </c>
      <c r="K103" s="2"/>
      <c r="L103" s="31">
        <v>36</v>
      </c>
      <c r="M103" s="13" t="s">
        <v>52</v>
      </c>
      <c r="N103" s="32">
        <v>0</v>
      </c>
      <c r="O103" s="33">
        <v>0</v>
      </c>
      <c r="P103" s="34"/>
      <c r="Q103" s="35"/>
      <c r="R103" s="32"/>
      <c r="S103" s="33"/>
      <c r="T103" s="29">
        <f t="shared" si="44"/>
        <v>0</v>
      </c>
      <c r="U103" s="55">
        <f t="shared" si="44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404</v>
      </c>
      <c r="D104" s="88">
        <v>244843</v>
      </c>
      <c r="E104" s="89">
        <v>1199</v>
      </c>
      <c r="F104" s="90">
        <v>1012356</v>
      </c>
      <c r="G104" s="87">
        <v>452</v>
      </c>
      <c r="H104" s="90">
        <v>340306</v>
      </c>
      <c r="I104" s="87">
        <f t="shared" si="43"/>
        <v>1151</v>
      </c>
      <c r="J104" s="88">
        <f t="shared" si="43"/>
        <v>916893</v>
      </c>
      <c r="K104" s="2"/>
      <c r="L104" s="31">
        <v>37</v>
      </c>
      <c r="M104" s="13" t="s">
        <v>53</v>
      </c>
      <c r="N104" s="32">
        <v>0</v>
      </c>
      <c r="O104" s="33">
        <v>0</v>
      </c>
      <c r="P104" s="34"/>
      <c r="Q104" s="35"/>
      <c r="R104" s="32"/>
      <c r="S104" s="33"/>
      <c r="T104" s="29">
        <f t="shared" si="44"/>
        <v>0</v>
      </c>
      <c r="U104" s="55">
        <f t="shared" si="44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1809</v>
      </c>
      <c r="D105" s="88">
        <v>135004</v>
      </c>
      <c r="E105" s="89">
        <v>1306</v>
      </c>
      <c r="F105" s="90">
        <v>122551</v>
      </c>
      <c r="G105" s="87">
        <v>831</v>
      </c>
      <c r="H105" s="90">
        <v>76675</v>
      </c>
      <c r="I105" s="91">
        <f t="shared" si="43"/>
        <v>2284</v>
      </c>
      <c r="J105" s="92">
        <f t="shared" si="43"/>
        <v>180880</v>
      </c>
      <c r="K105" s="2"/>
      <c r="L105" s="31">
        <v>38</v>
      </c>
      <c r="M105" s="13" t="s">
        <v>70</v>
      </c>
      <c r="N105" s="32">
        <v>0</v>
      </c>
      <c r="O105" s="33">
        <v>0</v>
      </c>
      <c r="P105" s="34"/>
      <c r="Q105" s="35"/>
      <c r="R105" s="32"/>
      <c r="S105" s="33"/>
      <c r="T105" s="29">
        <f t="shared" si="44"/>
        <v>0</v>
      </c>
      <c r="U105" s="55">
        <f t="shared" si="44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43"/>
        <v>0</v>
      </c>
      <c r="J106" s="92">
        <f t="shared" si="43"/>
        <v>0</v>
      </c>
      <c r="K106" s="2"/>
      <c r="L106" s="31">
        <v>39</v>
      </c>
      <c r="M106" s="13" t="s">
        <v>55</v>
      </c>
      <c r="N106" s="32">
        <v>0</v>
      </c>
      <c r="O106" s="33">
        <v>0</v>
      </c>
      <c r="P106" s="34"/>
      <c r="Q106" s="35"/>
      <c r="R106" s="32"/>
      <c r="S106" s="33"/>
      <c r="T106" s="29">
        <f t="shared" si="44"/>
        <v>0</v>
      </c>
      <c r="U106" s="55">
        <f t="shared" si="44"/>
        <v>0</v>
      </c>
      <c r="V106" s="2"/>
    </row>
    <row r="107" spans="1:22" ht="18" customHeight="1" thickBot="1" x14ac:dyDescent="0.2">
      <c r="A107" s="164">
        <v>40</v>
      </c>
      <c r="B107" s="97" t="s">
        <v>56</v>
      </c>
      <c r="C107" s="165">
        <v>8845</v>
      </c>
      <c r="D107" s="166">
        <v>1952007</v>
      </c>
      <c r="E107" s="100">
        <v>6696</v>
      </c>
      <c r="F107" s="101">
        <v>1320612</v>
      </c>
      <c r="G107" s="165">
        <v>7495</v>
      </c>
      <c r="H107" s="101">
        <v>1428857</v>
      </c>
      <c r="I107" s="95">
        <f t="shared" si="43"/>
        <v>8046</v>
      </c>
      <c r="J107" s="167">
        <f t="shared" si="43"/>
        <v>1843762</v>
      </c>
      <c r="K107" s="2"/>
      <c r="L107" s="37">
        <v>40</v>
      </c>
      <c r="M107" s="20" t="s">
        <v>56</v>
      </c>
      <c r="N107" s="57">
        <v>0</v>
      </c>
      <c r="O107" s="58">
        <v>0</v>
      </c>
      <c r="P107" s="40"/>
      <c r="Q107" s="41"/>
      <c r="R107" s="38"/>
      <c r="S107" s="39"/>
      <c r="T107" s="56">
        <f t="shared" si="44"/>
        <v>0</v>
      </c>
      <c r="U107" s="59">
        <f t="shared" si="44"/>
        <v>0</v>
      </c>
      <c r="V107" s="2"/>
    </row>
    <row r="108" spans="1:22" ht="18" customHeight="1" thickTop="1" thickBot="1" x14ac:dyDescent="0.2">
      <c r="A108" s="134" t="s">
        <v>57</v>
      </c>
      <c r="B108" s="135"/>
      <c r="C108" s="168">
        <f>SUM(C68:C107)</f>
        <v>129528.1</v>
      </c>
      <c r="D108" s="169">
        <f t="shared" ref="D108:J108" si="45">SUM(D68:D107)</f>
        <v>24716081</v>
      </c>
      <c r="E108" s="168">
        <f>SUM(E68:E107)</f>
        <v>87096</v>
      </c>
      <c r="F108" s="169">
        <f t="shared" si="45"/>
        <v>27266783</v>
      </c>
      <c r="G108" s="170">
        <f t="shared" si="45"/>
        <v>88514</v>
      </c>
      <c r="H108" s="169">
        <f t="shared" si="45"/>
        <v>28239875</v>
      </c>
      <c r="I108" s="170">
        <f t="shared" si="45"/>
        <v>128110.1</v>
      </c>
      <c r="J108" s="153">
        <f t="shared" si="45"/>
        <v>23742989</v>
      </c>
      <c r="K108" s="2"/>
      <c r="L108" s="205" t="s">
        <v>57</v>
      </c>
      <c r="M108" s="206"/>
      <c r="N108" s="44">
        <f t="shared" ref="N108:S108" si="46">SUM(N68:N107)</f>
        <v>2656</v>
      </c>
      <c r="O108" s="42">
        <f t="shared" si="46"/>
        <v>945820</v>
      </c>
      <c r="P108" s="45">
        <f t="shared" si="46"/>
        <v>1384</v>
      </c>
      <c r="Q108" s="60">
        <f t="shared" si="46"/>
        <v>527555</v>
      </c>
      <c r="R108" s="43">
        <f t="shared" si="46"/>
        <v>976</v>
      </c>
      <c r="S108" s="60">
        <f t="shared" si="46"/>
        <v>376195</v>
      </c>
      <c r="T108" s="43">
        <f>SUM(T68:T107)</f>
        <v>3064</v>
      </c>
      <c r="U108" s="42">
        <f>SUM(U68:U107)</f>
        <v>1097180</v>
      </c>
      <c r="V108" s="2"/>
    </row>
    <row r="109" spans="1:22" ht="18" customHeight="1" thickTop="1" thickBot="1" x14ac:dyDescent="0.2">
      <c r="A109" s="207" t="s">
        <v>58</v>
      </c>
      <c r="B109" s="208"/>
      <c r="C109" s="106">
        <v>123745</v>
      </c>
      <c r="D109" s="105">
        <v>24965835</v>
      </c>
      <c r="E109" s="106">
        <v>77316</v>
      </c>
      <c r="F109" s="104">
        <v>14904794</v>
      </c>
      <c r="G109" s="107">
        <v>80386</v>
      </c>
      <c r="H109" s="108">
        <v>15067304</v>
      </c>
      <c r="I109" s="109">
        <f>C109+E109-G109</f>
        <v>120675</v>
      </c>
      <c r="J109" s="157">
        <f>D109+F109-H109</f>
        <v>24803325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198" t="s">
        <v>59</v>
      </c>
      <c r="B110" s="199"/>
      <c r="C110" s="110">
        <v>104.54979395057997</v>
      </c>
      <c r="D110" s="111">
        <v>95.030590530410791</v>
      </c>
      <c r="E110" s="110">
        <f t="shared" ref="E110:I110" si="47">E108/E109*100</f>
        <v>112.64938693155362</v>
      </c>
      <c r="F110" s="111">
        <f t="shared" si="47"/>
        <v>182.93968370176736</v>
      </c>
      <c r="G110" s="112">
        <f t="shared" si="47"/>
        <v>110.11121339536736</v>
      </c>
      <c r="H110" s="111">
        <f t="shared" si="47"/>
        <v>187.42487043468427</v>
      </c>
      <c r="I110" s="113">
        <f t="shared" si="47"/>
        <v>106.16125958152062</v>
      </c>
      <c r="J110" s="114">
        <f>J108/J109*100</f>
        <v>95.725024769864518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15" t="s">
        <v>60</v>
      </c>
      <c r="B112" s="223" t="s">
        <v>71</v>
      </c>
      <c r="C112" s="223"/>
      <c r="D112" s="223"/>
      <c r="E112" s="223"/>
      <c r="F112" s="223"/>
      <c r="G112" s="223"/>
      <c r="H112" s="223"/>
      <c r="I112" s="223"/>
      <c r="J112" s="22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15"/>
      <c r="B113" s="223" t="s">
        <v>72</v>
      </c>
      <c r="C113" s="223"/>
      <c r="D113" s="223"/>
      <c r="E113" s="223"/>
      <c r="F113" s="223"/>
      <c r="G113" s="223"/>
      <c r="H113" s="223"/>
      <c r="I113" s="223"/>
      <c r="J113" s="22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15"/>
      <c r="B114" s="223" t="s">
        <v>73</v>
      </c>
      <c r="C114" s="223"/>
      <c r="D114" s="223"/>
      <c r="E114" s="223"/>
      <c r="F114" s="223"/>
      <c r="G114" s="223"/>
      <c r="H114" s="223"/>
      <c r="I114" s="223"/>
      <c r="J114" s="223"/>
      <c r="K114" s="2"/>
      <c r="L114" s="2"/>
      <c r="M114" s="182" t="s">
        <v>74</v>
      </c>
      <c r="N114" s="182"/>
      <c r="O114" s="182"/>
      <c r="P114" s="182"/>
      <c r="Q114" s="182"/>
      <c r="R114" s="182"/>
      <c r="S114" s="182"/>
      <c r="T114" s="182"/>
      <c r="U114" s="182"/>
      <c r="V114" s="2"/>
    </row>
    <row r="115" spans="1:22" x14ac:dyDescent="0.15">
      <c r="A115" s="115"/>
      <c r="B115" s="223" t="s">
        <v>74</v>
      </c>
      <c r="C115" s="223"/>
      <c r="D115" s="223"/>
      <c r="E115" s="223"/>
      <c r="F115" s="223"/>
      <c r="G115" s="223"/>
      <c r="H115" s="223"/>
      <c r="I115" s="223"/>
      <c r="J115" s="22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15"/>
      <c r="B116" s="223" t="s">
        <v>76</v>
      </c>
      <c r="C116" s="223"/>
      <c r="D116" s="223"/>
      <c r="E116" s="223"/>
      <c r="F116" s="223"/>
      <c r="G116" s="223"/>
      <c r="H116" s="223"/>
      <c r="I116" s="223"/>
      <c r="J116" s="22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224" t="s">
        <v>0</v>
      </c>
      <c r="B118" s="224"/>
      <c r="C118" s="115"/>
      <c r="D118" s="115"/>
      <c r="E118" s="115"/>
      <c r="F118" s="115"/>
      <c r="G118" s="115"/>
      <c r="H118" s="115"/>
      <c r="I118" s="115"/>
      <c r="J118" s="115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15"/>
      <c r="B119" s="191" t="s">
        <v>1</v>
      </c>
      <c r="C119" s="191"/>
      <c r="D119" s="191"/>
      <c r="E119" s="191"/>
      <c r="F119" s="191"/>
      <c r="G119" s="191"/>
      <c r="H119" s="191"/>
      <c r="I119" s="191"/>
      <c r="J119" s="191"/>
      <c r="L119" s="194" t="s">
        <v>1</v>
      </c>
      <c r="M119" s="194"/>
      <c r="N119" s="194"/>
      <c r="O119" s="194"/>
      <c r="P119" s="194"/>
      <c r="Q119" s="194"/>
      <c r="R119" s="194"/>
      <c r="S119" s="194"/>
      <c r="T119" s="194"/>
      <c r="U119" s="194"/>
    </row>
    <row r="120" spans="1:22" x14ac:dyDescent="0.15">
      <c r="A120" s="115"/>
      <c r="B120" s="115"/>
      <c r="C120" s="115"/>
      <c r="D120" s="192" t="s">
        <v>2</v>
      </c>
      <c r="E120" s="192"/>
      <c r="F120" s="192"/>
      <c r="G120" s="192"/>
      <c r="H120" s="115"/>
      <c r="I120" s="115"/>
      <c r="J120" s="115"/>
      <c r="L120" s="2"/>
      <c r="M120" s="2"/>
      <c r="N120" s="2"/>
      <c r="O120" s="195" t="s">
        <v>2</v>
      </c>
      <c r="P120" s="195"/>
      <c r="Q120" s="195"/>
      <c r="R120" s="195"/>
      <c r="S120" s="2"/>
      <c r="T120" s="2"/>
      <c r="U120" s="2"/>
    </row>
    <row r="121" spans="1:22" x14ac:dyDescent="0.15">
      <c r="A121" s="183" t="str">
        <f>A4</f>
        <v>令和　４年　１月分</v>
      </c>
      <c r="B121" s="184"/>
      <c r="C121" s="115"/>
      <c r="D121" s="115"/>
      <c r="E121" s="115"/>
      <c r="F121" s="115"/>
      <c r="G121" s="115"/>
      <c r="H121" s="193" t="s">
        <v>3</v>
      </c>
      <c r="I121" s="193"/>
      <c r="J121" s="193"/>
      <c r="L121" s="185" t="str">
        <f>A4</f>
        <v>令和　４年　１月分</v>
      </c>
      <c r="M121" s="181"/>
      <c r="N121" s="2"/>
      <c r="O121" s="2"/>
      <c r="P121" s="2"/>
      <c r="Q121" s="2"/>
      <c r="R121" s="2"/>
      <c r="S121" s="196" t="s">
        <v>3</v>
      </c>
      <c r="T121" s="196"/>
      <c r="U121" s="196"/>
    </row>
    <row r="122" spans="1:22" x14ac:dyDescent="0.15">
      <c r="A122" s="115"/>
      <c r="B122" s="136" t="s">
        <v>85</v>
      </c>
      <c r="C122" s="115"/>
      <c r="D122" s="115"/>
      <c r="E122" s="115"/>
      <c r="F122" s="115"/>
      <c r="G122" s="115"/>
      <c r="H122" s="115"/>
      <c r="I122" s="115"/>
      <c r="J122" s="115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97" t="s">
        <v>5</v>
      </c>
      <c r="B123" s="197"/>
      <c r="C123" s="197" t="s">
        <v>69</v>
      </c>
      <c r="D123" s="197"/>
      <c r="E123" s="197"/>
      <c r="F123" s="197"/>
      <c r="G123" s="197"/>
      <c r="H123" s="197"/>
      <c r="I123" s="115"/>
      <c r="J123" s="115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9"/>
      <c r="B124" s="120" t="s">
        <v>7</v>
      </c>
      <c r="C124" s="186" t="s">
        <v>8</v>
      </c>
      <c r="D124" s="187"/>
      <c r="E124" s="186" t="s">
        <v>9</v>
      </c>
      <c r="F124" s="188"/>
      <c r="G124" s="187" t="s">
        <v>10</v>
      </c>
      <c r="H124" s="187"/>
      <c r="I124" s="189" t="s">
        <v>11</v>
      </c>
      <c r="J124" s="190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1"/>
      <c r="B125" s="137"/>
      <c r="C125" s="123" t="s">
        <v>12</v>
      </c>
      <c r="D125" s="86" t="s">
        <v>13</v>
      </c>
      <c r="E125" s="123" t="s">
        <v>12</v>
      </c>
      <c r="F125" s="124" t="s">
        <v>13</v>
      </c>
      <c r="G125" s="125" t="s">
        <v>12</v>
      </c>
      <c r="H125" s="86" t="s">
        <v>13</v>
      </c>
      <c r="I125" s="138" t="s">
        <v>12</v>
      </c>
      <c r="J125" s="13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26" t="s">
        <v>14</v>
      </c>
      <c r="B126" s="127"/>
      <c r="C126" s="128" t="s">
        <v>15</v>
      </c>
      <c r="D126" s="129" t="s">
        <v>16</v>
      </c>
      <c r="E126" s="128" t="s">
        <v>15</v>
      </c>
      <c r="F126" s="130" t="s">
        <v>16</v>
      </c>
      <c r="G126" s="131" t="s">
        <v>15</v>
      </c>
      <c r="H126" s="129" t="s">
        <v>16</v>
      </c>
      <c r="I126" s="132" t="s">
        <v>15</v>
      </c>
      <c r="J126" s="133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40"/>
      <c r="D127" s="141"/>
      <c r="E127" s="89"/>
      <c r="F127" s="90"/>
      <c r="G127" s="142"/>
      <c r="H127" s="143"/>
      <c r="I127" s="144">
        <f>+C127+E127-G127</f>
        <v>0</v>
      </c>
      <c r="J127" s="143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42">
        <v>472</v>
      </c>
      <c r="D128" s="145">
        <v>23660</v>
      </c>
      <c r="E128" s="89">
        <v>783</v>
      </c>
      <c r="F128" s="90">
        <v>43413</v>
      </c>
      <c r="G128" s="142">
        <v>756</v>
      </c>
      <c r="H128" s="145">
        <v>39678</v>
      </c>
      <c r="I128" s="142">
        <f t="shared" ref="I128:J166" si="48">+C128+E128-G128</f>
        <v>499</v>
      </c>
      <c r="J128" s="145">
        <f t="shared" si="48"/>
        <v>27395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49">+N128+P128-R128</f>
        <v>0</v>
      </c>
      <c r="U128" s="68">
        <f t="shared" si="49"/>
        <v>0</v>
      </c>
    </row>
    <row r="129" spans="1:21" ht="18" customHeight="1" x14ac:dyDescent="0.15">
      <c r="A129" s="85">
        <v>3</v>
      </c>
      <c r="B129" s="86" t="s">
        <v>19</v>
      </c>
      <c r="C129" s="142"/>
      <c r="D129" s="145"/>
      <c r="E129" s="89"/>
      <c r="F129" s="90"/>
      <c r="G129" s="142"/>
      <c r="H129" s="145"/>
      <c r="I129" s="142">
        <f t="shared" si="48"/>
        <v>0</v>
      </c>
      <c r="J129" s="145">
        <f t="shared" si="48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49"/>
        <v>0</v>
      </c>
      <c r="U129" s="68">
        <f t="shared" si="49"/>
        <v>0</v>
      </c>
    </row>
    <row r="130" spans="1:21" ht="18" customHeight="1" x14ac:dyDescent="0.15">
      <c r="A130" s="78">
        <v>4</v>
      </c>
      <c r="B130" s="86" t="s">
        <v>20</v>
      </c>
      <c r="C130" s="142"/>
      <c r="D130" s="145"/>
      <c r="E130" s="89"/>
      <c r="F130" s="90"/>
      <c r="G130" s="142"/>
      <c r="H130" s="145"/>
      <c r="I130" s="142">
        <f t="shared" si="48"/>
        <v>0</v>
      </c>
      <c r="J130" s="145">
        <f t="shared" si="48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49"/>
        <v>0</v>
      </c>
      <c r="U130" s="68">
        <f t="shared" si="49"/>
        <v>0</v>
      </c>
    </row>
    <row r="131" spans="1:21" ht="18" customHeight="1" x14ac:dyDescent="0.15">
      <c r="A131" s="85">
        <v>5</v>
      </c>
      <c r="B131" s="86" t="s">
        <v>21</v>
      </c>
      <c r="C131" s="142"/>
      <c r="D131" s="145"/>
      <c r="E131" s="89"/>
      <c r="F131" s="90"/>
      <c r="G131" s="142"/>
      <c r="H131" s="145"/>
      <c r="I131" s="142">
        <f t="shared" si="48"/>
        <v>0</v>
      </c>
      <c r="J131" s="145">
        <f t="shared" si="48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49"/>
        <v>0</v>
      </c>
      <c r="U131" s="68">
        <f t="shared" si="49"/>
        <v>0</v>
      </c>
    </row>
    <row r="132" spans="1:21" ht="18" customHeight="1" x14ac:dyDescent="0.15">
      <c r="A132" s="85">
        <v>6</v>
      </c>
      <c r="B132" s="86" t="s">
        <v>22</v>
      </c>
      <c r="C132" s="142"/>
      <c r="D132" s="145"/>
      <c r="E132" s="89"/>
      <c r="F132" s="90"/>
      <c r="G132" s="142"/>
      <c r="H132" s="145"/>
      <c r="I132" s="142">
        <f t="shared" si="48"/>
        <v>0</v>
      </c>
      <c r="J132" s="145">
        <f t="shared" si="48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49"/>
        <v>0</v>
      </c>
      <c r="U132" s="68">
        <f t="shared" si="49"/>
        <v>0</v>
      </c>
    </row>
    <row r="133" spans="1:21" ht="18" customHeight="1" x14ac:dyDescent="0.15">
      <c r="A133" s="78">
        <v>7</v>
      </c>
      <c r="B133" s="86" t="s">
        <v>23</v>
      </c>
      <c r="C133" s="142"/>
      <c r="D133" s="145"/>
      <c r="E133" s="89"/>
      <c r="F133" s="90"/>
      <c r="G133" s="142"/>
      <c r="H133" s="145"/>
      <c r="I133" s="142">
        <f t="shared" si="48"/>
        <v>0</v>
      </c>
      <c r="J133" s="145">
        <f t="shared" si="48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49"/>
        <v>0</v>
      </c>
      <c r="U133" s="68">
        <f t="shared" si="49"/>
        <v>0</v>
      </c>
    </row>
    <row r="134" spans="1:21" ht="18" customHeight="1" x14ac:dyDescent="0.15">
      <c r="A134" s="85">
        <v>8</v>
      </c>
      <c r="B134" s="86" t="s">
        <v>24</v>
      </c>
      <c r="C134" s="142"/>
      <c r="D134" s="145"/>
      <c r="E134" s="89"/>
      <c r="F134" s="90"/>
      <c r="G134" s="142"/>
      <c r="H134" s="145"/>
      <c r="I134" s="142">
        <f t="shared" si="48"/>
        <v>0</v>
      </c>
      <c r="J134" s="145">
        <f t="shared" si="48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49"/>
        <v>0</v>
      </c>
      <c r="U134" s="68">
        <f t="shared" si="49"/>
        <v>0</v>
      </c>
    </row>
    <row r="135" spans="1:21" ht="18" customHeight="1" x14ac:dyDescent="0.15">
      <c r="A135" s="85">
        <v>9</v>
      </c>
      <c r="B135" s="86" t="s">
        <v>25</v>
      </c>
      <c r="C135" s="142"/>
      <c r="D135" s="145"/>
      <c r="E135" s="89"/>
      <c r="F135" s="90"/>
      <c r="G135" s="142"/>
      <c r="H135" s="145"/>
      <c r="I135" s="142">
        <f t="shared" si="48"/>
        <v>0</v>
      </c>
      <c r="J135" s="145">
        <f t="shared" si="48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49"/>
        <v>0</v>
      </c>
      <c r="U135" s="68">
        <f t="shared" si="49"/>
        <v>0</v>
      </c>
    </row>
    <row r="136" spans="1:21" ht="18" customHeight="1" x14ac:dyDescent="0.15">
      <c r="A136" s="78">
        <v>10</v>
      </c>
      <c r="B136" s="86" t="s">
        <v>26</v>
      </c>
      <c r="C136" s="142"/>
      <c r="D136" s="145"/>
      <c r="E136" s="89"/>
      <c r="F136" s="90"/>
      <c r="G136" s="142"/>
      <c r="H136" s="145"/>
      <c r="I136" s="142">
        <f t="shared" si="48"/>
        <v>0</v>
      </c>
      <c r="J136" s="145">
        <f t="shared" si="48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49"/>
        <v>0</v>
      </c>
      <c r="U136" s="68">
        <f t="shared" si="49"/>
        <v>0</v>
      </c>
    </row>
    <row r="137" spans="1:21" ht="18" customHeight="1" x14ac:dyDescent="0.15">
      <c r="A137" s="85">
        <v>11</v>
      </c>
      <c r="B137" s="86" t="s">
        <v>27</v>
      </c>
      <c r="C137" s="142"/>
      <c r="D137" s="145"/>
      <c r="E137" s="89"/>
      <c r="F137" s="90"/>
      <c r="G137" s="142"/>
      <c r="H137" s="145"/>
      <c r="I137" s="142">
        <f t="shared" si="48"/>
        <v>0</v>
      </c>
      <c r="J137" s="145">
        <f t="shared" si="48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49"/>
        <v>0</v>
      </c>
      <c r="U137" s="68">
        <f t="shared" si="49"/>
        <v>0</v>
      </c>
    </row>
    <row r="138" spans="1:21" ht="18" customHeight="1" x14ac:dyDescent="0.15">
      <c r="A138" s="85">
        <v>12</v>
      </c>
      <c r="B138" s="86" t="s">
        <v>28</v>
      </c>
      <c r="C138" s="142"/>
      <c r="D138" s="145"/>
      <c r="E138" s="89"/>
      <c r="F138" s="90"/>
      <c r="G138" s="142"/>
      <c r="H138" s="145"/>
      <c r="I138" s="142">
        <f t="shared" si="48"/>
        <v>0</v>
      </c>
      <c r="J138" s="145">
        <f t="shared" si="48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49"/>
        <v>0</v>
      </c>
      <c r="U138" s="68">
        <f t="shared" si="49"/>
        <v>0</v>
      </c>
    </row>
    <row r="139" spans="1:21" ht="18" customHeight="1" x14ac:dyDescent="0.15">
      <c r="A139" s="78">
        <v>13</v>
      </c>
      <c r="B139" s="86" t="s">
        <v>29</v>
      </c>
      <c r="C139" s="142"/>
      <c r="D139" s="145"/>
      <c r="E139" s="89"/>
      <c r="F139" s="90"/>
      <c r="G139" s="142"/>
      <c r="H139" s="145"/>
      <c r="I139" s="142">
        <f t="shared" si="48"/>
        <v>0</v>
      </c>
      <c r="J139" s="145">
        <f t="shared" si="48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49"/>
        <v>0</v>
      </c>
      <c r="U139" s="68">
        <f t="shared" si="49"/>
        <v>0</v>
      </c>
    </row>
    <row r="140" spans="1:21" ht="18" customHeight="1" x14ac:dyDescent="0.15">
      <c r="A140" s="85">
        <v>14</v>
      </c>
      <c r="B140" s="86" t="s">
        <v>30</v>
      </c>
      <c r="C140" s="142"/>
      <c r="D140" s="145"/>
      <c r="E140" s="89"/>
      <c r="F140" s="90"/>
      <c r="G140" s="142"/>
      <c r="H140" s="145"/>
      <c r="I140" s="142">
        <f t="shared" si="48"/>
        <v>0</v>
      </c>
      <c r="J140" s="145">
        <f t="shared" si="48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49"/>
        <v>0</v>
      </c>
      <c r="U140" s="68">
        <f t="shared" si="49"/>
        <v>0</v>
      </c>
    </row>
    <row r="141" spans="1:21" ht="18" customHeight="1" x14ac:dyDescent="0.15">
      <c r="A141" s="85">
        <v>15</v>
      </c>
      <c r="B141" s="86" t="s">
        <v>31</v>
      </c>
      <c r="C141" s="142"/>
      <c r="D141" s="145"/>
      <c r="E141" s="89"/>
      <c r="F141" s="90"/>
      <c r="G141" s="142"/>
      <c r="H141" s="145"/>
      <c r="I141" s="142">
        <f t="shared" si="48"/>
        <v>0</v>
      </c>
      <c r="J141" s="145">
        <f t="shared" si="48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49"/>
        <v>50</v>
      </c>
      <c r="U141" s="68">
        <f t="shared" si="49"/>
        <v>2000</v>
      </c>
    </row>
    <row r="142" spans="1:21" ht="18" customHeight="1" x14ac:dyDescent="0.15">
      <c r="A142" s="78">
        <v>16</v>
      </c>
      <c r="B142" s="86" t="s">
        <v>32</v>
      </c>
      <c r="C142" s="142"/>
      <c r="D142" s="145"/>
      <c r="E142" s="89"/>
      <c r="F142" s="90"/>
      <c r="G142" s="142"/>
      <c r="H142" s="145"/>
      <c r="I142" s="142">
        <f t="shared" si="48"/>
        <v>0</v>
      </c>
      <c r="J142" s="145">
        <f t="shared" si="48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49"/>
        <v>0</v>
      </c>
      <c r="U142" s="68">
        <f t="shared" si="49"/>
        <v>0</v>
      </c>
    </row>
    <row r="143" spans="1:21" ht="18" customHeight="1" x14ac:dyDescent="0.15">
      <c r="A143" s="85">
        <v>17</v>
      </c>
      <c r="B143" s="86" t="s">
        <v>33</v>
      </c>
      <c r="C143" s="142"/>
      <c r="D143" s="145"/>
      <c r="E143" s="89"/>
      <c r="F143" s="90"/>
      <c r="G143" s="142"/>
      <c r="H143" s="145"/>
      <c r="I143" s="142">
        <f t="shared" si="48"/>
        <v>0</v>
      </c>
      <c r="J143" s="145">
        <f t="shared" si="48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49"/>
        <v>0</v>
      </c>
      <c r="U143" s="68">
        <f t="shared" si="49"/>
        <v>0</v>
      </c>
    </row>
    <row r="144" spans="1:21" ht="18" customHeight="1" x14ac:dyDescent="0.15">
      <c r="A144" s="85">
        <v>18</v>
      </c>
      <c r="B144" s="86" t="s">
        <v>34</v>
      </c>
      <c r="C144" s="142"/>
      <c r="D144" s="145"/>
      <c r="E144" s="89"/>
      <c r="F144" s="90"/>
      <c r="G144" s="142"/>
      <c r="H144" s="145"/>
      <c r="I144" s="142">
        <f t="shared" si="48"/>
        <v>0</v>
      </c>
      <c r="J144" s="145">
        <f t="shared" si="48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49"/>
        <v>0</v>
      </c>
      <c r="U144" s="68">
        <f t="shared" si="49"/>
        <v>0</v>
      </c>
    </row>
    <row r="145" spans="1:21" ht="18" customHeight="1" x14ac:dyDescent="0.15">
      <c r="A145" s="78">
        <v>19</v>
      </c>
      <c r="B145" s="86" t="s">
        <v>35</v>
      </c>
      <c r="C145" s="142"/>
      <c r="D145" s="145"/>
      <c r="E145" s="89"/>
      <c r="F145" s="90"/>
      <c r="G145" s="142"/>
      <c r="H145" s="145"/>
      <c r="I145" s="142">
        <f t="shared" si="48"/>
        <v>0</v>
      </c>
      <c r="J145" s="145">
        <f t="shared" si="48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49"/>
        <v>0</v>
      </c>
      <c r="U145" s="68">
        <f t="shared" si="49"/>
        <v>0</v>
      </c>
    </row>
    <row r="146" spans="1:21" ht="18" customHeight="1" x14ac:dyDescent="0.15">
      <c r="A146" s="85">
        <v>20</v>
      </c>
      <c r="B146" s="86" t="s">
        <v>36</v>
      </c>
      <c r="C146" s="142"/>
      <c r="D146" s="145"/>
      <c r="E146" s="89"/>
      <c r="F146" s="90"/>
      <c r="G146" s="142"/>
      <c r="H146" s="145"/>
      <c r="I146" s="142">
        <f t="shared" si="48"/>
        <v>0</v>
      </c>
      <c r="J146" s="145">
        <f t="shared" si="48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49"/>
        <v>0</v>
      </c>
      <c r="U146" s="68">
        <f t="shared" si="49"/>
        <v>0</v>
      </c>
    </row>
    <row r="147" spans="1:21" ht="18" customHeight="1" x14ac:dyDescent="0.15">
      <c r="A147" s="85">
        <v>21</v>
      </c>
      <c r="B147" s="86" t="s">
        <v>37</v>
      </c>
      <c r="C147" s="142"/>
      <c r="D147" s="145"/>
      <c r="E147" s="89"/>
      <c r="F147" s="90"/>
      <c r="G147" s="142"/>
      <c r="H147" s="145"/>
      <c r="I147" s="142">
        <f t="shared" si="48"/>
        <v>0</v>
      </c>
      <c r="J147" s="145">
        <f t="shared" si="48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49"/>
        <v>0</v>
      </c>
      <c r="U147" s="68">
        <f t="shared" si="49"/>
        <v>0</v>
      </c>
    </row>
    <row r="148" spans="1:21" ht="18" customHeight="1" x14ac:dyDescent="0.15">
      <c r="A148" s="78">
        <v>22</v>
      </c>
      <c r="B148" s="86" t="s">
        <v>38</v>
      </c>
      <c r="C148" s="142"/>
      <c r="D148" s="145"/>
      <c r="E148" s="89"/>
      <c r="F148" s="90"/>
      <c r="G148" s="142"/>
      <c r="H148" s="145"/>
      <c r="I148" s="142">
        <f t="shared" si="48"/>
        <v>0</v>
      </c>
      <c r="J148" s="145">
        <f t="shared" si="48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49"/>
        <v>0</v>
      </c>
      <c r="U148" s="68">
        <f t="shared" si="49"/>
        <v>0</v>
      </c>
    </row>
    <row r="149" spans="1:21" ht="18" customHeight="1" x14ac:dyDescent="0.15">
      <c r="A149" s="85">
        <v>23</v>
      </c>
      <c r="B149" s="86" t="s">
        <v>39</v>
      </c>
      <c r="C149" s="142"/>
      <c r="D149" s="145"/>
      <c r="E149" s="89"/>
      <c r="F149" s="90"/>
      <c r="G149" s="142"/>
      <c r="H149" s="145"/>
      <c r="I149" s="142">
        <f t="shared" si="48"/>
        <v>0</v>
      </c>
      <c r="J149" s="145">
        <f t="shared" si="48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49"/>
        <v>0</v>
      </c>
      <c r="U149" s="68">
        <f t="shared" si="49"/>
        <v>0</v>
      </c>
    </row>
    <row r="150" spans="1:21" ht="18" customHeight="1" x14ac:dyDescent="0.15">
      <c r="A150" s="85">
        <v>24</v>
      </c>
      <c r="B150" s="86" t="s">
        <v>40</v>
      </c>
      <c r="C150" s="142"/>
      <c r="D150" s="145"/>
      <c r="E150" s="89"/>
      <c r="F150" s="90"/>
      <c r="G150" s="142"/>
      <c r="H150" s="145"/>
      <c r="I150" s="142">
        <f t="shared" si="48"/>
        <v>0</v>
      </c>
      <c r="J150" s="145">
        <f t="shared" si="48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49"/>
        <v>0</v>
      </c>
      <c r="U150" s="68">
        <f t="shared" si="49"/>
        <v>0</v>
      </c>
    </row>
    <row r="151" spans="1:21" ht="18" customHeight="1" x14ac:dyDescent="0.15">
      <c r="A151" s="78">
        <v>25</v>
      </c>
      <c r="B151" s="86" t="s">
        <v>41</v>
      </c>
      <c r="C151" s="142"/>
      <c r="D151" s="145"/>
      <c r="E151" s="89"/>
      <c r="F151" s="90"/>
      <c r="G151" s="142"/>
      <c r="H151" s="145"/>
      <c r="I151" s="142">
        <f t="shared" si="48"/>
        <v>0</v>
      </c>
      <c r="J151" s="145">
        <f t="shared" si="48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49"/>
        <v>0</v>
      </c>
      <c r="U151" s="68">
        <f t="shared" si="49"/>
        <v>0</v>
      </c>
    </row>
    <row r="152" spans="1:21" ht="18" customHeight="1" x14ac:dyDescent="0.15">
      <c r="A152" s="85">
        <v>26</v>
      </c>
      <c r="B152" s="86" t="s">
        <v>42</v>
      </c>
      <c r="C152" s="142"/>
      <c r="D152" s="145"/>
      <c r="E152" s="89"/>
      <c r="F152" s="90"/>
      <c r="G152" s="142"/>
      <c r="H152" s="145"/>
      <c r="I152" s="142">
        <f t="shared" si="48"/>
        <v>0</v>
      </c>
      <c r="J152" s="145">
        <f t="shared" si="48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49"/>
        <v>0</v>
      </c>
      <c r="U152" s="68">
        <f t="shared" si="49"/>
        <v>0</v>
      </c>
    </row>
    <row r="153" spans="1:21" ht="18" customHeight="1" x14ac:dyDescent="0.15">
      <c r="A153" s="85">
        <v>27</v>
      </c>
      <c r="B153" s="86" t="s">
        <v>43</v>
      </c>
      <c r="C153" s="142"/>
      <c r="D153" s="145"/>
      <c r="E153" s="89"/>
      <c r="F153" s="90"/>
      <c r="G153" s="142"/>
      <c r="H153" s="145"/>
      <c r="I153" s="142">
        <f t="shared" si="48"/>
        <v>0</v>
      </c>
      <c r="J153" s="145">
        <f t="shared" si="48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49"/>
        <v>0</v>
      </c>
      <c r="U153" s="68">
        <f t="shared" si="49"/>
        <v>0</v>
      </c>
    </row>
    <row r="154" spans="1:21" ht="18" customHeight="1" x14ac:dyDescent="0.15">
      <c r="A154" s="78">
        <v>28</v>
      </c>
      <c r="B154" s="86" t="s">
        <v>44</v>
      </c>
      <c r="C154" s="142"/>
      <c r="D154" s="145"/>
      <c r="E154" s="89"/>
      <c r="F154" s="90"/>
      <c r="G154" s="142"/>
      <c r="H154" s="145"/>
      <c r="I154" s="142">
        <f t="shared" si="48"/>
        <v>0</v>
      </c>
      <c r="J154" s="145">
        <f t="shared" si="48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49"/>
        <v>0</v>
      </c>
      <c r="U154" s="68">
        <f t="shared" si="49"/>
        <v>0</v>
      </c>
    </row>
    <row r="155" spans="1:21" ht="18" customHeight="1" x14ac:dyDescent="0.15">
      <c r="A155" s="85">
        <v>29</v>
      </c>
      <c r="B155" s="86" t="s">
        <v>45</v>
      </c>
      <c r="C155" s="142"/>
      <c r="D155" s="145"/>
      <c r="E155" s="89"/>
      <c r="F155" s="90"/>
      <c r="G155" s="142"/>
      <c r="H155" s="145"/>
      <c r="I155" s="142">
        <f t="shared" si="48"/>
        <v>0</v>
      </c>
      <c r="J155" s="145">
        <f t="shared" si="48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49"/>
        <v>0</v>
      </c>
      <c r="U155" s="68">
        <f t="shared" si="49"/>
        <v>0</v>
      </c>
    </row>
    <row r="156" spans="1:21" ht="18" customHeight="1" x14ac:dyDescent="0.15">
      <c r="A156" s="85">
        <v>30</v>
      </c>
      <c r="B156" s="86" t="s">
        <v>46</v>
      </c>
      <c r="C156" s="142"/>
      <c r="D156" s="145"/>
      <c r="E156" s="89"/>
      <c r="F156" s="90"/>
      <c r="G156" s="142"/>
      <c r="H156" s="145"/>
      <c r="I156" s="142">
        <f t="shared" si="48"/>
        <v>0</v>
      </c>
      <c r="J156" s="145">
        <f t="shared" si="48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49"/>
        <v>0</v>
      </c>
      <c r="U156" s="68">
        <f t="shared" si="49"/>
        <v>0</v>
      </c>
    </row>
    <row r="157" spans="1:21" ht="18" customHeight="1" x14ac:dyDescent="0.15">
      <c r="A157" s="78">
        <v>31</v>
      </c>
      <c r="B157" s="86" t="s">
        <v>47</v>
      </c>
      <c r="C157" s="142"/>
      <c r="D157" s="145"/>
      <c r="E157" s="89"/>
      <c r="F157" s="90"/>
      <c r="G157" s="142"/>
      <c r="H157" s="145"/>
      <c r="I157" s="142">
        <f t="shared" si="48"/>
        <v>0</v>
      </c>
      <c r="J157" s="145">
        <f t="shared" si="48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49"/>
        <v>0</v>
      </c>
      <c r="U157" s="68">
        <f t="shared" si="49"/>
        <v>0</v>
      </c>
    </row>
    <row r="158" spans="1:21" ht="18" customHeight="1" x14ac:dyDescent="0.15">
      <c r="A158" s="85">
        <v>32</v>
      </c>
      <c r="B158" s="86" t="s">
        <v>48</v>
      </c>
      <c r="C158" s="142"/>
      <c r="D158" s="145"/>
      <c r="E158" s="89"/>
      <c r="F158" s="90"/>
      <c r="G158" s="142"/>
      <c r="H158" s="145"/>
      <c r="I158" s="142">
        <f t="shared" si="48"/>
        <v>0</v>
      </c>
      <c r="J158" s="145">
        <f t="shared" si="48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49"/>
        <v>0</v>
      </c>
      <c r="U158" s="68">
        <f t="shared" si="49"/>
        <v>0</v>
      </c>
    </row>
    <row r="159" spans="1:21" ht="18" customHeight="1" x14ac:dyDescent="0.15">
      <c r="A159" s="85">
        <v>33</v>
      </c>
      <c r="B159" s="86" t="s">
        <v>49</v>
      </c>
      <c r="C159" s="142"/>
      <c r="D159" s="145"/>
      <c r="E159" s="89"/>
      <c r="F159" s="90"/>
      <c r="G159" s="142"/>
      <c r="H159" s="145"/>
      <c r="I159" s="142">
        <f t="shared" si="48"/>
        <v>0</v>
      </c>
      <c r="J159" s="145">
        <f t="shared" si="48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49"/>
        <v>0</v>
      </c>
      <c r="U159" s="68">
        <f t="shared" si="49"/>
        <v>0</v>
      </c>
    </row>
    <row r="160" spans="1:21" ht="18" customHeight="1" x14ac:dyDescent="0.15">
      <c r="A160" s="78">
        <v>34</v>
      </c>
      <c r="B160" s="86" t="s">
        <v>50</v>
      </c>
      <c r="C160" s="142"/>
      <c r="D160" s="145"/>
      <c r="E160" s="89"/>
      <c r="F160" s="90"/>
      <c r="G160" s="142"/>
      <c r="H160" s="145"/>
      <c r="I160" s="142">
        <f t="shared" si="48"/>
        <v>0</v>
      </c>
      <c r="J160" s="145">
        <f t="shared" si="48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49"/>
        <v>0</v>
      </c>
      <c r="U160" s="68">
        <f t="shared" si="49"/>
        <v>0</v>
      </c>
    </row>
    <row r="161" spans="1:21" ht="18" customHeight="1" x14ac:dyDescent="0.15">
      <c r="A161" s="85">
        <v>35</v>
      </c>
      <c r="B161" s="86" t="s">
        <v>51</v>
      </c>
      <c r="C161" s="142"/>
      <c r="D161" s="145"/>
      <c r="E161" s="89"/>
      <c r="F161" s="90"/>
      <c r="G161" s="142"/>
      <c r="H161" s="145"/>
      <c r="I161" s="142">
        <f t="shared" si="48"/>
        <v>0</v>
      </c>
      <c r="J161" s="145">
        <f t="shared" si="48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49"/>
        <v>0</v>
      </c>
      <c r="U161" s="68">
        <f t="shared" si="49"/>
        <v>0</v>
      </c>
    </row>
    <row r="162" spans="1:21" ht="18" customHeight="1" x14ac:dyDescent="0.15">
      <c r="A162" s="85">
        <v>36</v>
      </c>
      <c r="B162" s="86" t="s">
        <v>52</v>
      </c>
      <c r="C162" s="142"/>
      <c r="D162" s="145"/>
      <c r="E162" s="89"/>
      <c r="F162" s="90"/>
      <c r="G162" s="142"/>
      <c r="H162" s="145"/>
      <c r="I162" s="142">
        <f t="shared" si="48"/>
        <v>0</v>
      </c>
      <c r="J162" s="145">
        <f t="shared" si="48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49"/>
        <v>0</v>
      </c>
      <c r="U162" s="68">
        <f t="shared" si="49"/>
        <v>0</v>
      </c>
    </row>
    <row r="163" spans="1:21" ht="18" customHeight="1" x14ac:dyDescent="0.15">
      <c r="A163" s="78">
        <v>37</v>
      </c>
      <c r="B163" s="86" t="s">
        <v>53</v>
      </c>
      <c r="C163" s="142"/>
      <c r="D163" s="145"/>
      <c r="E163" s="89"/>
      <c r="F163" s="90"/>
      <c r="G163" s="142"/>
      <c r="H163" s="145"/>
      <c r="I163" s="142">
        <f t="shared" si="48"/>
        <v>0</v>
      </c>
      <c r="J163" s="145">
        <f t="shared" si="48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49"/>
        <v>0</v>
      </c>
      <c r="U163" s="68">
        <f t="shared" si="49"/>
        <v>0</v>
      </c>
    </row>
    <row r="164" spans="1:21" ht="18" customHeight="1" x14ac:dyDescent="0.15">
      <c r="A164" s="85">
        <v>38</v>
      </c>
      <c r="B164" s="86" t="s">
        <v>70</v>
      </c>
      <c r="C164" s="142"/>
      <c r="D164" s="145"/>
      <c r="E164" s="89"/>
      <c r="F164" s="90"/>
      <c r="G164" s="142"/>
      <c r="H164" s="145"/>
      <c r="I164" s="142">
        <f t="shared" si="48"/>
        <v>0</v>
      </c>
      <c r="J164" s="145">
        <f t="shared" si="48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49"/>
        <v>0</v>
      </c>
      <c r="U164" s="68">
        <f t="shared" si="49"/>
        <v>0</v>
      </c>
    </row>
    <row r="165" spans="1:21" ht="18" customHeight="1" x14ac:dyDescent="0.15">
      <c r="A165" s="85">
        <v>39</v>
      </c>
      <c r="B165" s="86" t="s">
        <v>55</v>
      </c>
      <c r="C165" s="142"/>
      <c r="D165" s="145"/>
      <c r="E165" s="89"/>
      <c r="F165" s="90"/>
      <c r="G165" s="142"/>
      <c r="H165" s="145"/>
      <c r="I165" s="142">
        <f t="shared" si="48"/>
        <v>0</v>
      </c>
      <c r="J165" s="145">
        <f t="shared" si="48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49"/>
        <v>0</v>
      </c>
      <c r="U165" s="68">
        <f t="shared" si="49"/>
        <v>0</v>
      </c>
    </row>
    <row r="166" spans="1:21" ht="18" customHeight="1" thickBot="1" x14ac:dyDescent="0.2">
      <c r="A166" s="78">
        <v>40</v>
      </c>
      <c r="B166" s="97" t="s">
        <v>56</v>
      </c>
      <c r="C166" s="146"/>
      <c r="D166" s="147"/>
      <c r="E166" s="100"/>
      <c r="F166" s="101"/>
      <c r="G166" s="148"/>
      <c r="H166" s="149"/>
      <c r="I166" s="146">
        <f t="shared" si="48"/>
        <v>0</v>
      </c>
      <c r="J166" s="147">
        <f t="shared" si="48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49"/>
        <v>0</v>
      </c>
      <c r="U166" s="70">
        <f t="shared" si="49"/>
        <v>0</v>
      </c>
    </row>
    <row r="167" spans="1:21" ht="18" customHeight="1" thickTop="1" thickBot="1" x14ac:dyDescent="0.2">
      <c r="A167" s="150" t="s">
        <v>57</v>
      </c>
      <c r="B167" s="151"/>
      <c r="C167" s="152">
        <f t="shared" ref="C167:J167" si="50">SUM(C127:C166)</f>
        <v>472</v>
      </c>
      <c r="D167" s="153">
        <f t="shared" si="50"/>
        <v>23660</v>
      </c>
      <c r="E167" s="152">
        <f t="shared" si="50"/>
        <v>783</v>
      </c>
      <c r="F167" s="153">
        <f t="shared" si="50"/>
        <v>43413</v>
      </c>
      <c r="G167" s="152">
        <f t="shared" si="50"/>
        <v>756</v>
      </c>
      <c r="H167" s="153">
        <f t="shared" si="50"/>
        <v>39678</v>
      </c>
      <c r="I167" s="152">
        <f t="shared" si="50"/>
        <v>499</v>
      </c>
      <c r="J167" s="153">
        <f t="shared" si="50"/>
        <v>27395</v>
      </c>
      <c r="L167" s="73" t="s">
        <v>57</v>
      </c>
      <c r="M167" s="74"/>
      <c r="N167" s="75">
        <f t="shared" ref="N167:U167" si="51">SUM(N127:N166)</f>
        <v>50</v>
      </c>
      <c r="O167" s="76">
        <f t="shared" si="51"/>
        <v>2000</v>
      </c>
      <c r="P167" s="75">
        <f t="shared" si="51"/>
        <v>1050</v>
      </c>
      <c r="Q167" s="76">
        <f t="shared" si="51"/>
        <v>42000</v>
      </c>
      <c r="R167" s="75">
        <f t="shared" si="51"/>
        <v>1050</v>
      </c>
      <c r="S167" s="76">
        <f t="shared" si="51"/>
        <v>42000</v>
      </c>
      <c r="T167" s="75">
        <f t="shared" si="51"/>
        <v>50</v>
      </c>
      <c r="U167" s="7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1" t="s">
        <v>81</v>
      </c>
      <c r="C172" s="181"/>
      <c r="D172" s="181"/>
      <c r="E172" s="181"/>
      <c r="F172" s="181"/>
      <c r="G172" s="181"/>
      <c r="H172" s="181"/>
      <c r="I172" s="181"/>
      <c r="J172" s="18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A118:B118"/>
    <mergeCell ref="B112:J112"/>
    <mergeCell ref="B113:J113"/>
    <mergeCell ref="B114:J114"/>
    <mergeCell ref="B115:J115"/>
    <mergeCell ref="B116:J116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50:B50"/>
    <mergeCell ref="L50:M50"/>
    <mergeCell ref="A51:B51"/>
    <mergeCell ref="A52:B52"/>
    <mergeCell ref="M56:U56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2022-02-23T03:38:18Z</cp:lastPrinted>
  <dcterms:created xsi:type="dcterms:W3CDTF">2021-02-23T02:36:29Z</dcterms:created>
  <dcterms:modified xsi:type="dcterms:W3CDTF">2022-02-23T03:38:54Z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