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3489AF66-FF12-447B-9047-93E9FB7DC3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品目別管理表 (令和4年3月) " sheetId="9" r:id="rId1"/>
    <sheet name="(令和4年2月) " sheetId="16" r:id="rId2"/>
    <sheet name="(令和4年1月) " sheetId="15" r:id="rId3"/>
    <sheet name="(令和3年12月) " sheetId="14" r:id="rId4"/>
    <sheet name=" (令和3年11月) " sheetId="13" r:id="rId5"/>
    <sheet name="(令和3年10月)  " sheetId="12" r:id="rId6"/>
    <sheet name="(令和3年9月) " sheetId="11" r:id="rId7"/>
    <sheet name="(令和3年8月) " sheetId="10" r:id="rId8"/>
    <sheet name="(令和3年7月) " sheetId="5" r:id="rId9"/>
    <sheet name="(令和3年6月) " sheetId="8" r:id="rId10"/>
    <sheet name="(令和3年5月) " sheetId="7" r:id="rId11"/>
    <sheet name="(令和3年4月) " sheetId="6" r:id="rId12"/>
    <sheet name="(令和3年3月) " sheetId="4" r:id="rId13"/>
    <sheet name="(令和3年2月) " sheetId="3" r:id="rId14"/>
  </sheets>
  <definedNames>
    <definedName name="_xlnm.Print_Area" localSheetId="4">' (令和3年11月) '!$A$1:$Z$49</definedName>
    <definedName name="_xlnm.Print_Area" localSheetId="5">'(令和3年10月)  '!$A$1:$Z$49</definedName>
    <definedName name="_xlnm.Print_Area" localSheetId="3">'(令和3年12月) '!$A$1:$Z$49</definedName>
    <definedName name="_xlnm.Print_Area" localSheetId="13">'(令和3年2月) '!$A$1:$Z$49</definedName>
    <definedName name="_xlnm.Print_Area" localSheetId="12">'(令和3年3月) '!$A$1:$Z$49</definedName>
    <definedName name="_xlnm.Print_Area" localSheetId="11">'(令和3年4月) '!$A$1:$Z$49</definedName>
    <definedName name="_xlnm.Print_Area" localSheetId="10">'(令和3年5月) '!$A$1:$Z$49</definedName>
    <definedName name="_xlnm.Print_Area" localSheetId="9">'(令和3年6月) '!$A$1:$Z$49</definedName>
    <definedName name="_xlnm.Print_Area" localSheetId="8">'(令和3年7月) '!$A$1:$Z$49</definedName>
    <definedName name="_xlnm.Print_Area" localSheetId="7">'(令和3年8月) '!$A$1:$Z$49</definedName>
    <definedName name="_xlnm.Print_Area" localSheetId="6">'(令和3年9月) '!$A$1:$Z$49</definedName>
    <definedName name="_xlnm.Print_Area" localSheetId="2">'(令和4年1月) '!$A$1:$Z$49</definedName>
    <definedName name="_xlnm.Print_Area" localSheetId="1">'(令和4年2月) '!$A$1:$Z$49</definedName>
    <definedName name="_xlnm.Print_Area" localSheetId="0">'10品目別管理表 (令和4年3月)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1" i="9" l="1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X49" i="16"/>
  <c r="V49" i="16"/>
  <c r="U49" i="16"/>
  <c r="Q49" i="16"/>
  <c r="P49" i="16"/>
  <c r="N49" i="16"/>
  <c r="M49" i="16"/>
  <c r="I49" i="16"/>
  <c r="H49" i="16"/>
  <c r="F49" i="16"/>
  <c r="E49" i="16"/>
  <c r="W48" i="16"/>
  <c r="V48" i="16"/>
  <c r="T48" i="16"/>
  <c r="S48" i="16"/>
  <c r="O48" i="16"/>
  <c r="N48" i="16"/>
  <c r="L48" i="16"/>
  <c r="K48" i="16"/>
  <c r="G48" i="16"/>
  <c r="F48" i="16"/>
  <c r="U47" i="16"/>
  <c r="T47" i="16"/>
  <c r="R47" i="16"/>
  <c r="Q47" i="16"/>
  <c r="M47" i="16"/>
  <c r="L47" i="16"/>
  <c r="J47" i="16"/>
  <c r="I47" i="16"/>
  <c r="E47" i="16"/>
  <c r="X45" i="16"/>
  <c r="V45" i="16"/>
  <c r="U45" i="16"/>
  <c r="Q45" i="16"/>
  <c r="P45" i="16"/>
  <c r="N45" i="16"/>
  <c r="M45" i="16"/>
  <c r="I45" i="16"/>
  <c r="H45" i="16"/>
  <c r="F45" i="16"/>
  <c r="E45" i="16"/>
  <c r="W44" i="16"/>
  <c r="V44" i="16"/>
  <c r="T44" i="16"/>
  <c r="S44" i="16"/>
  <c r="O44" i="16"/>
  <c r="N44" i="16"/>
  <c r="L44" i="16"/>
  <c r="K44" i="16"/>
  <c r="G44" i="16"/>
  <c r="F44" i="16"/>
  <c r="U43" i="16"/>
  <c r="T43" i="16"/>
  <c r="R43" i="16"/>
  <c r="Q43" i="16"/>
  <c r="M43" i="16"/>
  <c r="L43" i="16"/>
  <c r="J43" i="16"/>
  <c r="I43" i="16"/>
  <c r="E43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V37" i="16"/>
  <c r="U37" i="16"/>
  <c r="Q37" i="16"/>
  <c r="N37" i="16"/>
  <c r="M37" i="16"/>
  <c r="I37" i="16"/>
  <c r="F37" i="16"/>
  <c r="E37" i="16"/>
  <c r="W36" i="16"/>
  <c r="T36" i="16"/>
  <c r="S36" i="16"/>
  <c r="O36" i="16"/>
  <c r="L36" i="16"/>
  <c r="K36" i="16"/>
  <c r="G36" i="16"/>
  <c r="U35" i="16"/>
  <c r="R35" i="16"/>
  <c r="Q35" i="16"/>
  <c r="M35" i="16"/>
  <c r="J35" i="16"/>
  <c r="I35" i="16"/>
  <c r="E35" i="16"/>
  <c r="V33" i="16"/>
  <c r="Q33" i="16"/>
  <c r="N33" i="16"/>
  <c r="I33" i="16"/>
  <c r="F33" i="16"/>
  <c r="W32" i="16"/>
  <c r="T32" i="16"/>
  <c r="O32" i="16"/>
  <c r="L32" i="16"/>
  <c r="G32" i="16"/>
  <c r="W31" i="16"/>
  <c r="U31" i="16"/>
  <c r="R31" i="16"/>
  <c r="O31" i="16"/>
  <c r="M31" i="16"/>
  <c r="J31" i="16"/>
  <c r="G31" i="16"/>
  <c r="E31" i="16"/>
  <c r="Z29" i="16"/>
  <c r="Y29" i="16"/>
  <c r="Z28" i="16"/>
  <c r="Y28" i="16"/>
  <c r="Z27" i="16"/>
  <c r="Y27" i="16"/>
  <c r="W24" i="16"/>
  <c r="Q24" i="16"/>
  <c r="M24" i="16"/>
  <c r="M23" i="16"/>
  <c r="X22" i="16"/>
  <c r="X33" i="16" s="1"/>
  <c r="W22" i="16"/>
  <c r="W23" i="16" s="1"/>
  <c r="V22" i="16"/>
  <c r="U24" i="16" s="1"/>
  <c r="U22" i="16"/>
  <c r="T22" i="16"/>
  <c r="T37" i="16" s="1"/>
  <c r="S22" i="16"/>
  <c r="S33" i="16" s="1"/>
  <c r="R22" i="16"/>
  <c r="R33" i="16" s="1"/>
  <c r="Q22" i="16"/>
  <c r="P22" i="16"/>
  <c r="P33" i="16" s="1"/>
  <c r="O22" i="16"/>
  <c r="N22" i="16"/>
  <c r="M22" i="16"/>
  <c r="M33" i="16" s="1"/>
  <c r="L22" i="16"/>
  <c r="K22" i="16"/>
  <c r="J22" i="16"/>
  <c r="I22" i="16"/>
  <c r="H22" i="16"/>
  <c r="H33" i="16" s="1"/>
  <c r="G22" i="16"/>
  <c r="F22" i="16"/>
  <c r="E24" i="16" s="1"/>
  <c r="E22" i="16"/>
  <c r="Y21" i="16"/>
  <c r="Y32" i="16" s="1"/>
  <c r="X21" i="16"/>
  <c r="X32" i="16" s="1"/>
  <c r="W21" i="16"/>
  <c r="V21" i="16"/>
  <c r="V32" i="16" s="1"/>
  <c r="U21" i="16"/>
  <c r="U23" i="16" s="1"/>
  <c r="T21" i="16"/>
  <c r="S21" i="16"/>
  <c r="S32" i="16" s="1"/>
  <c r="R21" i="16"/>
  <c r="R36" i="16" s="1"/>
  <c r="Q21" i="16"/>
  <c r="Q48" i="16" s="1"/>
  <c r="P21" i="16"/>
  <c r="O21" i="16"/>
  <c r="N21" i="16"/>
  <c r="N32" i="16" s="1"/>
  <c r="M21" i="16"/>
  <c r="L21" i="16"/>
  <c r="K21" i="16"/>
  <c r="K32" i="16" s="1"/>
  <c r="J21" i="16"/>
  <c r="J36" i="16" s="1"/>
  <c r="I21" i="16"/>
  <c r="I48" i="16" s="1"/>
  <c r="H21" i="16"/>
  <c r="H32" i="16" s="1"/>
  <c r="G21" i="16"/>
  <c r="F21" i="16"/>
  <c r="F32" i="16" s="1"/>
  <c r="E21" i="16"/>
  <c r="X20" i="16"/>
  <c r="W20" i="16"/>
  <c r="V20" i="16"/>
  <c r="U20" i="16"/>
  <c r="T20" i="16"/>
  <c r="T31" i="16" s="1"/>
  <c r="S20" i="16"/>
  <c r="S23" i="16" s="1"/>
  <c r="R20" i="16"/>
  <c r="Q20" i="16"/>
  <c r="P20" i="16"/>
  <c r="P35" i="16" s="1"/>
  <c r="O20" i="16"/>
  <c r="N20" i="16"/>
  <c r="M20" i="16"/>
  <c r="L20" i="16"/>
  <c r="L31" i="16" s="1"/>
  <c r="K20" i="16"/>
  <c r="J20" i="16"/>
  <c r="I20" i="16"/>
  <c r="I31" i="16" s="1"/>
  <c r="H20" i="16"/>
  <c r="G20" i="16"/>
  <c r="F20" i="16"/>
  <c r="F43" i="16" s="1"/>
  <c r="E20" i="16"/>
  <c r="Z19" i="16"/>
  <c r="Y19" i="16"/>
  <c r="Z18" i="16"/>
  <c r="Y18" i="16"/>
  <c r="Z17" i="16"/>
  <c r="Y17" i="16"/>
  <c r="Z16" i="16"/>
  <c r="Z22" i="16" s="1"/>
  <c r="Y16" i="16"/>
  <c r="Z15" i="16"/>
  <c r="Y15" i="16"/>
  <c r="Z14" i="16"/>
  <c r="Y14" i="16"/>
  <c r="Z13" i="16"/>
  <c r="Y13" i="16"/>
  <c r="Z12" i="16"/>
  <c r="Z21" i="16" s="1"/>
  <c r="Y12" i="16"/>
  <c r="Z11" i="16"/>
  <c r="Y11" i="16"/>
  <c r="Z10" i="16"/>
  <c r="Y10" i="16"/>
  <c r="Z9" i="16"/>
  <c r="Y9" i="16"/>
  <c r="Z8" i="16"/>
  <c r="Y8" i="16"/>
  <c r="Z7" i="16"/>
  <c r="Y7" i="16"/>
  <c r="Z6" i="16"/>
  <c r="Y6" i="16"/>
  <c r="Z5" i="16"/>
  <c r="Y5" i="16"/>
  <c r="S46" i="16" l="1"/>
  <c r="S34" i="16"/>
  <c r="W46" i="16"/>
  <c r="W34" i="16"/>
  <c r="U46" i="16"/>
  <c r="U34" i="16"/>
  <c r="Z49" i="16"/>
  <c r="Z37" i="16"/>
  <c r="Z45" i="16"/>
  <c r="Z33" i="16"/>
  <c r="Z44" i="16"/>
  <c r="Z32" i="16"/>
  <c r="Z48" i="16"/>
  <c r="Z36" i="16"/>
  <c r="K24" i="16"/>
  <c r="L45" i="16"/>
  <c r="L33" i="16"/>
  <c r="L49" i="16"/>
  <c r="Y20" i="16"/>
  <c r="G35" i="16"/>
  <c r="G43" i="16"/>
  <c r="O35" i="16"/>
  <c r="O23" i="16"/>
  <c r="O43" i="16"/>
  <c r="W35" i="16"/>
  <c r="W43" i="16"/>
  <c r="W47" i="16"/>
  <c r="Y48" i="16"/>
  <c r="N47" i="16"/>
  <c r="N35" i="16"/>
  <c r="N43" i="16"/>
  <c r="T45" i="16"/>
  <c r="T33" i="16"/>
  <c r="S24" i="16"/>
  <c r="T49" i="16"/>
  <c r="Z20" i="16"/>
  <c r="H43" i="16"/>
  <c r="H31" i="16"/>
  <c r="P43" i="16"/>
  <c r="P31" i="16"/>
  <c r="X43" i="16"/>
  <c r="X31" i="16"/>
  <c r="N31" i="16"/>
  <c r="X47" i="16"/>
  <c r="E44" i="16"/>
  <c r="E32" i="16"/>
  <c r="E48" i="16"/>
  <c r="E36" i="16"/>
  <c r="G45" i="16"/>
  <c r="G33" i="16"/>
  <c r="G49" i="16"/>
  <c r="G37" i="16"/>
  <c r="I32" i="16"/>
  <c r="O47" i="16"/>
  <c r="J44" i="16"/>
  <c r="J32" i="16"/>
  <c r="Q23" i="16"/>
  <c r="U44" i="16"/>
  <c r="U32" i="16"/>
  <c r="U48" i="16"/>
  <c r="U36" i="16"/>
  <c r="W45" i="16"/>
  <c r="W33" i="16"/>
  <c r="W49" i="16"/>
  <c r="W37" i="16"/>
  <c r="G24" i="16"/>
  <c r="P47" i="16"/>
  <c r="R48" i="16"/>
  <c r="V47" i="16"/>
  <c r="V35" i="16"/>
  <c r="V43" i="16"/>
  <c r="M44" i="16"/>
  <c r="M32" i="16"/>
  <c r="M48" i="16"/>
  <c r="M36" i="16"/>
  <c r="O45" i="16"/>
  <c r="O33" i="16"/>
  <c r="O49" i="16"/>
  <c r="O37" i="16"/>
  <c r="Y22" i="16"/>
  <c r="U25" i="16" s="1"/>
  <c r="K43" i="16"/>
  <c r="K31" i="16"/>
  <c r="K47" i="16"/>
  <c r="K23" i="16"/>
  <c r="K35" i="16"/>
  <c r="S43" i="16"/>
  <c r="S31" i="16"/>
  <c r="S47" i="16"/>
  <c r="S35" i="16"/>
  <c r="H35" i="16"/>
  <c r="X35" i="16"/>
  <c r="L37" i="16"/>
  <c r="G47" i="16"/>
  <c r="F47" i="16"/>
  <c r="F35" i="16"/>
  <c r="M46" i="16"/>
  <c r="M34" i="16"/>
  <c r="H48" i="16"/>
  <c r="H36" i="16"/>
  <c r="H44" i="16"/>
  <c r="P48" i="16"/>
  <c r="P36" i="16"/>
  <c r="P44" i="16"/>
  <c r="X48" i="16"/>
  <c r="X36" i="16"/>
  <c r="X44" i="16"/>
  <c r="J49" i="16"/>
  <c r="J37" i="16"/>
  <c r="I24" i="16"/>
  <c r="J45" i="16"/>
  <c r="R49" i="16"/>
  <c r="R37" i="16"/>
  <c r="R45" i="16"/>
  <c r="E23" i="16"/>
  <c r="O24" i="16"/>
  <c r="F31" i="16"/>
  <c r="V31" i="16"/>
  <c r="P32" i="16"/>
  <c r="J33" i="16"/>
  <c r="H47" i="16"/>
  <c r="J48" i="16"/>
  <c r="R44" i="16"/>
  <c r="R32" i="16"/>
  <c r="I36" i="16"/>
  <c r="I44" i="16"/>
  <c r="Q36" i="16"/>
  <c r="Q44" i="16"/>
  <c r="Y36" i="16"/>
  <c r="Y44" i="16"/>
  <c r="K37" i="16"/>
  <c r="K45" i="16"/>
  <c r="S37" i="16"/>
  <c r="S45" i="16"/>
  <c r="S49" i="16"/>
  <c r="G23" i="16"/>
  <c r="Q32" i="16"/>
  <c r="K33" i="16"/>
  <c r="K49" i="16"/>
  <c r="I23" i="16"/>
  <c r="Q31" i="16"/>
  <c r="E33" i="16"/>
  <c r="U33" i="16"/>
  <c r="L35" i="16"/>
  <c r="T35" i="16"/>
  <c r="F36" i="16"/>
  <c r="N36" i="16"/>
  <c r="V36" i="16"/>
  <c r="H37" i="16"/>
  <c r="P37" i="16"/>
  <c r="X37" i="16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E23" i="9" s="1"/>
  <c r="Z41" i="9"/>
  <c r="Y41" i="9"/>
  <c r="Z40" i="9"/>
  <c r="Y40" i="9"/>
  <c r="Z39" i="9"/>
  <c r="Y39" i="9"/>
  <c r="X49" i="15"/>
  <c r="V49" i="15"/>
  <c r="U49" i="15"/>
  <c r="S49" i="15"/>
  <c r="P49" i="15"/>
  <c r="N49" i="15"/>
  <c r="M49" i="15"/>
  <c r="K49" i="15"/>
  <c r="H49" i="15"/>
  <c r="F49" i="15"/>
  <c r="E49" i="15"/>
  <c r="V48" i="15"/>
  <c r="T48" i="15"/>
  <c r="S48" i="15"/>
  <c r="Q48" i="15"/>
  <c r="N48" i="15"/>
  <c r="L48" i="15"/>
  <c r="K48" i="15"/>
  <c r="I48" i="15"/>
  <c r="F48" i="15"/>
  <c r="W47" i="15"/>
  <c r="T47" i="15"/>
  <c r="R47" i="15"/>
  <c r="Q47" i="15"/>
  <c r="O47" i="15"/>
  <c r="L47" i="15"/>
  <c r="J47" i="15"/>
  <c r="I47" i="15"/>
  <c r="G47" i="15"/>
  <c r="O46" i="15"/>
  <c r="X45" i="15"/>
  <c r="W45" i="15"/>
  <c r="Q45" i="15"/>
  <c r="P45" i="15"/>
  <c r="O45" i="15"/>
  <c r="I45" i="15"/>
  <c r="H45" i="15"/>
  <c r="G45" i="15"/>
  <c r="W44" i="15"/>
  <c r="V44" i="15"/>
  <c r="U44" i="15"/>
  <c r="O44" i="15"/>
  <c r="N44" i="15"/>
  <c r="M44" i="15"/>
  <c r="G44" i="15"/>
  <c r="F44" i="15"/>
  <c r="E44" i="15"/>
  <c r="U43" i="15"/>
  <c r="T43" i="15"/>
  <c r="S43" i="15"/>
  <c r="M43" i="15"/>
  <c r="L43" i="15"/>
  <c r="K43" i="15"/>
  <c r="E43" i="15"/>
  <c r="Z41" i="15"/>
  <c r="Y41" i="15"/>
  <c r="X41" i="15"/>
  <c r="W41" i="15"/>
  <c r="W49" i="15" s="1"/>
  <c r="V41" i="15"/>
  <c r="V45" i="15" s="1"/>
  <c r="U41" i="15"/>
  <c r="U45" i="15" s="1"/>
  <c r="T41" i="15"/>
  <c r="T45" i="15" s="1"/>
  <c r="S41" i="15"/>
  <c r="S45" i="15" s="1"/>
  <c r="R41" i="15"/>
  <c r="R49" i="15" s="1"/>
  <c r="Q41" i="15"/>
  <c r="Q49" i="15" s="1"/>
  <c r="P41" i="15"/>
  <c r="O41" i="15"/>
  <c r="O49" i="15" s="1"/>
  <c r="N41" i="15"/>
  <c r="N45" i="15" s="1"/>
  <c r="M41" i="15"/>
  <c r="M23" i="15" s="1"/>
  <c r="L41" i="15"/>
  <c r="L45" i="15" s="1"/>
  <c r="K41" i="15"/>
  <c r="K23" i="15" s="1"/>
  <c r="J41" i="15"/>
  <c r="J49" i="15" s="1"/>
  <c r="I41" i="15"/>
  <c r="I49" i="15" s="1"/>
  <c r="H41" i="15"/>
  <c r="G41" i="15"/>
  <c r="G49" i="15" s="1"/>
  <c r="F41" i="15"/>
  <c r="F45" i="15" s="1"/>
  <c r="E41" i="15"/>
  <c r="E45" i="15" s="1"/>
  <c r="Z40" i="15"/>
  <c r="Y40" i="15"/>
  <c r="X40" i="15"/>
  <c r="X48" i="15" s="1"/>
  <c r="W40" i="15"/>
  <c r="W48" i="15" s="1"/>
  <c r="V40" i="15"/>
  <c r="U40" i="15"/>
  <c r="U48" i="15" s="1"/>
  <c r="T40" i="15"/>
  <c r="T44" i="15" s="1"/>
  <c r="S40" i="15"/>
  <c r="S44" i="15" s="1"/>
  <c r="R40" i="15"/>
  <c r="R44" i="15" s="1"/>
  <c r="Q40" i="15"/>
  <c r="Q44" i="15" s="1"/>
  <c r="P40" i="15"/>
  <c r="P48" i="15" s="1"/>
  <c r="O40" i="15"/>
  <c r="O48" i="15" s="1"/>
  <c r="N40" i="15"/>
  <c r="M40" i="15"/>
  <c r="M48" i="15" s="1"/>
  <c r="L40" i="15"/>
  <c r="L44" i="15" s="1"/>
  <c r="K40" i="15"/>
  <c r="K44" i="15" s="1"/>
  <c r="J40" i="15"/>
  <c r="J44" i="15" s="1"/>
  <c r="I40" i="15"/>
  <c r="I44" i="15" s="1"/>
  <c r="H40" i="15"/>
  <c r="H48" i="15" s="1"/>
  <c r="G40" i="15"/>
  <c r="G48" i="15" s="1"/>
  <c r="F40" i="15"/>
  <c r="E40" i="15"/>
  <c r="E48" i="15" s="1"/>
  <c r="Z39" i="15"/>
  <c r="Y39" i="15"/>
  <c r="X39" i="15"/>
  <c r="X43" i="15" s="1"/>
  <c r="W39" i="15"/>
  <c r="W43" i="15" s="1"/>
  <c r="V39" i="15"/>
  <c r="V47" i="15" s="1"/>
  <c r="U39" i="15"/>
  <c r="U47" i="15" s="1"/>
  <c r="T39" i="15"/>
  <c r="S39" i="15"/>
  <c r="S47" i="15" s="1"/>
  <c r="R39" i="15"/>
  <c r="R43" i="15" s="1"/>
  <c r="Q39" i="15"/>
  <c r="Q43" i="15" s="1"/>
  <c r="P39" i="15"/>
  <c r="P43" i="15" s="1"/>
  <c r="O39" i="15"/>
  <c r="O43" i="15" s="1"/>
  <c r="N39" i="15"/>
  <c r="N47" i="15" s="1"/>
  <c r="M39" i="15"/>
  <c r="M47" i="15" s="1"/>
  <c r="L39" i="15"/>
  <c r="K39" i="15"/>
  <c r="K47" i="15" s="1"/>
  <c r="J39" i="15"/>
  <c r="J43" i="15" s="1"/>
  <c r="I39" i="15"/>
  <c r="I43" i="15" s="1"/>
  <c r="H39" i="15"/>
  <c r="H43" i="15" s="1"/>
  <c r="G39" i="15"/>
  <c r="G43" i="15" s="1"/>
  <c r="F39" i="15"/>
  <c r="F47" i="15" s="1"/>
  <c r="E39" i="15"/>
  <c r="E47" i="15" s="1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Q34" i="15"/>
  <c r="O34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Z29" i="15"/>
  <c r="Y29" i="15"/>
  <c r="Z28" i="15"/>
  <c r="Y28" i="15"/>
  <c r="Z27" i="15"/>
  <c r="Y27" i="15"/>
  <c r="W24" i="15"/>
  <c r="U24" i="15"/>
  <c r="S24" i="15"/>
  <c r="Q24" i="15"/>
  <c r="O24" i="15"/>
  <c r="M24" i="15"/>
  <c r="K24" i="15"/>
  <c r="I24" i="15"/>
  <c r="G24" i="15"/>
  <c r="E24" i="15"/>
  <c r="W23" i="15"/>
  <c r="W34" i="15" s="1"/>
  <c r="U23" i="15"/>
  <c r="U46" i="15" s="1"/>
  <c r="S23" i="15"/>
  <c r="S46" i="15" s="1"/>
  <c r="Q23" i="15"/>
  <c r="Q46" i="15" s="1"/>
  <c r="O23" i="15"/>
  <c r="I23" i="15"/>
  <c r="I46" i="15" s="1"/>
  <c r="G23" i="15"/>
  <c r="G46" i="15" s="1"/>
  <c r="E23" i="15"/>
  <c r="E34" i="15" s="1"/>
  <c r="Z19" i="15"/>
  <c r="Y19" i="15"/>
  <c r="Y22" i="15" s="1"/>
  <c r="Z18" i="15"/>
  <c r="Z21" i="15" s="1"/>
  <c r="Y18" i="15"/>
  <c r="Y21" i="15" s="1"/>
  <c r="Z17" i="15"/>
  <c r="Z20" i="15" s="1"/>
  <c r="Y17" i="15"/>
  <c r="Z16" i="15"/>
  <c r="Y16" i="15"/>
  <c r="Z15" i="15"/>
  <c r="Y15" i="15"/>
  <c r="Z14" i="15"/>
  <c r="Y14" i="15"/>
  <c r="Y20" i="15" s="1"/>
  <c r="Z13" i="15"/>
  <c r="Y13" i="15"/>
  <c r="Z12" i="15"/>
  <c r="Y12" i="15"/>
  <c r="Z11" i="15"/>
  <c r="Y11" i="15"/>
  <c r="Z10" i="15"/>
  <c r="Z22" i="15" s="1"/>
  <c r="Y10" i="15"/>
  <c r="Z9" i="15"/>
  <c r="Y9" i="15"/>
  <c r="Z8" i="15"/>
  <c r="Y8" i="15"/>
  <c r="Z7" i="15"/>
  <c r="Y7" i="15"/>
  <c r="Z6" i="15"/>
  <c r="Y6" i="15"/>
  <c r="Z5" i="15"/>
  <c r="Y5" i="15"/>
  <c r="Z43" i="16" l="1"/>
  <c r="Z47" i="16"/>
  <c r="Z35" i="16"/>
  <c r="Z31" i="16"/>
  <c r="W25" i="16"/>
  <c r="G25" i="16"/>
  <c r="K46" i="16"/>
  <c r="K34" i="16"/>
  <c r="O34" i="16"/>
  <c r="O46" i="16"/>
  <c r="E46" i="16"/>
  <c r="E34" i="16"/>
  <c r="G46" i="16"/>
  <c r="G34" i="16"/>
  <c r="Y49" i="16"/>
  <c r="Y45" i="16"/>
  <c r="Y33" i="16"/>
  <c r="Y37" i="16"/>
  <c r="Q25" i="16"/>
  <c r="I25" i="16"/>
  <c r="M25" i="16"/>
  <c r="S25" i="16"/>
  <c r="O25" i="16"/>
  <c r="Q46" i="16"/>
  <c r="Q34" i="16"/>
  <c r="E25" i="16"/>
  <c r="Y31" i="16"/>
  <c r="Y23" i="16"/>
  <c r="Y47" i="16"/>
  <c r="Y35" i="16"/>
  <c r="Y43" i="16"/>
  <c r="I34" i="16"/>
  <c r="I46" i="16"/>
  <c r="Y24" i="16"/>
  <c r="K25" i="16"/>
  <c r="W23" i="9"/>
  <c r="U23" i="9"/>
  <c r="S23" i="9"/>
  <c r="Q23" i="9"/>
  <c r="O23" i="9"/>
  <c r="M23" i="9"/>
  <c r="K23" i="9"/>
  <c r="I23" i="9"/>
  <c r="G23" i="9"/>
  <c r="Z43" i="15"/>
  <c r="Z31" i="15"/>
  <c r="Z47" i="15"/>
  <c r="Z35" i="15"/>
  <c r="U25" i="15"/>
  <c r="E25" i="15"/>
  <c r="Y49" i="15"/>
  <c r="S25" i="15"/>
  <c r="I25" i="15"/>
  <c r="Y33" i="15"/>
  <c r="Y37" i="15"/>
  <c r="Q25" i="15"/>
  <c r="W25" i="15"/>
  <c r="O25" i="15"/>
  <c r="M25" i="15"/>
  <c r="K25" i="15"/>
  <c r="Y45" i="15"/>
  <c r="G25" i="15"/>
  <c r="Y23" i="15"/>
  <c r="Y47" i="15"/>
  <c r="Y43" i="15"/>
  <c r="Y31" i="15"/>
  <c r="Y35" i="15"/>
  <c r="Y36" i="15"/>
  <c r="Y32" i="15"/>
  <c r="Y48" i="15"/>
  <c r="Y44" i="15"/>
  <c r="K46" i="15"/>
  <c r="K34" i="15"/>
  <c r="Z49" i="15"/>
  <c r="Z37" i="15"/>
  <c r="Y24" i="15"/>
  <c r="Z45" i="15"/>
  <c r="Z33" i="15"/>
  <c r="Z32" i="15"/>
  <c r="Z44" i="15"/>
  <c r="Z36" i="15"/>
  <c r="Z48" i="15"/>
  <c r="M46" i="15"/>
  <c r="M34" i="15"/>
  <c r="S34" i="15"/>
  <c r="H47" i="15"/>
  <c r="P47" i="15"/>
  <c r="X47" i="15"/>
  <c r="J48" i="15"/>
  <c r="R48" i="15"/>
  <c r="L49" i="15"/>
  <c r="T49" i="15"/>
  <c r="U34" i="15"/>
  <c r="V43" i="15"/>
  <c r="P44" i="15"/>
  <c r="R45" i="15"/>
  <c r="G34" i="15"/>
  <c r="K45" i="15"/>
  <c r="E46" i="15"/>
  <c r="I34" i="15"/>
  <c r="W46" i="15"/>
  <c r="N43" i="15"/>
  <c r="J45" i="15"/>
  <c r="M45" i="15"/>
  <c r="F43" i="15"/>
  <c r="H44" i="15"/>
  <c r="X44" i="15"/>
  <c r="W49" i="14"/>
  <c r="V49" i="14"/>
  <c r="T49" i="14"/>
  <c r="S49" i="14"/>
  <c r="O49" i="14"/>
  <c r="N49" i="14"/>
  <c r="L49" i="14"/>
  <c r="K49" i="14"/>
  <c r="G49" i="14"/>
  <c r="F49" i="14"/>
  <c r="U48" i="14"/>
  <c r="T48" i="14"/>
  <c r="R48" i="14"/>
  <c r="Q48" i="14"/>
  <c r="M48" i="14"/>
  <c r="L48" i="14"/>
  <c r="J48" i="14"/>
  <c r="I48" i="14"/>
  <c r="E48" i="14"/>
  <c r="X47" i="14"/>
  <c r="W47" i="14"/>
  <c r="V47" i="14"/>
  <c r="S47" i="14"/>
  <c r="R47" i="14"/>
  <c r="P47" i="14"/>
  <c r="O47" i="14"/>
  <c r="K47" i="14"/>
  <c r="J47" i="14"/>
  <c r="H47" i="14"/>
  <c r="G47" i="14"/>
  <c r="W45" i="14"/>
  <c r="V45" i="14"/>
  <c r="T45" i="14"/>
  <c r="S45" i="14"/>
  <c r="O45" i="14"/>
  <c r="N45" i="14"/>
  <c r="L45" i="14"/>
  <c r="K45" i="14"/>
  <c r="G45" i="14"/>
  <c r="F45" i="14"/>
  <c r="U44" i="14"/>
  <c r="T44" i="14"/>
  <c r="R44" i="14"/>
  <c r="Q44" i="14"/>
  <c r="M44" i="14"/>
  <c r="L44" i="14"/>
  <c r="J44" i="14"/>
  <c r="I44" i="14"/>
  <c r="E44" i="14"/>
  <c r="X43" i="14"/>
  <c r="W43" i="14"/>
  <c r="S43" i="14"/>
  <c r="R43" i="14"/>
  <c r="P43" i="14"/>
  <c r="O43" i="14"/>
  <c r="K43" i="14"/>
  <c r="J43" i="14"/>
  <c r="H43" i="14"/>
  <c r="G43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W37" i="14"/>
  <c r="T37" i="14"/>
  <c r="S37" i="14"/>
  <c r="R37" i="14"/>
  <c r="O37" i="14"/>
  <c r="L37" i="14"/>
  <c r="K37" i="14"/>
  <c r="J37" i="14"/>
  <c r="G37" i="14"/>
  <c r="X36" i="14"/>
  <c r="U36" i="14"/>
  <c r="R36" i="14"/>
  <c r="Q36" i="14"/>
  <c r="M36" i="14"/>
  <c r="J36" i="14"/>
  <c r="I36" i="14"/>
  <c r="H36" i="14"/>
  <c r="E36" i="14"/>
  <c r="X35" i="14"/>
  <c r="W35" i="14"/>
  <c r="S35" i="14"/>
  <c r="P35" i="14"/>
  <c r="O35" i="14"/>
  <c r="N35" i="14"/>
  <c r="K35" i="14"/>
  <c r="H35" i="14"/>
  <c r="G35" i="14"/>
  <c r="W33" i="14"/>
  <c r="T33" i="14"/>
  <c r="Q33" i="14"/>
  <c r="P33" i="14"/>
  <c r="O33" i="14"/>
  <c r="L33" i="14"/>
  <c r="G33" i="14"/>
  <c r="V32" i="14"/>
  <c r="U32" i="14"/>
  <c r="R32" i="14"/>
  <c r="N32" i="14"/>
  <c r="M32" i="14"/>
  <c r="J32" i="14"/>
  <c r="F32" i="14"/>
  <c r="E32" i="14"/>
  <c r="X31" i="14"/>
  <c r="S31" i="14"/>
  <c r="P31" i="14"/>
  <c r="K31" i="14"/>
  <c r="H31" i="14"/>
  <c r="Z29" i="14"/>
  <c r="Y29" i="14"/>
  <c r="Z28" i="14"/>
  <c r="Y28" i="14"/>
  <c r="Z27" i="14"/>
  <c r="Y27" i="14"/>
  <c r="S24" i="14"/>
  <c r="K24" i="14"/>
  <c r="I24" i="14"/>
  <c r="I23" i="14"/>
  <c r="X22" i="14"/>
  <c r="X33" i="14" s="1"/>
  <c r="W22" i="14"/>
  <c r="V22" i="14"/>
  <c r="V33" i="14" s="1"/>
  <c r="U22" i="14"/>
  <c r="T22" i="14"/>
  <c r="S22" i="14"/>
  <c r="S33" i="14" s="1"/>
  <c r="R22" i="14"/>
  <c r="R49" i="14" s="1"/>
  <c r="Q22" i="14"/>
  <c r="Q49" i="14" s="1"/>
  <c r="P22" i="14"/>
  <c r="O22" i="14"/>
  <c r="N22" i="14"/>
  <c r="N33" i="14" s="1"/>
  <c r="M22" i="14"/>
  <c r="L22" i="14"/>
  <c r="K22" i="14"/>
  <c r="K33" i="14" s="1"/>
  <c r="J22" i="14"/>
  <c r="J49" i="14" s="1"/>
  <c r="I22" i="14"/>
  <c r="I49" i="14" s="1"/>
  <c r="H22" i="14"/>
  <c r="H33" i="14" s="1"/>
  <c r="G22" i="14"/>
  <c r="F22" i="14"/>
  <c r="F33" i="14" s="1"/>
  <c r="E22" i="14"/>
  <c r="X21" i="14"/>
  <c r="X48" i="14" s="1"/>
  <c r="W21" i="14"/>
  <c r="W32" i="14" s="1"/>
  <c r="V21" i="14"/>
  <c r="U21" i="14"/>
  <c r="T21" i="14"/>
  <c r="T32" i="14" s="1"/>
  <c r="S21" i="14"/>
  <c r="S23" i="14" s="1"/>
  <c r="R21" i="14"/>
  <c r="Q21" i="14"/>
  <c r="Q32" i="14" s="1"/>
  <c r="P21" i="14"/>
  <c r="P48" i="14" s="1"/>
  <c r="O21" i="14"/>
  <c r="O48" i="14" s="1"/>
  <c r="N21" i="14"/>
  <c r="M21" i="14"/>
  <c r="L21" i="14"/>
  <c r="L32" i="14" s="1"/>
  <c r="K21" i="14"/>
  <c r="J21" i="14"/>
  <c r="I21" i="14"/>
  <c r="I32" i="14" s="1"/>
  <c r="H21" i="14"/>
  <c r="G21" i="14"/>
  <c r="G32" i="14" s="1"/>
  <c r="F21" i="14"/>
  <c r="E21" i="14"/>
  <c r="X20" i="14"/>
  <c r="W20" i="14"/>
  <c r="W31" i="14" s="1"/>
  <c r="V20" i="14"/>
  <c r="U20" i="14"/>
  <c r="T20" i="14"/>
  <c r="S20" i="14"/>
  <c r="R20" i="14"/>
  <c r="R31" i="14" s="1"/>
  <c r="Q20" i="14"/>
  <c r="Q23" i="14" s="1"/>
  <c r="P20" i="14"/>
  <c r="O20" i="14"/>
  <c r="O31" i="14" s="1"/>
  <c r="N20" i="14"/>
  <c r="N47" i="14" s="1"/>
  <c r="M20" i="14"/>
  <c r="M31" i="14" s="1"/>
  <c r="L20" i="14"/>
  <c r="K20" i="14"/>
  <c r="J20" i="14"/>
  <c r="J31" i="14" s="1"/>
  <c r="I20" i="14"/>
  <c r="H20" i="14"/>
  <c r="G20" i="14"/>
  <c r="G31" i="14" s="1"/>
  <c r="F20" i="14"/>
  <c r="E20" i="14"/>
  <c r="Z19" i="14"/>
  <c r="Z22" i="14" s="1"/>
  <c r="Y19" i="14"/>
  <c r="Z18" i="14"/>
  <c r="Y18" i="14"/>
  <c r="Z17" i="14"/>
  <c r="Y17" i="14"/>
  <c r="Z16" i="14"/>
  <c r="Y16" i="14"/>
  <c r="Y22" i="14" s="1"/>
  <c r="Z15" i="14"/>
  <c r="Y15" i="14"/>
  <c r="Z14" i="14"/>
  <c r="Y14" i="14"/>
  <c r="Y20" i="14" s="1"/>
  <c r="Z13" i="14"/>
  <c r="Y13" i="14"/>
  <c r="Z12" i="14"/>
  <c r="Y12" i="14"/>
  <c r="Z11" i="14"/>
  <c r="Y11" i="14"/>
  <c r="Z10" i="14"/>
  <c r="Y10" i="14"/>
  <c r="Z9" i="14"/>
  <c r="Y9" i="14"/>
  <c r="Z8" i="14"/>
  <c r="Y8" i="14"/>
  <c r="Z7" i="14"/>
  <c r="Y7" i="14"/>
  <c r="Z6" i="14"/>
  <c r="Y6" i="14"/>
  <c r="Z5" i="14"/>
  <c r="Y5" i="14"/>
  <c r="Y34" i="16" l="1"/>
  <c r="Y46" i="16"/>
  <c r="Y25" i="16"/>
  <c r="Y25" i="15"/>
  <c r="Y46" i="15"/>
  <c r="Y34" i="15"/>
  <c r="Q46" i="14"/>
  <c r="Q34" i="14"/>
  <c r="S46" i="14"/>
  <c r="S34" i="14"/>
  <c r="Y43" i="14"/>
  <c r="Y31" i="14"/>
  <c r="Y47" i="14"/>
  <c r="Y35" i="14"/>
  <c r="Z49" i="14"/>
  <c r="Z45" i="14"/>
  <c r="Z33" i="14"/>
  <c r="Z37" i="14"/>
  <c r="Y24" i="14"/>
  <c r="Y49" i="14"/>
  <c r="Y37" i="14"/>
  <c r="O25" i="14"/>
  <c r="Y45" i="14"/>
  <c r="W25" i="14"/>
  <c r="Y33" i="14"/>
  <c r="S25" i="14"/>
  <c r="G25" i="14"/>
  <c r="L47" i="14"/>
  <c r="L35" i="14"/>
  <c r="I46" i="14"/>
  <c r="I34" i="14"/>
  <c r="E35" i="14"/>
  <c r="E43" i="14"/>
  <c r="E23" i="14"/>
  <c r="H44" i="14"/>
  <c r="H32" i="14"/>
  <c r="F43" i="14"/>
  <c r="F31" i="14"/>
  <c r="V43" i="14"/>
  <c r="V31" i="14"/>
  <c r="M45" i="14"/>
  <c r="M33" i="14"/>
  <c r="M49" i="14"/>
  <c r="M37" i="14"/>
  <c r="T47" i="14"/>
  <c r="T35" i="14"/>
  <c r="T43" i="14"/>
  <c r="U35" i="14"/>
  <c r="U43" i="14"/>
  <c r="U23" i="14"/>
  <c r="N43" i="14"/>
  <c r="N31" i="14"/>
  <c r="E45" i="14"/>
  <c r="E33" i="14"/>
  <c r="E49" i="14"/>
  <c r="E37" i="14"/>
  <c r="U45" i="14"/>
  <c r="U33" i="14"/>
  <c r="U49" i="14"/>
  <c r="U37" i="14"/>
  <c r="E25" i="14"/>
  <c r="Y25" i="14" s="1"/>
  <c r="L43" i="14"/>
  <c r="E47" i="14"/>
  <c r="O36" i="14"/>
  <c r="O44" i="14"/>
  <c r="M35" i="14"/>
  <c r="M23" i="14"/>
  <c r="M43" i="14"/>
  <c r="K44" i="14"/>
  <c r="K32" i="14"/>
  <c r="K23" i="14"/>
  <c r="K48" i="14"/>
  <c r="K36" i="14"/>
  <c r="S44" i="14"/>
  <c r="S32" i="14"/>
  <c r="S48" i="14"/>
  <c r="S36" i="14"/>
  <c r="M25" i="14"/>
  <c r="F35" i="14"/>
  <c r="V35" i="14"/>
  <c r="P36" i="14"/>
  <c r="F47" i="14"/>
  <c r="G36" i="14"/>
  <c r="G44" i="14"/>
  <c r="P44" i="14"/>
  <c r="P32" i="14"/>
  <c r="O23" i="14"/>
  <c r="L31" i="14"/>
  <c r="Y21" i="14"/>
  <c r="P49" i="14"/>
  <c r="P37" i="14"/>
  <c r="O24" i="14"/>
  <c r="P45" i="14"/>
  <c r="T31" i="14"/>
  <c r="G48" i="14"/>
  <c r="M47" i="14"/>
  <c r="Q43" i="14"/>
  <c r="Q31" i="14"/>
  <c r="Q47" i="14"/>
  <c r="Q35" i="14"/>
  <c r="X49" i="14"/>
  <c r="W24" i="14"/>
  <c r="X37" i="14"/>
  <c r="X45" i="14"/>
  <c r="I37" i="14"/>
  <c r="I45" i="14"/>
  <c r="I25" i="14"/>
  <c r="U25" i="14"/>
  <c r="E31" i="14"/>
  <c r="U31" i="14"/>
  <c r="O32" i="14"/>
  <c r="I33" i="14"/>
  <c r="H48" i="14"/>
  <c r="W36" i="14"/>
  <c r="W44" i="14"/>
  <c r="X44" i="14"/>
  <c r="X32" i="14"/>
  <c r="W48" i="14"/>
  <c r="I43" i="14"/>
  <c r="I31" i="14"/>
  <c r="I47" i="14"/>
  <c r="I35" i="14"/>
  <c r="H49" i="14"/>
  <c r="G24" i="14"/>
  <c r="H37" i="14"/>
  <c r="H45" i="14"/>
  <c r="Z20" i="14"/>
  <c r="Z21" i="14"/>
  <c r="Q37" i="14"/>
  <c r="Q25" i="14"/>
  <c r="Q45" i="14"/>
  <c r="F48" i="14"/>
  <c r="F36" i="14"/>
  <c r="F44" i="14"/>
  <c r="N48" i="14"/>
  <c r="N36" i="14"/>
  <c r="N44" i="14"/>
  <c r="V48" i="14"/>
  <c r="V36" i="14"/>
  <c r="V44" i="14"/>
  <c r="J45" i="14"/>
  <c r="J33" i="14"/>
  <c r="R45" i="14"/>
  <c r="Q24" i="14"/>
  <c r="R33" i="14"/>
  <c r="M24" i="14"/>
  <c r="U47" i="14"/>
  <c r="G23" i="14"/>
  <c r="W23" i="14"/>
  <c r="K25" i="14"/>
  <c r="J35" i="14"/>
  <c r="R35" i="14"/>
  <c r="L36" i="14"/>
  <c r="T36" i="14"/>
  <c r="F37" i="14"/>
  <c r="N37" i="14"/>
  <c r="V37" i="14"/>
  <c r="E24" i="14"/>
  <c r="U24" i="14"/>
  <c r="G46" i="14" l="1"/>
  <c r="G34" i="14"/>
  <c r="M34" i="14"/>
  <c r="M46" i="14"/>
  <c r="U34" i="14"/>
  <c r="U46" i="14"/>
  <c r="E34" i="14"/>
  <c r="E46" i="14"/>
  <c r="Y32" i="14"/>
  <c r="Y48" i="14"/>
  <c r="Y44" i="14"/>
  <c r="Y36" i="14"/>
  <c r="Z44" i="14"/>
  <c r="Z48" i="14"/>
  <c r="Z32" i="14"/>
  <c r="Z36" i="14"/>
  <c r="Z31" i="14"/>
  <c r="Z35" i="14"/>
  <c r="Z47" i="14"/>
  <c r="Z43" i="14"/>
  <c r="O46" i="14"/>
  <c r="O34" i="14"/>
  <c r="K34" i="14"/>
  <c r="K46" i="14"/>
  <c r="W46" i="14"/>
  <c r="W34" i="14"/>
  <c r="Y23" i="14"/>
  <c r="Z41" i="13"/>
  <c r="Y41" i="13"/>
  <c r="X41" i="13"/>
  <c r="W41" i="13"/>
  <c r="V41" i="13"/>
  <c r="U41" i="13"/>
  <c r="U23" i="13" s="1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W37" i="13"/>
  <c r="O37" i="13"/>
  <c r="G37" i="13"/>
  <c r="U36" i="13"/>
  <c r="M36" i="13"/>
  <c r="E36" i="13"/>
  <c r="S35" i="13"/>
  <c r="K35" i="13"/>
  <c r="T33" i="13"/>
  <c r="R33" i="13"/>
  <c r="L33" i="13"/>
  <c r="J33" i="13"/>
  <c r="X32" i="13"/>
  <c r="R32" i="13"/>
  <c r="P32" i="13"/>
  <c r="J32" i="13"/>
  <c r="H32" i="13"/>
  <c r="X31" i="13"/>
  <c r="V31" i="13"/>
  <c r="P31" i="13"/>
  <c r="N31" i="13"/>
  <c r="H31" i="13"/>
  <c r="F31" i="13"/>
  <c r="Z29" i="13"/>
  <c r="Y29" i="13"/>
  <c r="Z28" i="13"/>
  <c r="Y28" i="13"/>
  <c r="Z27" i="13"/>
  <c r="Y27" i="13"/>
  <c r="O24" i="13"/>
  <c r="E23" i="13"/>
  <c r="E46" i="13" s="1"/>
  <c r="X22" i="13"/>
  <c r="X33" i="13" s="1"/>
  <c r="W22" i="13"/>
  <c r="W45" i="13" s="1"/>
  <c r="V22" i="13"/>
  <c r="V45" i="13" s="1"/>
  <c r="U22" i="13"/>
  <c r="T22" i="13"/>
  <c r="T45" i="13" s="1"/>
  <c r="S22" i="13"/>
  <c r="S37" i="13" s="1"/>
  <c r="R22" i="13"/>
  <c r="R49" i="13" s="1"/>
  <c r="Q22" i="13"/>
  <c r="Q49" i="13" s="1"/>
  <c r="P22" i="13"/>
  <c r="P33" i="13" s="1"/>
  <c r="O22" i="13"/>
  <c r="O45" i="13" s="1"/>
  <c r="N22" i="13"/>
  <c r="N45" i="13" s="1"/>
  <c r="M22" i="13"/>
  <c r="M45" i="13" s="1"/>
  <c r="L22" i="13"/>
  <c r="K24" i="13" s="1"/>
  <c r="K22" i="13"/>
  <c r="K37" i="13" s="1"/>
  <c r="J22" i="13"/>
  <c r="J49" i="13" s="1"/>
  <c r="I22" i="13"/>
  <c r="I49" i="13" s="1"/>
  <c r="H22" i="13"/>
  <c r="H33" i="13" s="1"/>
  <c r="G22" i="13"/>
  <c r="G45" i="13" s="1"/>
  <c r="F22" i="13"/>
  <c r="F45" i="13" s="1"/>
  <c r="E22" i="13"/>
  <c r="X21" i="13"/>
  <c r="X48" i="13" s="1"/>
  <c r="W21" i="13"/>
  <c r="W48" i="13" s="1"/>
  <c r="V21" i="13"/>
  <c r="V32" i="13" s="1"/>
  <c r="U21" i="13"/>
  <c r="U44" i="13" s="1"/>
  <c r="T21" i="13"/>
  <c r="T44" i="13" s="1"/>
  <c r="S21" i="13"/>
  <c r="S44" i="13" s="1"/>
  <c r="R21" i="13"/>
  <c r="R44" i="13" s="1"/>
  <c r="Q21" i="13"/>
  <c r="Q36" i="13" s="1"/>
  <c r="P21" i="13"/>
  <c r="P48" i="13" s="1"/>
  <c r="O21" i="13"/>
  <c r="O48" i="13" s="1"/>
  <c r="N21" i="13"/>
  <c r="N32" i="13" s="1"/>
  <c r="M21" i="13"/>
  <c r="M44" i="13" s="1"/>
  <c r="L21" i="13"/>
  <c r="L44" i="13" s="1"/>
  <c r="K21" i="13"/>
  <c r="K44" i="13" s="1"/>
  <c r="J21" i="13"/>
  <c r="J44" i="13" s="1"/>
  <c r="I21" i="13"/>
  <c r="I36" i="13" s="1"/>
  <c r="H21" i="13"/>
  <c r="H48" i="13" s="1"/>
  <c r="G21" i="13"/>
  <c r="G48" i="13" s="1"/>
  <c r="F21" i="13"/>
  <c r="F32" i="13" s="1"/>
  <c r="E21" i="13"/>
  <c r="E44" i="13" s="1"/>
  <c r="X20" i="13"/>
  <c r="X43" i="13" s="1"/>
  <c r="W20" i="13"/>
  <c r="W35" i="13" s="1"/>
  <c r="V20" i="13"/>
  <c r="V47" i="13" s="1"/>
  <c r="U20" i="13"/>
  <c r="U47" i="13" s="1"/>
  <c r="T20" i="13"/>
  <c r="T31" i="13" s="1"/>
  <c r="S20" i="13"/>
  <c r="S43" i="13" s="1"/>
  <c r="R20" i="13"/>
  <c r="R43" i="13" s="1"/>
  <c r="Q20" i="13"/>
  <c r="Q23" i="13" s="1"/>
  <c r="P20" i="13"/>
  <c r="P43" i="13" s="1"/>
  <c r="O20" i="13"/>
  <c r="O35" i="13" s="1"/>
  <c r="N20" i="13"/>
  <c r="N47" i="13" s="1"/>
  <c r="M20" i="13"/>
  <c r="M47" i="13" s="1"/>
  <c r="L20" i="13"/>
  <c r="L31" i="13" s="1"/>
  <c r="K20" i="13"/>
  <c r="K43" i="13" s="1"/>
  <c r="J20" i="13"/>
  <c r="J43" i="13" s="1"/>
  <c r="I20" i="13"/>
  <c r="I43" i="13" s="1"/>
  <c r="H20" i="13"/>
  <c r="H43" i="13" s="1"/>
  <c r="G20" i="13"/>
  <c r="G35" i="13" s="1"/>
  <c r="F20" i="13"/>
  <c r="F47" i="13" s="1"/>
  <c r="E20" i="13"/>
  <c r="E47" i="13" s="1"/>
  <c r="Z19" i="13"/>
  <c r="Z22" i="13" s="1"/>
  <c r="Y19" i="13"/>
  <c r="Z18" i="13"/>
  <c r="Z21" i="13" s="1"/>
  <c r="Y18" i="13"/>
  <c r="Z17" i="13"/>
  <c r="Z20" i="13" s="1"/>
  <c r="Y17" i="13"/>
  <c r="Y20" i="13" s="1"/>
  <c r="Z16" i="13"/>
  <c r="Y16" i="13"/>
  <c r="Y22" i="13" s="1"/>
  <c r="Z15" i="13"/>
  <c r="Y15" i="13"/>
  <c r="Z14" i="13"/>
  <c r="Y14" i="13"/>
  <c r="Z13" i="13"/>
  <c r="Y13" i="13"/>
  <c r="Z12" i="13"/>
  <c r="Y12" i="13"/>
  <c r="Z11" i="13"/>
  <c r="Y11" i="13"/>
  <c r="Z10" i="13"/>
  <c r="Y10" i="13"/>
  <c r="Z9" i="13"/>
  <c r="Y9" i="13"/>
  <c r="Y21" i="13" s="1"/>
  <c r="Z8" i="13"/>
  <c r="Y8" i="13"/>
  <c r="Z7" i="13"/>
  <c r="Y7" i="13"/>
  <c r="Z6" i="13"/>
  <c r="Y6" i="13"/>
  <c r="Z5" i="13"/>
  <c r="Y5" i="13"/>
  <c r="Y46" i="14" l="1"/>
  <c r="Y34" i="14"/>
  <c r="U46" i="13"/>
  <c r="U34" i="13"/>
  <c r="Y49" i="13"/>
  <c r="Y37" i="13"/>
  <c r="I25" i="13"/>
  <c r="Y45" i="13"/>
  <c r="Y33" i="13"/>
  <c r="U25" i="13"/>
  <c r="Z49" i="13"/>
  <c r="Z37" i="13"/>
  <c r="Y24" i="13"/>
  <c r="Z45" i="13"/>
  <c r="Z33" i="13"/>
  <c r="E25" i="13"/>
  <c r="Y36" i="13"/>
  <c r="Y44" i="13"/>
  <c r="Y32" i="13"/>
  <c r="Y48" i="13"/>
  <c r="Y23" i="13"/>
  <c r="Y43" i="13"/>
  <c r="Y31" i="13"/>
  <c r="Y47" i="13"/>
  <c r="Y35" i="13"/>
  <c r="Z43" i="13"/>
  <c r="Z31" i="13"/>
  <c r="Z47" i="13"/>
  <c r="Z35" i="13"/>
  <c r="Z32" i="13"/>
  <c r="Z44" i="13"/>
  <c r="Z48" i="13"/>
  <c r="Z36" i="13"/>
  <c r="Q46" i="13"/>
  <c r="Q34" i="13"/>
  <c r="S24" i="13"/>
  <c r="S23" i="13"/>
  <c r="M24" i="13"/>
  <c r="G25" i="13"/>
  <c r="W25" i="13"/>
  <c r="E31" i="13"/>
  <c r="M31" i="13"/>
  <c r="U31" i="13"/>
  <c r="G32" i="13"/>
  <c r="O32" i="13"/>
  <c r="W32" i="13"/>
  <c r="I33" i="13"/>
  <c r="Q33" i="13"/>
  <c r="H35" i="13"/>
  <c r="P35" i="13"/>
  <c r="X35" i="13"/>
  <c r="J36" i="13"/>
  <c r="R36" i="13"/>
  <c r="L37" i="13"/>
  <c r="T37" i="13"/>
  <c r="L43" i="13"/>
  <c r="T43" i="13"/>
  <c r="F44" i="13"/>
  <c r="N44" i="13"/>
  <c r="V44" i="13"/>
  <c r="H45" i="13"/>
  <c r="P45" i="13"/>
  <c r="X45" i="13"/>
  <c r="G47" i="13"/>
  <c r="O47" i="13"/>
  <c r="W47" i="13"/>
  <c r="I48" i="13"/>
  <c r="Q48" i="13"/>
  <c r="K49" i="13"/>
  <c r="S49" i="13"/>
  <c r="E43" i="13"/>
  <c r="M43" i="13"/>
  <c r="U43" i="13"/>
  <c r="G44" i="13"/>
  <c r="O44" i="13"/>
  <c r="W44" i="13"/>
  <c r="I45" i="13"/>
  <c r="Q45" i="13"/>
  <c r="H47" i="13"/>
  <c r="P47" i="13"/>
  <c r="X47" i="13"/>
  <c r="J48" i="13"/>
  <c r="R48" i="13"/>
  <c r="L49" i="13"/>
  <c r="T49" i="13"/>
  <c r="I35" i="13"/>
  <c r="Q35" i="13"/>
  <c r="K36" i="13"/>
  <c r="S36" i="13"/>
  <c r="E37" i="13"/>
  <c r="M37" i="13"/>
  <c r="U37" i="13"/>
  <c r="G23" i="13"/>
  <c r="W23" i="13"/>
  <c r="Q24" i="13"/>
  <c r="K25" i="13"/>
  <c r="G31" i="13"/>
  <c r="O31" i="13"/>
  <c r="W31" i="13"/>
  <c r="I32" i="13"/>
  <c r="Q32" i="13"/>
  <c r="K33" i="13"/>
  <c r="S33" i="13"/>
  <c r="E34" i="13"/>
  <c r="J35" i="13"/>
  <c r="R35" i="13"/>
  <c r="L36" i="13"/>
  <c r="T36" i="13"/>
  <c r="F37" i="13"/>
  <c r="N37" i="13"/>
  <c r="V37" i="13"/>
  <c r="F43" i="13"/>
  <c r="N43" i="13"/>
  <c r="V43" i="13"/>
  <c r="H44" i="13"/>
  <c r="P44" i="13"/>
  <c r="X44" i="13"/>
  <c r="J45" i="13"/>
  <c r="R45" i="13"/>
  <c r="I47" i="13"/>
  <c r="Q47" i="13"/>
  <c r="K48" i="13"/>
  <c r="S48" i="13"/>
  <c r="E49" i="13"/>
  <c r="M49" i="13"/>
  <c r="U49" i="13"/>
  <c r="G43" i="13"/>
  <c r="O43" i="13"/>
  <c r="W43" i="13"/>
  <c r="I44" i="13"/>
  <c r="Q44" i="13"/>
  <c r="K45" i="13"/>
  <c r="S45" i="13"/>
  <c r="J47" i="13"/>
  <c r="R47" i="13"/>
  <c r="L48" i="13"/>
  <c r="T48" i="13"/>
  <c r="F49" i="13"/>
  <c r="N49" i="13"/>
  <c r="V49" i="13"/>
  <c r="I23" i="13"/>
  <c r="M25" i="13"/>
  <c r="K23" i="13"/>
  <c r="E24" i="13"/>
  <c r="U24" i="13"/>
  <c r="O25" i="13"/>
  <c r="I31" i="13"/>
  <c r="Q31" i="13"/>
  <c r="K32" i="13"/>
  <c r="S32" i="13"/>
  <c r="E33" i="13"/>
  <c r="M33" i="13"/>
  <c r="U33" i="13"/>
  <c r="L35" i="13"/>
  <c r="T35" i="13"/>
  <c r="F36" i="13"/>
  <c r="N36" i="13"/>
  <c r="V36" i="13"/>
  <c r="H37" i="13"/>
  <c r="P37" i="13"/>
  <c r="X37" i="13"/>
  <c r="L45" i="13"/>
  <c r="K47" i="13"/>
  <c r="S47" i="13"/>
  <c r="E48" i="13"/>
  <c r="M48" i="13"/>
  <c r="U48" i="13"/>
  <c r="G49" i="13"/>
  <c r="O49" i="13"/>
  <c r="W49" i="13"/>
  <c r="M23" i="13"/>
  <c r="G24" i="13"/>
  <c r="W24" i="13"/>
  <c r="Q25" i="13"/>
  <c r="J31" i="13"/>
  <c r="R31" i="13"/>
  <c r="L32" i="13"/>
  <c r="T32" i="13"/>
  <c r="F33" i="13"/>
  <c r="N33" i="13"/>
  <c r="V33" i="13"/>
  <c r="E35" i="13"/>
  <c r="M35" i="13"/>
  <c r="U35" i="13"/>
  <c r="G36" i="13"/>
  <c r="O36" i="13"/>
  <c r="W36" i="13"/>
  <c r="I37" i="13"/>
  <c r="Q37" i="13"/>
  <c r="Q43" i="13"/>
  <c r="E45" i="13"/>
  <c r="U45" i="13"/>
  <c r="L47" i="13"/>
  <c r="T47" i="13"/>
  <c r="F48" i="13"/>
  <c r="N48" i="13"/>
  <c r="V48" i="13"/>
  <c r="H49" i="13"/>
  <c r="P49" i="13"/>
  <c r="X49" i="13"/>
  <c r="O23" i="13"/>
  <c r="I24" i="13"/>
  <c r="S25" i="13"/>
  <c r="K31" i="13"/>
  <c r="S31" i="13"/>
  <c r="E32" i="13"/>
  <c r="M32" i="13"/>
  <c r="U32" i="13"/>
  <c r="G33" i="13"/>
  <c r="O33" i="13"/>
  <c r="W33" i="13"/>
  <c r="F35" i="13"/>
  <c r="N35" i="13"/>
  <c r="V35" i="13"/>
  <c r="H36" i="13"/>
  <c r="P36" i="13"/>
  <c r="X36" i="13"/>
  <c r="J37" i="13"/>
  <c r="R37" i="13"/>
  <c r="O34" i="13" l="1"/>
  <c r="O46" i="13"/>
  <c r="M46" i="13"/>
  <c r="M34" i="13"/>
  <c r="Y25" i="13"/>
  <c r="W46" i="13"/>
  <c r="W34" i="13"/>
  <c r="I46" i="13"/>
  <c r="I34" i="13"/>
  <c r="G34" i="13"/>
  <c r="G46" i="13"/>
  <c r="S46" i="13"/>
  <c r="S34" i="13"/>
  <c r="Y46" i="13"/>
  <c r="Y34" i="13"/>
  <c r="K46" i="13"/>
  <c r="K34" i="13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V37" i="12"/>
  <c r="Q37" i="12"/>
  <c r="N37" i="12"/>
  <c r="I37" i="12"/>
  <c r="F37" i="12"/>
  <c r="W36" i="12"/>
  <c r="T36" i="12"/>
  <c r="O36" i="12"/>
  <c r="L36" i="12"/>
  <c r="G36" i="12"/>
  <c r="U35" i="12"/>
  <c r="R35" i="12"/>
  <c r="M35" i="12"/>
  <c r="J35" i="12"/>
  <c r="E35" i="12"/>
  <c r="X33" i="12"/>
  <c r="V33" i="12"/>
  <c r="T33" i="12"/>
  <c r="R33" i="12"/>
  <c r="P33" i="12"/>
  <c r="N33" i="12"/>
  <c r="L33" i="12"/>
  <c r="J33" i="12"/>
  <c r="H33" i="12"/>
  <c r="F33" i="12"/>
  <c r="X32" i="12"/>
  <c r="V32" i="12"/>
  <c r="T32" i="12"/>
  <c r="R32" i="12"/>
  <c r="P32" i="12"/>
  <c r="N32" i="12"/>
  <c r="L32" i="12"/>
  <c r="J32" i="12"/>
  <c r="H32" i="12"/>
  <c r="F32" i="12"/>
  <c r="X31" i="12"/>
  <c r="V31" i="12"/>
  <c r="T31" i="12"/>
  <c r="R31" i="12"/>
  <c r="P31" i="12"/>
  <c r="N31" i="12"/>
  <c r="L31" i="12"/>
  <c r="J31" i="12"/>
  <c r="H31" i="12"/>
  <c r="F31" i="12"/>
  <c r="Z29" i="12"/>
  <c r="Y29" i="12"/>
  <c r="Z28" i="12"/>
  <c r="Y28" i="12"/>
  <c r="Z27" i="12"/>
  <c r="Y27" i="12"/>
  <c r="S24" i="12"/>
  <c r="K24" i="12"/>
  <c r="X22" i="12"/>
  <c r="X37" i="12" s="1"/>
  <c r="W22" i="12"/>
  <c r="W45" i="12" s="1"/>
  <c r="V22" i="12"/>
  <c r="V45" i="12" s="1"/>
  <c r="U22" i="12"/>
  <c r="U33" i="12" s="1"/>
  <c r="T22" i="12"/>
  <c r="T45" i="12" s="1"/>
  <c r="S22" i="12"/>
  <c r="S33" i="12" s="1"/>
  <c r="R22" i="12"/>
  <c r="R49" i="12" s="1"/>
  <c r="Q22" i="12"/>
  <c r="Q49" i="12" s="1"/>
  <c r="P22" i="12"/>
  <c r="P37" i="12" s="1"/>
  <c r="O22" i="12"/>
  <c r="O45" i="12" s="1"/>
  <c r="N22" i="12"/>
  <c r="N45" i="12" s="1"/>
  <c r="M22" i="12"/>
  <c r="M33" i="12" s="1"/>
  <c r="L22" i="12"/>
  <c r="L45" i="12" s="1"/>
  <c r="K22" i="12"/>
  <c r="K33" i="12" s="1"/>
  <c r="J22" i="12"/>
  <c r="J49" i="12" s="1"/>
  <c r="I22" i="12"/>
  <c r="I49" i="12" s="1"/>
  <c r="H22" i="12"/>
  <c r="H37" i="12" s="1"/>
  <c r="G22" i="12"/>
  <c r="G45" i="12" s="1"/>
  <c r="F22" i="12"/>
  <c r="F45" i="12" s="1"/>
  <c r="E22" i="12"/>
  <c r="E33" i="12" s="1"/>
  <c r="X21" i="12"/>
  <c r="X48" i="12" s="1"/>
  <c r="W21" i="12"/>
  <c r="W48" i="12" s="1"/>
  <c r="V21" i="12"/>
  <c r="V36" i="12" s="1"/>
  <c r="U21" i="12"/>
  <c r="U44" i="12" s="1"/>
  <c r="T21" i="12"/>
  <c r="T44" i="12" s="1"/>
  <c r="S21" i="12"/>
  <c r="S32" i="12" s="1"/>
  <c r="R21" i="12"/>
  <c r="R44" i="12" s="1"/>
  <c r="Q21" i="12"/>
  <c r="Q32" i="12" s="1"/>
  <c r="P21" i="12"/>
  <c r="P48" i="12" s="1"/>
  <c r="O21" i="12"/>
  <c r="O48" i="12" s="1"/>
  <c r="N21" i="12"/>
  <c r="N36" i="12" s="1"/>
  <c r="M21" i="12"/>
  <c r="M44" i="12" s="1"/>
  <c r="L21" i="12"/>
  <c r="L44" i="12" s="1"/>
  <c r="K21" i="12"/>
  <c r="K32" i="12" s="1"/>
  <c r="J21" i="12"/>
  <c r="J44" i="12" s="1"/>
  <c r="I21" i="12"/>
  <c r="I32" i="12" s="1"/>
  <c r="H21" i="12"/>
  <c r="H48" i="12" s="1"/>
  <c r="G21" i="12"/>
  <c r="G48" i="12" s="1"/>
  <c r="F21" i="12"/>
  <c r="F36" i="12" s="1"/>
  <c r="E21" i="12"/>
  <c r="E44" i="12" s="1"/>
  <c r="X20" i="12"/>
  <c r="X43" i="12" s="1"/>
  <c r="W20" i="12"/>
  <c r="W31" i="12" s="1"/>
  <c r="V20" i="12"/>
  <c r="V47" i="12" s="1"/>
  <c r="U20" i="12"/>
  <c r="U47" i="12" s="1"/>
  <c r="T20" i="12"/>
  <c r="T35" i="12" s="1"/>
  <c r="S20" i="12"/>
  <c r="S43" i="12" s="1"/>
  <c r="R20" i="12"/>
  <c r="R43" i="12" s="1"/>
  <c r="Q20" i="12"/>
  <c r="Q31" i="12" s="1"/>
  <c r="P20" i="12"/>
  <c r="P43" i="12" s="1"/>
  <c r="O20" i="12"/>
  <c r="O31" i="12" s="1"/>
  <c r="N20" i="12"/>
  <c r="N47" i="12" s="1"/>
  <c r="M20" i="12"/>
  <c r="M47" i="12" s="1"/>
  <c r="L20" i="12"/>
  <c r="L35" i="12" s="1"/>
  <c r="K20" i="12"/>
  <c r="K43" i="12" s="1"/>
  <c r="J20" i="12"/>
  <c r="J43" i="12" s="1"/>
  <c r="I20" i="12"/>
  <c r="I31" i="12" s="1"/>
  <c r="H20" i="12"/>
  <c r="H43" i="12" s="1"/>
  <c r="G20" i="12"/>
  <c r="G31" i="12" s="1"/>
  <c r="F20" i="12"/>
  <c r="F47" i="12" s="1"/>
  <c r="E20" i="12"/>
  <c r="E47" i="12" s="1"/>
  <c r="Z19" i="12"/>
  <c r="Z22" i="12" s="1"/>
  <c r="Y19" i="12"/>
  <c r="Y22" i="12" s="1"/>
  <c r="Z18" i="12"/>
  <c r="Y18" i="12"/>
  <c r="Y21" i="12" s="1"/>
  <c r="Z17" i="12"/>
  <c r="Z20" i="12" s="1"/>
  <c r="Y17" i="12"/>
  <c r="Z16" i="12"/>
  <c r="Y16" i="12"/>
  <c r="Z15" i="12"/>
  <c r="Y15" i="12"/>
  <c r="Z14" i="12"/>
  <c r="Y14" i="12"/>
  <c r="Y20" i="12" s="1"/>
  <c r="Z13" i="12"/>
  <c r="Y13" i="12"/>
  <c r="Z12" i="12"/>
  <c r="Y12" i="12"/>
  <c r="Z11" i="12"/>
  <c r="Y11" i="12"/>
  <c r="Z10" i="12"/>
  <c r="Y10" i="12"/>
  <c r="Z9" i="12"/>
  <c r="Z21" i="12" s="1"/>
  <c r="Y9" i="12"/>
  <c r="Z8" i="12"/>
  <c r="Y8" i="12"/>
  <c r="Z7" i="12"/>
  <c r="Y7" i="12"/>
  <c r="Z6" i="12"/>
  <c r="Y6" i="12"/>
  <c r="Z5" i="12"/>
  <c r="Y5" i="12"/>
  <c r="Z32" i="12" l="1"/>
  <c r="Z44" i="12"/>
  <c r="Z36" i="12"/>
  <c r="Z48" i="12"/>
  <c r="Z43" i="12"/>
  <c r="Z35" i="12"/>
  <c r="Z47" i="12"/>
  <c r="Z31" i="12"/>
  <c r="Z49" i="12"/>
  <c r="Z33" i="12"/>
  <c r="Z45" i="12"/>
  <c r="Z37" i="12"/>
  <c r="Y24" i="12"/>
  <c r="Y31" i="12"/>
  <c r="Y43" i="12"/>
  <c r="Y23" i="12"/>
  <c r="Y35" i="12"/>
  <c r="Y47" i="12"/>
  <c r="Y32" i="12"/>
  <c r="Y44" i="12"/>
  <c r="Y36" i="12"/>
  <c r="Y48" i="12"/>
  <c r="Y49" i="12"/>
  <c r="Y33" i="12"/>
  <c r="Y45" i="12"/>
  <c r="Y37" i="12"/>
  <c r="Q25" i="12"/>
  <c r="O23" i="12"/>
  <c r="I24" i="12"/>
  <c r="S25" i="12"/>
  <c r="K31" i="12"/>
  <c r="S31" i="12"/>
  <c r="E32" i="12"/>
  <c r="M32" i="12"/>
  <c r="U32" i="12"/>
  <c r="G33" i="12"/>
  <c r="O33" i="12"/>
  <c r="W33" i="12"/>
  <c r="F35" i="12"/>
  <c r="N35" i="12"/>
  <c r="V35" i="12"/>
  <c r="H36" i="12"/>
  <c r="P36" i="12"/>
  <c r="X36" i="12"/>
  <c r="J37" i="12"/>
  <c r="R37" i="12"/>
  <c r="L43" i="12"/>
  <c r="T43" i="12"/>
  <c r="F44" i="12"/>
  <c r="N44" i="12"/>
  <c r="V44" i="12"/>
  <c r="H45" i="12"/>
  <c r="P45" i="12"/>
  <c r="X45" i="12"/>
  <c r="G47" i="12"/>
  <c r="O47" i="12"/>
  <c r="W47" i="12"/>
  <c r="I48" i="12"/>
  <c r="Q48" i="12"/>
  <c r="K49" i="12"/>
  <c r="S49" i="12"/>
  <c r="Q23" i="12"/>
  <c r="E25" i="12"/>
  <c r="U25" i="12"/>
  <c r="G35" i="12"/>
  <c r="O35" i="12"/>
  <c r="W35" i="12"/>
  <c r="I36" i="12"/>
  <c r="Q36" i="12"/>
  <c r="K37" i="12"/>
  <c r="S37" i="12"/>
  <c r="E43" i="12"/>
  <c r="M43" i="12"/>
  <c r="U43" i="12"/>
  <c r="G44" i="12"/>
  <c r="O44" i="12"/>
  <c r="W44" i="12"/>
  <c r="I45" i="12"/>
  <c r="Q45" i="12"/>
  <c r="H47" i="12"/>
  <c r="P47" i="12"/>
  <c r="X47" i="12"/>
  <c r="J48" i="12"/>
  <c r="R48" i="12"/>
  <c r="L49" i="12"/>
  <c r="T49" i="12"/>
  <c r="S23" i="12"/>
  <c r="M24" i="12"/>
  <c r="G25" i="12"/>
  <c r="W25" i="12"/>
  <c r="E31" i="12"/>
  <c r="M31" i="12"/>
  <c r="U31" i="12"/>
  <c r="G32" i="12"/>
  <c r="O32" i="12"/>
  <c r="W32" i="12"/>
  <c r="I33" i="12"/>
  <c r="Q33" i="12"/>
  <c r="H35" i="12"/>
  <c r="P35" i="12"/>
  <c r="X35" i="12"/>
  <c r="J36" i="12"/>
  <c r="R36" i="12"/>
  <c r="L37" i="12"/>
  <c r="T37" i="12"/>
  <c r="F43" i="12"/>
  <c r="N43" i="12"/>
  <c r="V43" i="12"/>
  <c r="H44" i="12"/>
  <c r="P44" i="12"/>
  <c r="X44" i="12"/>
  <c r="J45" i="12"/>
  <c r="R45" i="12"/>
  <c r="I47" i="12"/>
  <c r="Q47" i="12"/>
  <c r="K48" i="12"/>
  <c r="S48" i="12"/>
  <c r="E49" i="12"/>
  <c r="M49" i="12"/>
  <c r="U49" i="12"/>
  <c r="M23" i="12"/>
  <c r="W24" i="12"/>
  <c r="O24" i="12"/>
  <c r="I35" i="12"/>
  <c r="S36" i="12"/>
  <c r="M37" i="12"/>
  <c r="G43" i="12"/>
  <c r="O43" i="12"/>
  <c r="W43" i="12"/>
  <c r="I44" i="12"/>
  <c r="Q44" i="12"/>
  <c r="K45" i="12"/>
  <c r="S45" i="12"/>
  <c r="J47" i="12"/>
  <c r="R47" i="12"/>
  <c r="L48" i="12"/>
  <c r="T48" i="12"/>
  <c r="F49" i="12"/>
  <c r="N49" i="12"/>
  <c r="V49" i="12"/>
  <c r="G24" i="12"/>
  <c r="E23" i="12"/>
  <c r="U23" i="12"/>
  <c r="I25" i="12"/>
  <c r="Q35" i="12"/>
  <c r="K36" i="12"/>
  <c r="E37" i="12"/>
  <c r="U37" i="12"/>
  <c r="G23" i="12"/>
  <c r="W23" i="12"/>
  <c r="Q24" i="12"/>
  <c r="K25" i="12"/>
  <c r="K47" i="12"/>
  <c r="S47" i="12"/>
  <c r="E48" i="12"/>
  <c r="M48" i="12"/>
  <c r="U48" i="12"/>
  <c r="G49" i="12"/>
  <c r="O49" i="12"/>
  <c r="W49" i="12"/>
  <c r="I23" i="12"/>
  <c r="M25" i="12"/>
  <c r="K35" i="12"/>
  <c r="S35" i="12"/>
  <c r="E36" i="12"/>
  <c r="M36" i="12"/>
  <c r="U36" i="12"/>
  <c r="G37" i="12"/>
  <c r="O37" i="12"/>
  <c r="W37" i="12"/>
  <c r="I43" i="12"/>
  <c r="Q43" i="12"/>
  <c r="K44" i="12"/>
  <c r="S44" i="12"/>
  <c r="E45" i="12"/>
  <c r="M45" i="12"/>
  <c r="U45" i="12"/>
  <c r="L47" i="12"/>
  <c r="T47" i="12"/>
  <c r="F48" i="12"/>
  <c r="N48" i="12"/>
  <c r="V48" i="12"/>
  <c r="H49" i="12"/>
  <c r="P49" i="12"/>
  <c r="X49" i="12"/>
  <c r="K23" i="12"/>
  <c r="E24" i="12"/>
  <c r="U24" i="12"/>
  <c r="O25" i="12"/>
  <c r="S49" i="11"/>
  <c r="K49" i="11"/>
  <c r="Q48" i="11"/>
  <c r="I48" i="11"/>
  <c r="W47" i="11"/>
  <c r="O47" i="11"/>
  <c r="G47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R37" i="11"/>
  <c r="J37" i="11"/>
  <c r="X36" i="11"/>
  <c r="P36" i="11"/>
  <c r="H36" i="11"/>
  <c r="V35" i="11"/>
  <c r="N35" i="11"/>
  <c r="F35" i="11"/>
  <c r="W33" i="11"/>
  <c r="O33" i="11"/>
  <c r="G33" i="11"/>
  <c r="U32" i="11"/>
  <c r="M32" i="11"/>
  <c r="E32" i="11"/>
  <c r="S31" i="11"/>
  <c r="K31" i="11"/>
  <c r="Z29" i="11"/>
  <c r="Y29" i="11"/>
  <c r="Z28" i="11"/>
  <c r="Y28" i="11"/>
  <c r="Z27" i="11"/>
  <c r="Y27" i="11"/>
  <c r="I24" i="11"/>
  <c r="O23" i="11"/>
  <c r="O46" i="11" s="1"/>
  <c r="X22" i="11"/>
  <c r="W24" i="11" s="1"/>
  <c r="W22" i="11"/>
  <c r="W45" i="11" s="1"/>
  <c r="V22" i="11"/>
  <c r="V33" i="11" s="1"/>
  <c r="U22" i="11"/>
  <c r="U33" i="11" s="1"/>
  <c r="T22" i="11"/>
  <c r="T33" i="11" s="1"/>
  <c r="S22" i="11"/>
  <c r="S24" i="11" s="1"/>
  <c r="R22" i="11"/>
  <c r="R49" i="11" s="1"/>
  <c r="Q22" i="11"/>
  <c r="Q37" i="11" s="1"/>
  <c r="P22" i="11"/>
  <c r="P37" i="11" s="1"/>
  <c r="O22" i="11"/>
  <c r="O45" i="11" s="1"/>
  <c r="N22" i="11"/>
  <c r="N33" i="11" s="1"/>
  <c r="M22" i="11"/>
  <c r="M33" i="11" s="1"/>
  <c r="L22" i="11"/>
  <c r="L33" i="11" s="1"/>
  <c r="K22" i="11"/>
  <c r="K33" i="11" s="1"/>
  <c r="J22" i="11"/>
  <c r="J49" i="11" s="1"/>
  <c r="I22" i="11"/>
  <c r="I37" i="11" s="1"/>
  <c r="H22" i="11"/>
  <c r="G24" i="11" s="1"/>
  <c r="G22" i="11"/>
  <c r="G45" i="11" s="1"/>
  <c r="F22" i="11"/>
  <c r="F33" i="11" s="1"/>
  <c r="E22" i="11"/>
  <c r="E33" i="11" s="1"/>
  <c r="X21" i="11"/>
  <c r="X48" i="11" s="1"/>
  <c r="W21" i="11"/>
  <c r="W36" i="11" s="1"/>
  <c r="V21" i="11"/>
  <c r="V36" i="11" s="1"/>
  <c r="U21" i="11"/>
  <c r="U44" i="11" s="1"/>
  <c r="T21" i="11"/>
  <c r="T32" i="11" s="1"/>
  <c r="S21" i="11"/>
  <c r="S32" i="11" s="1"/>
  <c r="R21" i="11"/>
  <c r="R32" i="11" s="1"/>
  <c r="Q21" i="11"/>
  <c r="Q32" i="11" s="1"/>
  <c r="P21" i="11"/>
  <c r="P48" i="11" s="1"/>
  <c r="O21" i="11"/>
  <c r="O36" i="11" s="1"/>
  <c r="N21" i="11"/>
  <c r="N44" i="11" s="1"/>
  <c r="M21" i="11"/>
  <c r="M44" i="11" s="1"/>
  <c r="L21" i="11"/>
  <c r="L32" i="11" s="1"/>
  <c r="K21" i="11"/>
  <c r="K32" i="11" s="1"/>
  <c r="J21" i="11"/>
  <c r="J32" i="11" s="1"/>
  <c r="I21" i="11"/>
  <c r="I32" i="11" s="1"/>
  <c r="H21" i="11"/>
  <c r="H48" i="11" s="1"/>
  <c r="G21" i="11"/>
  <c r="G36" i="11" s="1"/>
  <c r="F21" i="11"/>
  <c r="F36" i="11" s="1"/>
  <c r="E21" i="11"/>
  <c r="E44" i="11" s="1"/>
  <c r="X20" i="11"/>
  <c r="X31" i="11" s="1"/>
  <c r="W20" i="11"/>
  <c r="W31" i="11" s="1"/>
  <c r="V20" i="11"/>
  <c r="V47" i="11" s="1"/>
  <c r="U20" i="11"/>
  <c r="U35" i="11" s="1"/>
  <c r="T20" i="11"/>
  <c r="T35" i="11" s="1"/>
  <c r="S20" i="11"/>
  <c r="S43" i="11" s="1"/>
  <c r="R20" i="11"/>
  <c r="R31" i="11" s="1"/>
  <c r="Q20" i="11"/>
  <c r="Q31" i="11" s="1"/>
  <c r="P20" i="11"/>
  <c r="P31" i="11" s="1"/>
  <c r="O20" i="11"/>
  <c r="O31" i="11" s="1"/>
  <c r="N20" i="11"/>
  <c r="N47" i="11" s="1"/>
  <c r="M20" i="11"/>
  <c r="M35" i="11" s="1"/>
  <c r="L20" i="11"/>
  <c r="L35" i="11" s="1"/>
  <c r="K20" i="11"/>
  <c r="K43" i="11" s="1"/>
  <c r="J20" i="11"/>
  <c r="J31" i="11" s="1"/>
  <c r="I20" i="11"/>
  <c r="I31" i="11" s="1"/>
  <c r="H20" i="11"/>
  <c r="H31" i="11" s="1"/>
  <c r="G20" i="11"/>
  <c r="G31" i="11" s="1"/>
  <c r="F20" i="11"/>
  <c r="F47" i="11" s="1"/>
  <c r="E20" i="11"/>
  <c r="E35" i="11" s="1"/>
  <c r="Z19" i="11"/>
  <c r="Z22" i="11" s="1"/>
  <c r="Y19" i="11"/>
  <c r="Y22" i="11" s="1"/>
  <c r="Z18" i="11"/>
  <c r="Z21" i="11" s="1"/>
  <c r="Y18" i="11"/>
  <c r="Y21" i="11" s="1"/>
  <c r="Z17" i="11"/>
  <c r="Z20" i="11" s="1"/>
  <c r="Y17" i="11"/>
  <c r="Y20" i="11" s="1"/>
  <c r="Z16" i="11"/>
  <c r="Y16" i="11"/>
  <c r="Z15" i="11"/>
  <c r="Y15" i="11"/>
  <c r="Z14" i="11"/>
  <c r="Y14" i="11"/>
  <c r="Z13" i="11"/>
  <c r="Y13" i="11"/>
  <c r="Z12" i="11"/>
  <c r="Y12" i="11"/>
  <c r="Z11" i="11"/>
  <c r="Y11" i="11"/>
  <c r="Z10" i="11"/>
  <c r="Y10" i="11"/>
  <c r="Z9" i="11"/>
  <c r="Y9" i="11"/>
  <c r="Z8" i="11"/>
  <c r="Y8" i="11"/>
  <c r="Z7" i="11"/>
  <c r="Y7" i="11"/>
  <c r="Z6" i="11"/>
  <c r="Y6" i="11"/>
  <c r="Z5" i="11"/>
  <c r="Y5" i="11"/>
  <c r="U34" i="12" l="1"/>
  <c r="U46" i="12"/>
  <c r="S34" i="12"/>
  <c r="S46" i="12"/>
  <c r="Y25" i="12"/>
  <c r="Y34" i="12"/>
  <c r="Y46" i="12"/>
  <c r="W34" i="12"/>
  <c r="W46" i="12"/>
  <c r="E34" i="12"/>
  <c r="E46" i="12"/>
  <c r="Q34" i="12"/>
  <c r="Q46" i="12"/>
  <c r="G34" i="12"/>
  <c r="G46" i="12"/>
  <c r="O34" i="12"/>
  <c r="O46" i="12"/>
  <c r="K46" i="12"/>
  <c r="K34" i="12"/>
  <c r="I34" i="12"/>
  <c r="I46" i="12"/>
  <c r="M46" i="12"/>
  <c r="M34" i="12"/>
  <c r="Y32" i="11"/>
  <c r="Y44" i="11"/>
  <c r="Y36" i="11"/>
  <c r="Y48" i="11"/>
  <c r="Y37" i="11"/>
  <c r="Y49" i="11"/>
  <c r="Y33" i="11"/>
  <c r="Y45" i="11"/>
  <c r="S25" i="11"/>
  <c r="Z31" i="11"/>
  <c r="Z43" i="11"/>
  <c r="Z35" i="11"/>
  <c r="Z47" i="11"/>
  <c r="Z32" i="11"/>
  <c r="Z44" i="11"/>
  <c r="Z36" i="11"/>
  <c r="Z48" i="11"/>
  <c r="Z49" i="11"/>
  <c r="Y24" i="11"/>
  <c r="Z33" i="11"/>
  <c r="Z45" i="11"/>
  <c r="Z37" i="11"/>
  <c r="Y31" i="11"/>
  <c r="Y43" i="11"/>
  <c r="Y23" i="11"/>
  <c r="Y35" i="11"/>
  <c r="Y47" i="11"/>
  <c r="T43" i="11"/>
  <c r="H45" i="11"/>
  <c r="Q23" i="11"/>
  <c r="K24" i="11"/>
  <c r="E25" i="11"/>
  <c r="U25" i="11"/>
  <c r="L31" i="11"/>
  <c r="T31" i="11"/>
  <c r="F32" i="11"/>
  <c r="N32" i="11"/>
  <c r="V32" i="11"/>
  <c r="H33" i="11"/>
  <c r="P33" i="11"/>
  <c r="X33" i="11"/>
  <c r="O34" i="11"/>
  <c r="G35" i="11"/>
  <c r="O35" i="11"/>
  <c r="W35" i="11"/>
  <c r="I36" i="11"/>
  <c r="Q36" i="11"/>
  <c r="K37" i="11"/>
  <c r="S37" i="11"/>
  <c r="E43" i="11"/>
  <c r="M43" i="11"/>
  <c r="U43" i="11"/>
  <c r="G44" i="11"/>
  <c r="O44" i="11"/>
  <c r="W44" i="11"/>
  <c r="I45" i="11"/>
  <c r="Q45" i="11"/>
  <c r="H47" i="11"/>
  <c r="P47" i="11"/>
  <c r="X47" i="11"/>
  <c r="J48" i="11"/>
  <c r="R48" i="11"/>
  <c r="L49" i="11"/>
  <c r="T49" i="11"/>
  <c r="L43" i="11"/>
  <c r="X45" i="11"/>
  <c r="S23" i="11"/>
  <c r="M24" i="11"/>
  <c r="G25" i="11"/>
  <c r="W25" i="11"/>
  <c r="E31" i="11"/>
  <c r="M31" i="11"/>
  <c r="U31" i="11"/>
  <c r="G32" i="11"/>
  <c r="O32" i="11"/>
  <c r="W32" i="11"/>
  <c r="I33" i="11"/>
  <c r="Q33" i="11"/>
  <c r="H35" i="11"/>
  <c r="P35" i="11"/>
  <c r="X35" i="11"/>
  <c r="J36" i="11"/>
  <c r="R36" i="11"/>
  <c r="L37" i="11"/>
  <c r="T37" i="11"/>
  <c r="F43" i="11"/>
  <c r="N43" i="11"/>
  <c r="V43" i="11"/>
  <c r="H44" i="11"/>
  <c r="P44" i="11"/>
  <c r="X44" i="11"/>
  <c r="J45" i="11"/>
  <c r="R45" i="11"/>
  <c r="I47" i="11"/>
  <c r="Q47" i="11"/>
  <c r="K48" i="11"/>
  <c r="S48" i="11"/>
  <c r="E49" i="11"/>
  <c r="M49" i="11"/>
  <c r="U49" i="11"/>
  <c r="F44" i="11"/>
  <c r="E23" i="11"/>
  <c r="U23" i="11"/>
  <c r="O24" i="11"/>
  <c r="I25" i="11"/>
  <c r="F31" i="11"/>
  <c r="N31" i="11"/>
  <c r="V31" i="11"/>
  <c r="H32" i="11"/>
  <c r="P32" i="11"/>
  <c r="X32" i="11"/>
  <c r="J33" i="11"/>
  <c r="R33" i="11"/>
  <c r="I35" i="11"/>
  <c r="Q35" i="11"/>
  <c r="K36" i="11"/>
  <c r="S36" i="11"/>
  <c r="E37" i="11"/>
  <c r="M37" i="11"/>
  <c r="U37" i="11"/>
  <c r="G43" i="11"/>
  <c r="O43" i="11"/>
  <c r="W43" i="11"/>
  <c r="I44" i="11"/>
  <c r="Q44" i="11"/>
  <c r="K45" i="11"/>
  <c r="S45" i="11"/>
  <c r="J47" i="11"/>
  <c r="R47" i="11"/>
  <c r="L48" i="11"/>
  <c r="T48" i="11"/>
  <c r="F49" i="11"/>
  <c r="N49" i="11"/>
  <c r="V49" i="11"/>
  <c r="G23" i="11"/>
  <c r="W23" i="11"/>
  <c r="Q24" i="11"/>
  <c r="K25" i="11"/>
  <c r="S33" i="11"/>
  <c r="J35" i="11"/>
  <c r="R35" i="11"/>
  <c r="L36" i="11"/>
  <c r="T36" i="11"/>
  <c r="F37" i="11"/>
  <c r="N37" i="11"/>
  <c r="V37" i="11"/>
  <c r="H43" i="11"/>
  <c r="P43" i="11"/>
  <c r="X43" i="11"/>
  <c r="J44" i="11"/>
  <c r="R44" i="11"/>
  <c r="L45" i="11"/>
  <c r="T45" i="11"/>
  <c r="K47" i="11"/>
  <c r="S47" i="11"/>
  <c r="E48" i="11"/>
  <c r="M48" i="11"/>
  <c r="U48" i="11"/>
  <c r="G49" i="11"/>
  <c r="O49" i="11"/>
  <c r="W49" i="11"/>
  <c r="V44" i="11"/>
  <c r="I23" i="11"/>
  <c r="M25" i="11"/>
  <c r="K35" i="11"/>
  <c r="S35" i="11"/>
  <c r="E36" i="11"/>
  <c r="M36" i="11"/>
  <c r="U36" i="11"/>
  <c r="G37" i="11"/>
  <c r="O37" i="11"/>
  <c r="W37" i="11"/>
  <c r="I43" i="11"/>
  <c r="Q43" i="11"/>
  <c r="K44" i="11"/>
  <c r="S44" i="11"/>
  <c r="E45" i="11"/>
  <c r="M45" i="11"/>
  <c r="U45" i="11"/>
  <c r="L47" i="11"/>
  <c r="T47" i="11"/>
  <c r="F48" i="11"/>
  <c r="N48" i="11"/>
  <c r="V48" i="11"/>
  <c r="H49" i="11"/>
  <c r="P49" i="11"/>
  <c r="X49" i="11"/>
  <c r="P45" i="11"/>
  <c r="K23" i="11"/>
  <c r="E24" i="11"/>
  <c r="U24" i="11"/>
  <c r="O25" i="11"/>
  <c r="N36" i="11"/>
  <c r="H37" i="11"/>
  <c r="X37" i="11"/>
  <c r="J43" i="11"/>
  <c r="R43" i="11"/>
  <c r="L44" i="11"/>
  <c r="T44" i="11"/>
  <c r="F45" i="11"/>
  <c r="N45" i="11"/>
  <c r="V45" i="11"/>
  <c r="E47" i="11"/>
  <c r="M47" i="11"/>
  <c r="U47" i="11"/>
  <c r="G48" i="11"/>
  <c r="O48" i="11"/>
  <c r="W48" i="11"/>
  <c r="I49" i="11"/>
  <c r="Q49" i="11"/>
  <c r="M23" i="11"/>
  <c r="Q25" i="11"/>
  <c r="Z42" i="10"/>
  <c r="X42" i="10"/>
  <c r="V42" i="10"/>
  <c r="T42" i="10"/>
  <c r="R42" i="10"/>
  <c r="P42" i="10"/>
  <c r="N42" i="10"/>
  <c r="L42" i="10"/>
  <c r="J42" i="10"/>
  <c r="H42" i="10"/>
  <c r="F42" i="10"/>
  <c r="R37" i="10"/>
  <c r="J37" i="10"/>
  <c r="V35" i="10"/>
  <c r="F35" i="10"/>
  <c r="Z29" i="10"/>
  <c r="Y29" i="10"/>
  <c r="Z28" i="10"/>
  <c r="Y28" i="10"/>
  <c r="Z27" i="10"/>
  <c r="Y27" i="10"/>
  <c r="X22" i="10"/>
  <c r="W22" i="10"/>
  <c r="V22" i="10"/>
  <c r="V33" i="10" s="1"/>
  <c r="U22" i="10"/>
  <c r="U33" i="10" s="1"/>
  <c r="T22" i="10"/>
  <c r="T33" i="10" s="1"/>
  <c r="S22" i="10"/>
  <c r="S33" i="10" s="1"/>
  <c r="R22" i="10"/>
  <c r="Q22" i="10"/>
  <c r="Q37" i="10" s="1"/>
  <c r="P22" i="10"/>
  <c r="P37" i="10" s="1"/>
  <c r="O22" i="10"/>
  <c r="N22" i="10"/>
  <c r="N33" i="10" s="1"/>
  <c r="M22" i="10"/>
  <c r="M33" i="10" s="1"/>
  <c r="L22" i="10"/>
  <c r="L33" i="10" s="1"/>
  <c r="K22" i="10"/>
  <c r="K33" i="10" s="1"/>
  <c r="J22" i="10"/>
  <c r="I22" i="10"/>
  <c r="I37" i="10" s="1"/>
  <c r="H22" i="10"/>
  <c r="G22" i="10"/>
  <c r="G33" i="10" s="1"/>
  <c r="F22" i="10"/>
  <c r="F33" i="10" s="1"/>
  <c r="E22" i="10"/>
  <c r="E33" i="10" s="1"/>
  <c r="X21" i="10"/>
  <c r="W21" i="10"/>
  <c r="W36" i="10" s="1"/>
  <c r="V21" i="10"/>
  <c r="V36" i="10" s="1"/>
  <c r="U21" i="10"/>
  <c r="T21" i="10"/>
  <c r="T32" i="10" s="1"/>
  <c r="S21" i="10"/>
  <c r="S32" i="10" s="1"/>
  <c r="R21" i="10"/>
  <c r="R32" i="10" s="1"/>
  <c r="Q21" i="10"/>
  <c r="Q32" i="10" s="1"/>
  <c r="P21" i="10"/>
  <c r="O21" i="10"/>
  <c r="O36" i="10" s="1"/>
  <c r="N21" i="10"/>
  <c r="N36" i="10" s="1"/>
  <c r="M21" i="10"/>
  <c r="L21" i="10"/>
  <c r="L32" i="10" s="1"/>
  <c r="K21" i="10"/>
  <c r="K32" i="10" s="1"/>
  <c r="J21" i="10"/>
  <c r="J32" i="10" s="1"/>
  <c r="I21" i="10"/>
  <c r="I32" i="10" s="1"/>
  <c r="H21" i="10"/>
  <c r="G21" i="10"/>
  <c r="G36" i="10" s="1"/>
  <c r="F21" i="10"/>
  <c r="F36" i="10" s="1"/>
  <c r="E21" i="10"/>
  <c r="X20" i="10"/>
  <c r="X31" i="10" s="1"/>
  <c r="W20" i="10"/>
  <c r="W31" i="10" s="1"/>
  <c r="V20" i="10"/>
  <c r="U20" i="10"/>
  <c r="U35" i="10" s="1"/>
  <c r="T20" i="10"/>
  <c r="T35" i="10" s="1"/>
  <c r="S20" i="10"/>
  <c r="S31" i="10" s="1"/>
  <c r="R20" i="10"/>
  <c r="R31" i="10" s="1"/>
  <c r="Q20" i="10"/>
  <c r="Q31" i="10" s="1"/>
  <c r="P20" i="10"/>
  <c r="P31" i="10" s="1"/>
  <c r="O20" i="10"/>
  <c r="O31" i="10" s="1"/>
  <c r="N20" i="10"/>
  <c r="N35" i="10" s="1"/>
  <c r="M20" i="10"/>
  <c r="M35" i="10" s="1"/>
  <c r="L20" i="10"/>
  <c r="K20" i="10"/>
  <c r="K31" i="10" s="1"/>
  <c r="J20" i="10"/>
  <c r="J31" i="10" s="1"/>
  <c r="I20" i="10"/>
  <c r="I31" i="10" s="1"/>
  <c r="H20" i="10"/>
  <c r="H31" i="10" s="1"/>
  <c r="G20" i="10"/>
  <c r="G31" i="10" s="1"/>
  <c r="F20" i="10"/>
  <c r="E20" i="10"/>
  <c r="E35" i="10" s="1"/>
  <c r="Z19" i="10"/>
  <c r="Y19" i="10"/>
  <c r="Z18" i="10"/>
  <c r="Y18" i="10"/>
  <c r="Y21" i="10" s="1"/>
  <c r="Z17" i="10"/>
  <c r="Y17" i="10"/>
  <c r="Z16" i="10"/>
  <c r="Y16" i="10"/>
  <c r="Z15" i="10"/>
  <c r="Y15" i="10"/>
  <c r="Z14" i="10"/>
  <c r="Y14" i="10"/>
  <c r="Z13" i="10"/>
  <c r="Y13" i="10"/>
  <c r="Z12" i="10"/>
  <c r="Y12" i="10"/>
  <c r="Z11" i="10"/>
  <c r="Y11" i="10"/>
  <c r="Z10" i="10"/>
  <c r="Y10" i="10"/>
  <c r="Z9" i="10"/>
  <c r="Y9" i="10"/>
  <c r="Z8" i="10"/>
  <c r="Y8" i="10"/>
  <c r="Z7" i="10"/>
  <c r="Y7" i="10"/>
  <c r="Z6" i="10"/>
  <c r="Y6" i="10"/>
  <c r="Z5" i="10"/>
  <c r="Y5" i="10"/>
  <c r="U34" i="11" l="1"/>
  <c r="U46" i="11"/>
  <c r="E34" i="11"/>
  <c r="E46" i="11"/>
  <c r="Q34" i="11"/>
  <c r="Q46" i="11"/>
  <c r="G34" i="11"/>
  <c r="G46" i="11"/>
  <c r="K34" i="11"/>
  <c r="K46" i="11"/>
  <c r="Y25" i="11"/>
  <c r="I34" i="11"/>
  <c r="I46" i="11"/>
  <c r="S34" i="11"/>
  <c r="S46" i="11"/>
  <c r="M46" i="11"/>
  <c r="M34" i="11"/>
  <c r="W34" i="11"/>
  <c r="W46" i="11"/>
  <c r="Y34" i="11"/>
  <c r="Y46" i="11"/>
  <c r="Z21" i="10"/>
  <c r="I24" i="10"/>
  <c r="Y22" i="10"/>
  <c r="S25" i="10" s="1"/>
  <c r="E32" i="10"/>
  <c r="M32" i="10"/>
  <c r="H36" i="10"/>
  <c r="Z22" i="10"/>
  <c r="U32" i="10"/>
  <c r="P36" i="10"/>
  <c r="X36" i="10"/>
  <c r="Y20" i="10"/>
  <c r="O33" i="10"/>
  <c r="Z20" i="10"/>
  <c r="Z31" i="10" s="1"/>
  <c r="G24" i="10"/>
  <c r="W24" i="10"/>
  <c r="W33" i="10"/>
  <c r="Y32" i="10"/>
  <c r="Y36" i="10"/>
  <c r="Y37" i="10"/>
  <c r="Z37" i="10"/>
  <c r="Z33" i="10"/>
  <c r="Y24" i="10"/>
  <c r="Z32" i="10"/>
  <c r="Z36" i="10"/>
  <c r="Y31" i="10"/>
  <c r="Y35" i="10"/>
  <c r="K24" i="10"/>
  <c r="E25" i="10"/>
  <c r="L31" i="10"/>
  <c r="T31" i="10"/>
  <c r="F32" i="10"/>
  <c r="N32" i="10"/>
  <c r="V32" i="10"/>
  <c r="H33" i="10"/>
  <c r="P33" i="10"/>
  <c r="X33" i="10"/>
  <c r="G35" i="10"/>
  <c r="O35" i="10"/>
  <c r="W35" i="10"/>
  <c r="I36" i="10"/>
  <c r="Q36" i="10"/>
  <c r="K37" i="10"/>
  <c r="S37" i="10"/>
  <c r="M24" i="10"/>
  <c r="E31" i="10"/>
  <c r="M31" i="10"/>
  <c r="U31" i="10"/>
  <c r="G32" i="10"/>
  <c r="O32" i="10"/>
  <c r="W32" i="10"/>
  <c r="I33" i="10"/>
  <c r="Q33" i="10"/>
  <c r="H35" i="10"/>
  <c r="P35" i="10"/>
  <c r="X35" i="10"/>
  <c r="J36" i="10"/>
  <c r="R36" i="10"/>
  <c r="L37" i="10"/>
  <c r="T37" i="10"/>
  <c r="O24" i="10"/>
  <c r="I25" i="10"/>
  <c r="F31" i="10"/>
  <c r="N31" i="10"/>
  <c r="V31" i="10"/>
  <c r="H32" i="10"/>
  <c r="P32" i="10"/>
  <c r="X32" i="10"/>
  <c r="J33" i="10"/>
  <c r="R33" i="10"/>
  <c r="I35" i="10"/>
  <c r="Q35" i="10"/>
  <c r="K36" i="10"/>
  <c r="S36" i="10"/>
  <c r="E37" i="10"/>
  <c r="M37" i="10"/>
  <c r="U37" i="10"/>
  <c r="Q24" i="10"/>
  <c r="J35" i="10"/>
  <c r="R35" i="10"/>
  <c r="L36" i="10"/>
  <c r="T36" i="10"/>
  <c r="F37" i="10"/>
  <c r="N37" i="10"/>
  <c r="V37" i="10"/>
  <c r="S24" i="10"/>
  <c r="K35" i="10"/>
  <c r="S35" i="10"/>
  <c r="E36" i="10"/>
  <c r="M36" i="10"/>
  <c r="U36" i="10"/>
  <c r="G37" i="10"/>
  <c r="O37" i="10"/>
  <c r="W37" i="10"/>
  <c r="E24" i="10"/>
  <c r="U24" i="10"/>
  <c r="L35" i="10"/>
  <c r="H37" i="10"/>
  <c r="X37" i="10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Y5" i="9"/>
  <c r="Z22" i="9" l="1"/>
  <c r="Z21" i="9"/>
  <c r="Z32" i="9" s="1"/>
  <c r="Z20" i="9"/>
  <c r="Z31" i="9" s="1"/>
  <c r="Y22" i="9"/>
  <c r="Y33" i="9" s="1"/>
  <c r="Y20" i="9"/>
  <c r="Y31" i="9" s="1"/>
  <c r="Y21" i="9"/>
  <c r="Y32" i="9" s="1"/>
  <c r="Q25" i="10"/>
  <c r="W25" i="10"/>
  <c r="M44" i="9"/>
  <c r="U44" i="9"/>
  <c r="G25" i="10"/>
  <c r="M25" i="10"/>
  <c r="Z35" i="10"/>
  <c r="O25" i="10"/>
  <c r="K25" i="10"/>
  <c r="Y25" i="10" s="1"/>
  <c r="Y33" i="10"/>
  <c r="U25" i="10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23" i="9" l="1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X42" i="5"/>
  <c r="V42" i="5"/>
  <c r="T42" i="5"/>
  <c r="R42" i="5"/>
  <c r="P42" i="5"/>
  <c r="N42" i="5"/>
  <c r="L42" i="5"/>
  <c r="J42" i="5"/>
  <c r="H42" i="5"/>
  <c r="Z42" i="8"/>
  <c r="X42" i="8"/>
  <c r="V42" i="8"/>
  <c r="T42" i="8"/>
  <c r="R42" i="8"/>
  <c r="P42" i="8"/>
  <c r="N42" i="8"/>
  <c r="L42" i="8"/>
  <c r="J42" i="8"/>
  <c r="H42" i="8"/>
  <c r="F42" i="8"/>
  <c r="Z41" i="8"/>
  <c r="Y41" i="8"/>
  <c r="Z40" i="8"/>
  <c r="Y40" i="8"/>
  <c r="Z39" i="8"/>
  <c r="Y39" i="8"/>
  <c r="V36" i="8"/>
  <c r="L35" i="8"/>
  <c r="F33" i="8"/>
  <c r="G32" i="8"/>
  <c r="Z29" i="8"/>
  <c r="Y29" i="8"/>
  <c r="Z28" i="8"/>
  <c r="Y28" i="8"/>
  <c r="Z27" i="8"/>
  <c r="Y27" i="8"/>
  <c r="X22" i="8"/>
  <c r="X41" i="5" s="1"/>
  <c r="W22" i="8"/>
  <c r="V22" i="8"/>
  <c r="V37" i="8" s="1"/>
  <c r="U22" i="8"/>
  <c r="T22" i="8"/>
  <c r="T33" i="8" s="1"/>
  <c r="S22" i="8"/>
  <c r="S33" i="8" s="1"/>
  <c r="R22" i="8"/>
  <c r="R33" i="8" s="1"/>
  <c r="Q22" i="8"/>
  <c r="P22" i="8"/>
  <c r="P41" i="5" s="1"/>
  <c r="O22" i="8"/>
  <c r="N22" i="8"/>
  <c r="N37" i="8" s="1"/>
  <c r="M22" i="8"/>
  <c r="L22" i="8"/>
  <c r="L33" i="8" s="1"/>
  <c r="K22" i="8"/>
  <c r="K33" i="8" s="1"/>
  <c r="J22" i="8"/>
  <c r="J33" i="8" s="1"/>
  <c r="I22" i="8"/>
  <c r="I37" i="8" s="1"/>
  <c r="H22" i="8"/>
  <c r="H41" i="5" s="1"/>
  <c r="G22" i="8"/>
  <c r="F22" i="8"/>
  <c r="F37" i="8" s="1"/>
  <c r="E22" i="8"/>
  <c r="X21" i="8"/>
  <c r="X32" i="8" s="1"/>
  <c r="W21" i="8"/>
  <c r="W36" i="8" s="1"/>
  <c r="V21" i="8"/>
  <c r="U21" i="8"/>
  <c r="U36" i="8" s="1"/>
  <c r="T21" i="8"/>
  <c r="T36" i="8" s="1"/>
  <c r="S21" i="8"/>
  <c r="S32" i="8" s="1"/>
  <c r="R21" i="8"/>
  <c r="R32" i="8" s="1"/>
  <c r="Q21" i="8"/>
  <c r="Q32" i="8" s="1"/>
  <c r="P21" i="8"/>
  <c r="P32" i="8" s="1"/>
  <c r="O21" i="8"/>
  <c r="N21" i="8"/>
  <c r="M21" i="8"/>
  <c r="M36" i="8" s="1"/>
  <c r="L21" i="8"/>
  <c r="L36" i="8" s="1"/>
  <c r="K21" i="8"/>
  <c r="J21" i="8"/>
  <c r="J32" i="8" s="1"/>
  <c r="I21" i="8"/>
  <c r="I32" i="8" s="1"/>
  <c r="H21" i="8"/>
  <c r="H32" i="8" s="1"/>
  <c r="G21" i="8"/>
  <c r="F21" i="8"/>
  <c r="E21" i="8"/>
  <c r="X20" i="8"/>
  <c r="X31" i="8" s="1"/>
  <c r="W20" i="8"/>
  <c r="V20" i="8"/>
  <c r="V31" i="8" s="1"/>
  <c r="U20" i="8"/>
  <c r="T20" i="8"/>
  <c r="T35" i="8" s="1"/>
  <c r="S20" i="8"/>
  <c r="R20" i="8"/>
  <c r="R35" i="8" s="1"/>
  <c r="Q20" i="8"/>
  <c r="P20" i="8"/>
  <c r="P31" i="8" s="1"/>
  <c r="O20" i="8"/>
  <c r="O31" i="8" s="1"/>
  <c r="N20" i="8"/>
  <c r="N31" i="8" s="1"/>
  <c r="M20" i="8"/>
  <c r="M31" i="8" s="1"/>
  <c r="L20" i="8"/>
  <c r="K20" i="8"/>
  <c r="K35" i="8" s="1"/>
  <c r="J20" i="8"/>
  <c r="J35" i="8" s="1"/>
  <c r="I20" i="8"/>
  <c r="H20" i="8"/>
  <c r="H31" i="8" s="1"/>
  <c r="G20" i="8"/>
  <c r="G31" i="8" s="1"/>
  <c r="F20" i="8"/>
  <c r="F31" i="8" s="1"/>
  <c r="E20" i="8"/>
  <c r="E31" i="8" s="1"/>
  <c r="Z19" i="8"/>
  <c r="Y19" i="8"/>
  <c r="Z18" i="8"/>
  <c r="Y18" i="8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Z21" i="8" s="1"/>
  <c r="Y9" i="8"/>
  <c r="Y21" i="8" s="1"/>
  <c r="Z8" i="8"/>
  <c r="Y8" i="8"/>
  <c r="Z7" i="8"/>
  <c r="Y7" i="8"/>
  <c r="Z6" i="8"/>
  <c r="Y6" i="8"/>
  <c r="Z5" i="8"/>
  <c r="Y5" i="8"/>
  <c r="L40" i="5" l="1"/>
  <c r="K32" i="8"/>
  <c r="I33" i="8"/>
  <c r="M35" i="8"/>
  <c r="I39" i="5"/>
  <c r="Q39" i="5"/>
  <c r="E40" i="5"/>
  <c r="M40" i="5"/>
  <c r="U40" i="5"/>
  <c r="I41" i="5"/>
  <c r="Q41" i="5"/>
  <c r="T40" i="5"/>
  <c r="I31" i="8"/>
  <c r="L32" i="8"/>
  <c r="M33" i="8"/>
  <c r="H37" i="8"/>
  <c r="J39" i="5"/>
  <c r="R39" i="5"/>
  <c r="F40" i="5"/>
  <c r="N40" i="5"/>
  <c r="V40" i="5"/>
  <c r="J41" i="5"/>
  <c r="R41" i="5"/>
  <c r="Y22" i="8"/>
  <c r="M25" i="8" s="1"/>
  <c r="J31" i="8"/>
  <c r="O32" i="8"/>
  <c r="N33" i="8"/>
  <c r="U35" i="8"/>
  <c r="K39" i="5"/>
  <c r="S39" i="5"/>
  <c r="G40" i="5"/>
  <c r="O40" i="5"/>
  <c r="W40" i="5"/>
  <c r="K41" i="5"/>
  <c r="S41" i="5"/>
  <c r="P39" i="5"/>
  <c r="Z22" i="8"/>
  <c r="Q33" i="8"/>
  <c r="F36" i="8"/>
  <c r="P37" i="8"/>
  <c r="L39" i="5"/>
  <c r="T39" i="5"/>
  <c r="H40" i="5"/>
  <c r="P40" i="5"/>
  <c r="X40" i="5"/>
  <c r="L41" i="5"/>
  <c r="T41" i="5"/>
  <c r="X39" i="5"/>
  <c r="E39" i="5"/>
  <c r="Q31" i="8"/>
  <c r="T32" i="8"/>
  <c r="U33" i="8"/>
  <c r="G36" i="8"/>
  <c r="Q37" i="8"/>
  <c r="M39" i="5"/>
  <c r="U39" i="5"/>
  <c r="I40" i="5"/>
  <c r="Q40" i="5"/>
  <c r="E41" i="5"/>
  <c r="M41" i="5"/>
  <c r="U41" i="5"/>
  <c r="H39" i="5"/>
  <c r="R31" i="8"/>
  <c r="W32" i="8"/>
  <c r="V33" i="8"/>
  <c r="N36" i="8"/>
  <c r="X37" i="8"/>
  <c r="F39" i="5"/>
  <c r="N39" i="5"/>
  <c r="V39" i="5"/>
  <c r="J40" i="5"/>
  <c r="R40" i="5"/>
  <c r="F41" i="5"/>
  <c r="N41" i="5"/>
  <c r="V41" i="5"/>
  <c r="Z20" i="8"/>
  <c r="Y20" i="8"/>
  <c r="Y23" i="8" s="1"/>
  <c r="Y42" i="5" s="1"/>
  <c r="U31" i="8"/>
  <c r="E33" i="8"/>
  <c r="E35" i="8"/>
  <c r="O36" i="8"/>
  <c r="G39" i="5"/>
  <c r="O39" i="5"/>
  <c r="W39" i="5"/>
  <c r="K40" i="5"/>
  <c r="S40" i="5"/>
  <c r="G41" i="5"/>
  <c r="O41" i="5"/>
  <c r="W41" i="5"/>
  <c r="Y25" i="9"/>
  <c r="Z43" i="8"/>
  <c r="Z35" i="8"/>
  <c r="Z47" i="8"/>
  <c r="Z31" i="8"/>
  <c r="Y32" i="8"/>
  <c r="Y44" i="8"/>
  <c r="Y36" i="8"/>
  <c r="Y48" i="8"/>
  <c r="Z32" i="8"/>
  <c r="Z36" i="8"/>
  <c r="Z44" i="8"/>
  <c r="Z48" i="8"/>
  <c r="O25" i="8"/>
  <c r="Z49" i="8"/>
  <c r="Z45" i="8"/>
  <c r="Z33" i="8"/>
  <c r="Z37" i="8"/>
  <c r="S25" i="8"/>
  <c r="K31" i="8"/>
  <c r="S31" i="8"/>
  <c r="E32" i="8"/>
  <c r="M32" i="8"/>
  <c r="U32" i="8"/>
  <c r="G33" i="8"/>
  <c r="O33" i="8"/>
  <c r="W33" i="8"/>
  <c r="F35" i="8"/>
  <c r="N35" i="8"/>
  <c r="V35" i="8"/>
  <c r="H36" i="8"/>
  <c r="P36" i="8"/>
  <c r="X36" i="8"/>
  <c r="J37" i="8"/>
  <c r="R37" i="8"/>
  <c r="L31" i="8"/>
  <c r="T31" i="8"/>
  <c r="F32" i="8"/>
  <c r="N32" i="8"/>
  <c r="V32" i="8"/>
  <c r="H33" i="8"/>
  <c r="P33" i="8"/>
  <c r="X33" i="8"/>
  <c r="G35" i="8"/>
  <c r="O35" i="8"/>
  <c r="W35" i="8"/>
  <c r="I36" i="8"/>
  <c r="Q36" i="8"/>
  <c r="K37" i="8"/>
  <c r="S37" i="8"/>
  <c r="R36" i="8"/>
  <c r="X35" i="8"/>
  <c r="I35" i="8"/>
  <c r="Q35" i="8"/>
  <c r="K36" i="8"/>
  <c r="S36" i="8"/>
  <c r="E37" i="8"/>
  <c r="M37" i="8"/>
  <c r="U37" i="8"/>
  <c r="H35" i="8"/>
  <c r="J36" i="8"/>
  <c r="L37" i="8"/>
  <c r="T37" i="8"/>
  <c r="W31" i="8"/>
  <c r="P35" i="8"/>
  <c r="S35" i="8"/>
  <c r="E36" i="8"/>
  <c r="G37" i="8"/>
  <c r="O37" i="8"/>
  <c r="W37" i="8"/>
  <c r="W20" i="5"/>
  <c r="W39" i="10" s="1"/>
  <c r="Q25" i="8" l="1"/>
  <c r="U25" i="8"/>
  <c r="Y37" i="8"/>
  <c r="Y43" i="8"/>
  <c r="G25" i="8"/>
  <c r="W25" i="8"/>
  <c r="E25" i="8"/>
  <c r="Y45" i="8"/>
  <c r="I25" i="8"/>
  <c r="Y25" i="8" s="1"/>
  <c r="Y33" i="8"/>
  <c r="W43" i="10"/>
  <c r="W47" i="10"/>
  <c r="Y49" i="8"/>
  <c r="Y47" i="8"/>
  <c r="Y35" i="8"/>
  <c r="K25" i="8"/>
  <c r="Y31" i="8"/>
  <c r="Y34" i="8"/>
  <c r="Z42" i="5"/>
  <c r="R48" i="7"/>
  <c r="H47" i="7"/>
  <c r="Z42" i="7"/>
  <c r="X42" i="7"/>
  <c r="V42" i="7"/>
  <c r="T42" i="7"/>
  <c r="R42" i="7"/>
  <c r="P42" i="7"/>
  <c r="N42" i="7"/>
  <c r="L42" i="7"/>
  <c r="J42" i="7"/>
  <c r="H42" i="7"/>
  <c r="F42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P36" i="7"/>
  <c r="I36" i="7"/>
  <c r="F35" i="7"/>
  <c r="X33" i="7"/>
  <c r="U32" i="7"/>
  <c r="N32" i="7"/>
  <c r="K31" i="7"/>
  <c r="Z29" i="7"/>
  <c r="Y29" i="7"/>
  <c r="Z28" i="7"/>
  <c r="Y28" i="7"/>
  <c r="Z27" i="7"/>
  <c r="Y27" i="7"/>
  <c r="X22" i="7"/>
  <c r="W22" i="7"/>
  <c r="W33" i="7" s="1"/>
  <c r="V22" i="7"/>
  <c r="U22" i="7"/>
  <c r="T22" i="7"/>
  <c r="T49" i="7" s="1"/>
  <c r="S22" i="7"/>
  <c r="S49" i="7" s="1"/>
  <c r="R22" i="7"/>
  <c r="Q22" i="7"/>
  <c r="P22" i="7"/>
  <c r="O22" i="7"/>
  <c r="N22" i="7"/>
  <c r="M22" i="7"/>
  <c r="L22" i="7"/>
  <c r="L49" i="7" s="1"/>
  <c r="K22" i="7"/>
  <c r="K49" i="7" s="1"/>
  <c r="J22" i="7"/>
  <c r="I22" i="7"/>
  <c r="H22" i="7"/>
  <c r="G22" i="7"/>
  <c r="G33" i="7" s="1"/>
  <c r="F22" i="7"/>
  <c r="E22" i="7"/>
  <c r="X21" i="7"/>
  <c r="X36" i="7" s="1"/>
  <c r="W21" i="7"/>
  <c r="V21" i="7"/>
  <c r="V32" i="7" s="1"/>
  <c r="U21" i="7"/>
  <c r="T21" i="7"/>
  <c r="S21" i="7"/>
  <c r="R21" i="7"/>
  <c r="Q21" i="7"/>
  <c r="Q36" i="7" s="1"/>
  <c r="P21" i="7"/>
  <c r="O21" i="7"/>
  <c r="N21" i="7"/>
  <c r="M21" i="7"/>
  <c r="L21" i="7"/>
  <c r="K21" i="7"/>
  <c r="J21" i="7"/>
  <c r="J48" i="7" s="1"/>
  <c r="I21" i="7"/>
  <c r="I48" i="7" s="1"/>
  <c r="H21" i="7"/>
  <c r="G21" i="7"/>
  <c r="F21" i="7"/>
  <c r="E21" i="7"/>
  <c r="X20" i="7"/>
  <c r="W20" i="7"/>
  <c r="W35" i="7" s="1"/>
  <c r="V20" i="7"/>
  <c r="V35" i="7" s="1"/>
  <c r="U20" i="7"/>
  <c r="T20" i="7"/>
  <c r="T31" i="7" s="1"/>
  <c r="S20" i="7"/>
  <c r="S31" i="7" s="1"/>
  <c r="R20" i="7"/>
  <c r="Q20" i="7"/>
  <c r="P20" i="7"/>
  <c r="O20" i="7"/>
  <c r="O47" i="7" s="1"/>
  <c r="N20" i="7"/>
  <c r="N35" i="7" s="1"/>
  <c r="M20" i="7"/>
  <c r="L20" i="7"/>
  <c r="L31" i="7" s="1"/>
  <c r="K20" i="7"/>
  <c r="J20" i="7"/>
  <c r="I20" i="7"/>
  <c r="H20" i="7"/>
  <c r="G20" i="7"/>
  <c r="G35" i="7" s="1"/>
  <c r="F20" i="7"/>
  <c r="E20" i="7"/>
  <c r="Z19" i="7"/>
  <c r="Y19" i="7"/>
  <c r="Z18" i="7"/>
  <c r="Y18" i="7"/>
  <c r="Z17" i="7"/>
  <c r="Y17" i="7"/>
  <c r="Z16" i="7"/>
  <c r="Y16" i="7"/>
  <c r="Z15" i="7"/>
  <c r="Y15" i="7"/>
  <c r="Z14" i="7"/>
  <c r="Y14" i="7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K32" i="7" l="1"/>
  <c r="K40" i="8"/>
  <c r="H31" i="7"/>
  <c r="H39" i="8"/>
  <c r="P31" i="7"/>
  <c r="P39" i="8"/>
  <c r="X31" i="7"/>
  <c r="X39" i="8"/>
  <c r="L32" i="7"/>
  <c r="L40" i="8"/>
  <c r="T32" i="7"/>
  <c r="T40" i="8"/>
  <c r="H37" i="7"/>
  <c r="H41" i="8"/>
  <c r="P37" i="7"/>
  <c r="P41" i="8"/>
  <c r="X37" i="7"/>
  <c r="X41" i="8"/>
  <c r="O31" i="7"/>
  <c r="O39" i="8"/>
  <c r="Y20" i="7"/>
  <c r="Y21" i="7"/>
  <c r="I31" i="7"/>
  <c r="I39" i="8"/>
  <c r="Q31" i="7"/>
  <c r="Q39" i="8"/>
  <c r="E44" i="7"/>
  <c r="E40" i="8"/>
  <c r="M44" i="7"/>
  <c r="M40" i="8"/>
  <c r="U44" i="7"/>
  <c r="U40" i="8"/>
  <c r="I37" i="7"/>
  <c r="I41" i="8"/>
  <c r="Q37" i="7"/>
  <c r="Q41" i="8"/>
  <c r="P47" i="7"/>
  <c r="G23" i="7"/>
  <c r="G42" i="8" s="1"/>
  <c r="G39" i="8"/>
  <c r="O45" i="7"/>
  <c r="O41" i="8"/>
  <c r="Z20" i="7"/>
  <c r="Z21" i="7"/>
  <c r="J31" i="7"/>
  <c r="J39" i="8"/>
  <c r="R31" i="7"/>
  <c r="R39" i="8"/>
  <c r="F36" i="7"/>
  <c r="F40" i="8"/>
  <c r="N36" i="7"/>
  <c r="N40" i="8"/>
  <c r="V36" i="7"/>
  <c r="V40" i="8"/>
  <c r="J49" i="7"/>
  <c r="J41" i="8"/>
  <c r="R49" i="7"/>
  <c r="R41" i="8"/>
  <c r="H33" i="7"/>
  <c r="O35" i="7"/>
  <c r="J37" i="7"/>
  <c r="W47" i="7"/>
  <c r="S32" i="7"/>
  <c r="S40" i="8"/>
  <c r="Y22" i="7"/>
  <c r="Y37" i="7" s="1"/>
  <c r="K43" i="7"/>
  <c r="K39" i="8"/>
  <c r="S43" i="7"/>
  <c r="S39" i="8"/>
  <c r="G36" i="7"/>
  <c r="G40" i="8"/>
  <c r="O36" i="7"/>
  <c r="O40" i="8"/>
  <c r="W36" i="7"/>
  <c r="W40" i="8"/>
  <c r="K33" i="7"/>
  <c r="K41" i="8"/>
  <c r="S33" i="7"/>
  <c r="S41" i="8"/>
  <c r="E32" i="7"/>
  <c r="O33" i="7"/>
  <c r="K37" i="7"/>
  <c r="X47" i="7"/>
  <c r="G45" i="7"/>
  <c r="G41" i="8"/>
  <c r="Z22" i="7"/>
  <c r="L35" i="7"/>
  <c r="L39" i="8"/>
  <c r="T35" i="7"/>
  <c r="T39" i="8"/>
  <c r="H48" i="7"/>
  <c r="H40" i="8"/>
  <c r="P48" i="7"/>
  <c r="P40" i="8"/>
  <c r="X48" i="7"/>
  <c r="X40" i="8"/>
  <c r="L33" i="7"/>
  <c r="L41" i="8"/>
  <c r="T33" i="7"/>
  <c r="T41" i="8"/>
  <c r="F32" i="7"/>
  <c r="P33" i="7"/>
  <c r="R37" i="7"/>
  <c r="W23" i="7"/>
  <c r="W42" i="8" s="1"/>
  <c r="W39" i="8"/>
  <c r="E35" i="7"/>
  <c r="E39" i="8"/>
  <c r="M35" i="7"/>
  <c r="M39" i="8"/>
  <c r="U35" i="7"/>
  <c r="U39" i="8"/>
  <c r="I32" i="7"/>
  <c r="I40" i="8"/>
  <c r="Q32" i="7"/>
  <c r="Q40" i="8"/>
  <c r="E33" i="7"/>
  <c r="E41" i="8"/>
  <c r="M33" i="7"/>
  <c r="M41" i="8"/>
  <c r="U33" i="7"/>
  <c r="U41" i="8"/>
  <c r="M32" i="7"/>
  <c r="H36" i="7"/>
  <c r="S37" i="7"/>
  <c r="L43" i="7"/>
  <c r="T43" i="7"/>
  <c r="F44" i="7"/>
  <c r="N44" i="7"/>
  <c r="V44" i="7"/>
  <c r="H45" i="7"/>
  <c r="P45" i="7"/>
  <c r="X45" i="7"/>
  <c r="W45" i="7"/>
  <c r="W41" i="8"/>
  <c r="F47" i="7"/>
  <c r="F39" i="8"/>
  <c r="N47" i="7"/>
  <c r="N39" i="8"/>
  <c r="V47" i="7"/>
  <c r="V39" i="8"/>
  <c r="J32" i="7"/>
  <c r="J40" i="8"/>
  <c r="R32" i="7"/>
  <c r="R40" i="8"/>
  <c r="F33" i="7"/>
  <c r="F41" i="8"/>
  <c r="N33" i="7"/>
  <c r="N41" i="8"/>
  <c r="V33" i="7"/>
  <c r="V41" i="8"/>
  <c r="E43" i="7"/>
  <c r="M43" i="7"/>
  <c r="U43" i="7"/>
  <c r="G44" i="7"/>
  <c r="O44" i="7"/>
  <c r="W44" i="7"/>
  <c r="I45" i="7"/>
  <c r="Q45" i="7"/>
  <c r="G47" i="7"/>
  <c r="Q48" i="7"/>
  <c r="G34" i="7"/>
  <c r="Z49" i="7"/>
  <c r="Z37" i="7"/>
  <c r="Z33" i="7"/>
  <c r="Z45" i="7"/>
  <c r="Y31" i="7"/>
  <c r="Y43" i="7"/>
  <c r="Y35" i="7"/>
  <c r="Y47" i="7"/>
  <c r="Y48" i="7"/>
  <c r="Y32" i="7"/>
  <c r="Y36" i="7"/>
  <c r="Y44" i="7"/>
  <c r="W34" i="7"/>
  <c r="Z31" i="7"/>
  <c r="Z43" i="7"/>
  <c r="Z35" i="7"/>
  <c r="Z47" i="7"/>
  <c r="Z48" i="7"/>
  <c r="Z32" i="7"/>
  <c r="Z44" i="7"/>
  <c r="Z36" i="7"/>
  <c r="M23" i="7"/>
  <c r="M42" i="8" s="1"/>
  <c r="W25" i="7"/>
  <c r="E31" i="7"/>
  <c r="M31" i="7"/>
  <c r="U31" i="7"/>
  <c r="G32" i="7"/>
  <c r="O32" i="7"/>
  <c r="W32" i="7"/>
  <c r="I33" i="7"/>
  <c r="Q33" i="7"/>
  <c r="H35" i="7"/>
  <c r="P35" i="7"/>
  <c r="X35" i="7"/>
  <c r="J36" i="7"/>
  <c r="R36" i="7"/>
  <c r="L37" i="7"/>
  <c r="T37" i="7"/>
  <c r="F43" i="7"/>
  <c r="N43" i="7"/>
  <c r="V43" i="7"/>
  <c r="H44" i="7"/>
  <c r="P44" i="7"/>
  <c r="X44" i="7"/>
  <c r="J45" i="7"/>
  <c r="R45" i="7"/>
  <c r="I47" i="7"/>
  <c r="Q47" i="7"/>
  <c r="K48" i="7"/>
  <c r="S48" i="7"/>
  <c r="E49" i="7"/>
  <c r="M49" i="7"/>
  <c r="U49" i="7"/>
  <c r="O23" i="7"/>
  <c r="O42" i="8" s="1"/>
  <c r="I25" i="7"/>
  <c r="F31" i="7"/>
  <c r="N31" i="7"/>
  <c r="V31" i="7"/>
  <c r="H32" i="7"/>
  <c r="P32" i="7"/>
  <c r="X32" i="7"/>
  <c r="J33" i="7"/>
  <c r="R33" i="7"/>
  <c r="I35" i="7"/>
  <c r="Q35" i="7"/>
  <c r="K36" i="7"/>
  <c r="S36" i="7"/>
  <c r="E37" i="7"/>
  <c r="M37" i="7"/>
  <c r="U37" i="7"/>
  <c r="G43" i="7"/>
  <c r="O43" i="7"/>
  <c r="W43" i="7"/>
  <c r="I44" i="7"/>
  <c r="Q44" i="7"/>
  <c r="K45" i="7"/>
  <c r="S45" i="7"/>
  <c r="J47" i="7"/>
  <c r="R47" i="7"/>
  <c r="L48" i="7"/>
  <c r="T48" i="7"/>
  <c r="F49" i="7"/>
  <c r="N49" i="7"/>
  <c r="V49" i="7"/>
  <c r="I23" i="7"/>
  <c r="I42" i="8" s="1"/>
  <c r="Q23" i="7"/>
  <c r="Q42" i="8" s="1"/>
  <c r="G31" i="7"/>
  <c r="W31" i="7"/>
  <c r="J35" i="7"/>
  <c r="R35" i="7"/>
  <c r="L36" i="7"/>
  <c r="T36" i="7"/>
  <c r="F37" i="7"/>
  <c r="N37" i="7"/>
  <c r="V37" i="7"/>
  <c r="H43" i="7"/>
  <c r="P43" i="7"/>
  <c r="X43" i="7"/>
  <c r="J44" i="7"/>
  <c r="R44" i="7"/>
  <c r="L45" i="7"/>
  <c r="T45" i="7"/>
  <c r="K47" i="7"/>
  <c r="S47" i="7"/>
  <c r="E48" i="7"/>
  <c r="M48" i="7"/>
  <c r="U48" i="7"/>
  <c r="G49" i="7"/>
  <c r="O49" i="7"/>
  <c r="W49" i="7"/>
  <c r="S23" i="7"/>
  <c r="S42" i="8" s="1"/>
  <c r="K35" i="7"/>
  <c r="S35" i="7"/>
  <c r="E36" i="7"/>
  <c r="M36" i="7"/>
  <c r="U36" i="7"/>
  <c r="G37" i="7"/>
  <c r="O37" i="7"/>
  <c r="W37" i="7"/>
  <c r="I43" i="7"/>
  <c r="Q43" i="7"/>
  <c r="K44" i="7"/>
  <c r="S44" i="7"/>
  <c r="E45" i="7"/>
  <c r="M45" i="7"/>
  <c r="U45" i="7"/>
  <c r="L47" i="7"/>
  <c r="T47" i="7"/>
  <c r="F48" i="7"/>
  <c r="N48" i="7"/>
  <c r="V48" i="7"/>
  <c r="H49" i="7"/>
  <c r="P49" i="7"/>
  <c r="X49" i="7"/>
  <c r="K23" i="7"/>
  <c r="K42" i="8" s="1"/>
  <c r="E23" i="7"/>
  <c r="E42" i="8" s="1"/>
  <c r="U23" i="7"/>
  <c r="U42" i="8" s="1"/>
  <c r="J43" i="7"/>
  <c r="R43" i="7"/>
  <c r="L44" i="7"/>
  <c r="T44" i="7"/>
  <c r="F45" i="7"/>
  <c r="N45" i="7"/>
  <c r="V45" i="7"/>
  <c r="E47" i="7"/>
  <c r="M47" i="7"/>
  <c r="U47" i="7"/>
  <c r="G48" i="7"/>
  <c r="O48" i="7"/>
  <c r="W48" i="7"/>
  <c r="I49" i="7"/>
  <c r="Q49" i="7"/>
  <c r="Z10" i="5"/>
  <c r="Y10" i="5"/>
  <c r="Z9" i="5"/>
  <c r="Y9" i="5"/>
  <c r="Z8" i="5"/>
  <c r="Y8" i="5"/>
  <c r="Z7" i="5"/>
  <c r="Y7" i="5"/>
  <c r="Z6" i="5"/>
  <c r="Y6" i="5"/>
  <c r="Z5" i="5"/>
  <c r="Y5" i="5"/>
  <c r="W43" i="8" l="1"/>
  <c r="W47" i="8"/>
  <c r="O44" i="8"/>
  <c r="O48" i="8"/>
  <c r="O25" i="7"/>
  <c r="F47" i="8"/>
  <c r="F43" i="8"/>
  <c r="X44" i="8"/>
  <c r="X48" i="8"/>
  <c r="J45" i="8"/>
  <c r="J49" i="8"/>
  <c r="M49" i="8"/>
  <c r="M45" i="8"/>
  <c r="M23" i="8"/>
  <c r="U47" i="8"/>
  <c r="U43" i="8"/>
  <c r="S45" i="8"/>
  <c r="S49" i="8"/>
  <c r="S23" i="8"/>
  <c r="G48" i="8"/>
  <c r="G44" i="8"/>
  <c r="M48" i="8"/>
  <c r="M44" i="8"/>
  <c r="H49" i="8"/>
  <c r="H45" i="8"/>
  <c r="P47" i="8"/>
  <c r="P43" i="8"/>
  <c r="I44" i="8"/>
  <c r="I48" i="8"/>
  <c r="I47" i="8"/>
  <c r="I43" i="8"/>
  <c r="Q25" i="7"/>
  <c r="R43" i="8"/>
  <c r="R47" i="8"/>
  <c r="Y33" i="7"/>
  <c r="V45" i="8"/>
  <c r="V49" i="8"/>
  <c r="J44" i="8"/>
  <c r="J48" i="8"/>
  <c r="W23" i="8"/>
  <c r="W49" i="8"/>
  <c r="W45" i="8"/>
  <c r="P48" i="8"/>
  <c r="P44" i="8"/>
  <c r="V48" i="8"/>
  <c r="V44" i="8"/>
  <c r="J43" i="8"/>
  <c r="J47" i="8"/>
  <c r="M25" i="7"/>
  <c r="S25" i="7"/>
  <c r="Y25" i="7" s="1"/>
  <c r="E23" i="8"/>
  <c r="E49" i="8"/>
  <c r="E45" i="8"/>
  <c r="M43" i="8"/>
  <c r="M47" i="8"/>
  <c r="G49" i="8"/>
  <c r="G45" i="8"/>
  <c r="G23" i="8"/>
  <c r="K45" i="8"/>
  <c r="K23" i="8"/>
  <c r="K49" i="8"/>
  <c r="S43" i="8"/>
  <c r="S47" i="8"/>
  <c r="Q45" i="8"/>
  <c r="Q49" i="8"/>
  <c r="Q23" i="8"/>
  <c r="E48" i="8"/>
  <c r="E44" i="8"/>
  <c r="O47" i="8"/>
  <c r="O43" i="8"/>
  <c r="T44" i="8"/>
  <c r="T48" i="8"/>
  <c r="H47" i="8"/>
  <c r="H43" i="8"/>
  <c r="U23" i="8"/>
  <c r="U45" i="8"/>
  <c r="U49" i="8"/>
  <c r="P49" i="8"/>
  <c r="P45" i="8"/>
  <c r="U25" i="7"/>
  <c r="G47" i="8"/>
  <c r="G43" i="8"/>
  <c r="Y49" i="7"/>
  <c r="N45" i="8"/>
  <c r="N49" i="8"/>
  <c r="V47" i="8"/>
  <c r="V43" i="8"/>
  <c r="T45" i="8"/>
  <c r="T49" i="8"/>
  <c r="H48" i="8"/>
  <c r="H44" i="8"/>
  <c r="N48" i="8"/>
  <c r="N44" i="8"/>
  <c r="X47" i="8"/>
  <c r="X43" i="8"/>
  <c r="R44" i="8"/>
  <c r="R48" i="8"/>
  <c r="S44" i="8"/>
  <c r="S48" i="8"/>
  <c r="E25" i="7"/>
  <c r="Y45" i="7"/>
  <c r="Y23" i="7"/>
  <c r="Y42" i="8" s="1"/>
  <c r="Y46" i="8" s="1"/>
  <c r="Q44" i="8"/>
  <c r="Q48" i="8"/>
  <c r="E43" i="8"/>
  <c r="E47" i="8"/>
  <c r="W48" i="8"/>
  <c r="W44" i="8"/>
  <c r="K43" i="8"/>
  <c r="K47" i="8"/>
  <c r="I23" i="8"/>
  <c r="I49" i="8"/>
  <c r="I45" i="8"/>
  <c r="Q43" i="8"/>
  <c r="Q47" i="8"/>
  <c r="X45" i="8"/>
  <c r="X49" i="8"/>
  <c r="L44" i="8"/>
  <c r="L48" i="8"/>
  <c r="K44" i="8"/>
  <c r="K48" i="8"/>
  <c r="U48" i="8"/>
  <c r="U44" i="8"/>
  <c r="G25" i="7"/>
  <c r="L43" i="8"/>
  <c r="L47" i="8"/>
  <c r="K25" i="7"/>
  <c r="F45" i="8"/>
  <c r="F49" i="8"/>
  <c r="N47" i="8"/>
  <c r="N43" i="8"/>
  <c r="L49" i="8"/>
  <c r="L45" i="8"/>
  <c r="T43" i="8"/>
  <c r="T47" i="8"/>
  <c r="R49" i="8"/>
  <c r="R45" i="8"/>
  <c r="F44" i="8"/>
  <c r="F48" i="8"/>
  <c r="O49" i="8"/>
  <c r="O45" i="8"/>
  <c r="O23" i="8"/>
  <c r="U34" i="7"/>
  <c r="M34" i="7"/>
  <c r="K34" i="7"/>
  <c r="I34" i="7"/>
  <c r="S34" i="7"/>
  <c r="Y34" i="7"/>
  <c r="O34" i="7"/>
  <c r="E34" i="7"/>
  <c r="Q34" i="7"/>
  <c r="F20" i="5"/>
  <c r="F39" i="10" s="1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X41" i="10" s="1"/>
  <c r="W22" i="5"/>
  <c r="W41" i="10" s="1"/>
  <c r="V22" i="5"/>
  <c r="V41" i="10" s="1"/>
  <c r="U22" i="5"/>
  <c r="U41" i="10" s="1"/>
  <c r="T22" i="5"/>
  <c r="S22" i="5"/>
  <c r="S41" i="10" s="1"/>
  <c r="R22" i="5"/>
  <c r="R41" i="10" s="1"/>
  <c r="Q22" i="5"/>
  <c r="Q41" i="10" s="1"/>
  <c r="P22" i="5"/>
  <c r="P41" i="10" s="1"/>
  <c r="O22" i="5"/>
  <c r="O41" i="10" s="1"/>
  <c r="N22" i="5"/>
  <c r="N41" i="10" s="1"/>
  <c r="M22" i="5"/>
  <c r="M41" i="10" s="1"/>
  <c r="L22" i="5"/>
  <c r="K22" i="5"/>
  <c r="K41" i="10" s="1"/>
  <c r="J22" i="5"/>
  <c r="I22" i="5"/>
  <c r="I41" i="10" s="1"/>
  <c r="H22" i="5"/>
  <c r="H41" i="10" s="1"/>
  <c r="G22" i="5"/>
  <c r="G41" i="10" s="1"/>
  <c r="F22" i="5"/>
  <c r="F41" i="10" s="1"/>
  <c r="E22" i="5"/>
  <c r="E41" i="10" s="1"/>
  <c r="X21" i="5"/>
  <c r="X40" i="10" s="1"/>
  <c r="W21" i="5"/>
  <c r="W40" i="10" s="1"/>
  <c r="V21" i="5"/>
  <c r="V40" i="10" s="1"/>
  <c r="U21" i="5"/>
  <c r="U40" i="10" s="1"/>
  <c r="T21" i="5"/>
  <c r="T40" i="10" s="1"/>
  <c r="S21" i="5"/>
  <c r="S40" i="10" s="1"/>
  <c r="R21" i="5"/>
  <c r="R40" i="10" s="1"/>
  <c r="Q21" i="5"/>
  <c r="Q40" i="10" s="1"/>
  <c r="P21" i="5"/>
  <c r="P40" i="10" s="1"/>
  <c r="O21" i="5"/>
  <c r="O40" i="10" s="1"/>
  <c r="N21" i="5"/>
  <c r="N40" i="10" s="1"/>
  <c r="M21" i="5"/>
  <c r="M40" i="10" s="1"/>
  <c r="L21" i="5"/>
  <c r="L40" i="10" s="1"/>
  <c r="K21" i="5"/>
  <c r="K40" i="10" s="1"/>
  <c r="J21" i="5"/>
  <c r="J40" i="10" s="1"/>
  <c r="I21" i="5"/>
  <c r="I40" i="10" s="1"/>
  <c r="H21" i="5"/>
  <c r="H40" i="10" s="1"/>
  <c r="G21" i="5"/>
  <c r="G40" i="10" s="1"/>
  <c r="F21" i="5"/>
  <c r="F40" i="10" s="1"/>
  <c r="E21" i="5"/>
  <c r="E40" i="10" s="1"/>
  <c r="X20" i="5"/>
  <c r="X39" i="10" s="1"/>
  <c r="V20" i="5"/>
  <c r="V39" i="10" s="1"/>
  <c r="U20" i="5"/>
  <c r="U39" i="10" s="1"/>
  <c r="T20" i="5"/>
  <c r="T39" i="10" s="1"/>
  <c r="S20" i="5"/>
  <c r="S39" i="10" s="1"/>
  <c r="R20" i="5"/>
  <c r="R39" i="10" s="1"/>
  <c r="Q20" i="5"/>
  <c r="Q39" i="10" s="1"/>
  <c r="P20" i="5"/>
  <c r="P39" i="10" s="1"/>
  <c r="O20" i="5"/>
  <c r="O39" i="10" s="1"/>
  <c r="N20" i="5"/>
  <c r="N39" i="10" s="1"/>
  <c r="M20" i="5"/>
  <c r="M39" i="10" s="1"/>
  <c r="L20" i="5"/>
  <c r="L39" i="10" s="1"/>
  <c r="K20" i="5"/>
  <c r="K39" i="10" s="1"/>
  <c r="J20" i="5"/>
  <c r="J39" i="10" s="1"/>
  <c r="I20" i="5"/>
  <c r="I39" i="10" s="1"/>
  <c r="H20" i="5"/>
  <c r="H39" i="10" s="1"/>
  <c r="G20" i="5"/>
  <c r="G39" i="10" s="1"/>
  <c r="E20" i="5"/>
  <c r="E39" i="10" s="1"/>
  <c r="O48" i="10" l="1"/>
  <c r="O44" i="10"/>
  <c r="F47" i="10"/>
  <c r="F43" i="10"/>
  <c r="Q42" i="5"/>
  <c r="Q46" i="8"/>
  <c r="Q34" i="8"/>
  <c r="K43" i="10"/>
  <c r="K47" i="10"/>
  <c r="K24" i="5"/>
  <c r="L41" i="10"/>
  <c r="L43" i="10"/>
  <c r="L47" i="10"/>
  <c r="T43" i="10"/>
  <c r="T47" i="10"/>
  <c r="I48" i="10"/>
  <c r="I44" i="10"/>
  <c r="Q44" i="10"/>
  <c r="Q48" i="10"/>
  <c r="E49" i="10"/>
  <c r="E45" i="10"/>
  <c r="E23" i="10"/>
  <c r="M49" i="10"/>
  <c r="M45" i="10"/>
  <c r="M23" i="10"/>
  <c r="U49" i="10"/>
  <c r="U23" i="10"/>
  <c r="U45" i="10"/>
  <c r="W42" i="5"/>
  <c r="W34" i="8"/>
  <c r="W46" i="8"/>
  <c r="J43" i="10"/>
  <c r="J47" i="10"/>
  <c r="X48" i="10"/>
  <c r="X44" i="10"/>
  <c r="M43" i="10"/>
  <c r="M47" i="10"/>
  <c r="U47" i="10"/>
  <c r="U43" i="10"/>
  <c r="J48" i="10"/>
  <c r="J44" i="10"/>
  <c r="R48" i="10"/>
  <c r="R44" i="10"/>
  <c r="F49" i="10"/>
  <c r="F45" i="10"/>
  <c r="N49" i="10"/>
  <c r="N45" i="10"/>
  <c r="V49" i="10"/>
  <c r="V45" i="10"/>
  <c r="I42" i="5"/>
  <c r="I46" i="8"/>
  <c r="I34" i="8"/>
  <c r="W44" i="10"/>
  <c r="W48" i="10"/>
  <c r="P44" i="10"/>
  <c r="P48" i="10"/>
  <c r="S24" i="5"/>
  <c r="T41" i="10"/>
  <c r="E43" i="10"/>
  <c r="E47" i="10"/>
  <c r="S48" i="10"/>
  <c r="S44" i="10"/>
  <c r="O42" i="5"/>
  <c r="O34" i="8"/>
  <c r="O46" i="8"/>
  <c r="M42" i="5"/>
  <c r="M46" i="8"/>
  <c r="M34" i="8"/>
  <c r="R47" i="10"/>
  <c r="R43" i="10"/>
  <c r="S49" i="10"/>
  <c r="S23" i="10"/>
  <c r="S45" i="10"/>
  <c r="H44" i="10"/>
  <c r="H48" i="10"/>
  <c r="V47" i="10"/>
  <c r="V43" i="10"/>
  <c r="W23" i="10"/>
  <c r="W49" i="10"/>
  <c r="W45" i="10"/>
  <c r="G47" i="10"/>
  <c r="G43" i="10"/>
  <c r="O47" i="10"/>
  <c r="O43" i="10"/>
  <c r="X47" i="10"/>
  <c r="X43" i="10"/>
  <c r="L48" i="10"/>
  <c r="L44" i="10"/>
  <c r="T48" i="10"/>
  <c r="T44" i="10"/>
  <c r="H45" i="10"/>
  <c r="H49" i="10"/>
  <c r="P45" i="10"/>
  <c r="P49" i="10"/>
  <c r="X45" i="10"/>
  <c r="X49" i="10"/>
  <c r="G44" i="10"/>
  <c r="G48" i="10"/>
  <c r="S43" i="10"/>
  <c r="S47" i="10"/>
  <c r="K44" i="10"/>
  <c r="K48" i="10"/>
  <c r="O23" i="10"/>
  <c r="O45" i="10"/>
  <c r="O49" i="10"/>
  <c r="H47" i="10"/>
  <c r="H43" i="10"/>
  <c r="P47" i="10"/>
  <c r="P43" i="10"/>
  <c r="E44" i="10"/>
  <c r="E48" i="10"/>
  <c r="M44" i="10"/>
  <c r="M48" i="10"/>
  <c r="U44" i="10"/>
  <c r="U48" i="10"/>
  <c r="I45" i="10"/>
  <c r="I49" i="10"/>
  <c r="I23" i="10"/>
  <c r="Q45" i="10"/>
  <c r="Q49" i="10"/>
  <c r="Q23" i="10"/>
  <c r="K42" i="5"/>
  <c r="K34" i="8"/>
  <c r="K46" i="8"/>
  <c r="K49" i="10"/>
  <c r="K45" i="10"/>
  <c r="K23" i="10"/>
  <c r="G42" i="5"/>
  <c r="G46" i="8"/>
  <c r="G34" i="8"/>
  <c r="N47" i="10"/>
  <c r="N43" i="10"/>
  <c r="G23" i="10"/>
  <c r="G45" i="10"/>
  <c r="G49" i="10"/>
  <c r="I43" i="10"/>
  <c r="I47" i="10"/>
  <c r="Q43" i="10"/>
  <c r="Q47" i="10"/>
  <c r="F48" i="10"/>
  <c r="F44" i="10"/>
  <c r="N48" i="10"/>
  <c r="N44" i="10"/>
  <c r="V44" i="10"/>
  <c r="V48" i="10"/>
  <c r="I24" i="5"/>
  <c r="J41" i="10"/>
  <c r="R49" i="10"/>
  <c r="R45" i="10"/>
  <c r="U34" i="8"/>
  <c r="U42" i="5"/>
  <c r="U46" i="8"/>
  <c r="E34" i="8"/>
  <c r="E42" i="5"/>
  <c r="E46" i="8"/>
  <c r="S42" i="5"/>
  <c r="S34" i="8"/>
  <c r="S46" i="8"/>
  <c r="G24" i="5"/>
  <c r="O24" i="5"/>
  <c r="W24" i="5"/>
  <c r="Q24" i="5"/>
  <c r="E24" i="5"/>
  <c r="M24" i="5"/>
  <c r="U24" i="5"/>
  <c r="Y20" i="5"/>
  <c r="Y22" i="5"/>
  <c r="Y21" i="5"/>
  <c r="Z20" i="5"/>
  <c r="Z22" i="5"/>
  <c r="Z21" i="5"/>
  <c r="Z29" i="5"/>
  <c r="Y29" i="5"/>
  <c r="Z28" i="5"/>
  <c r="Y28" i="5"/>
  <c r="Z27" i="5"/>
  <c r="Y27" i="5"/>
  <c r="Z41" i="5"/>
  <c r="Y41" i="5"/>
  <c r="Z40" i="5"/>
  <c r="Y40" i="5"/>
  <c r="Z39" i="5"/>
  <c r="Y39" i="5"/>
  <c r="S49" i="6"/>
  <c r="K49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U23" i="6"/>
  <c r="S23" i="6"/>
  <c r="M23" i="6"/>
  <c r="K23" i="6"/>
  <c r="E23" i="6"/>
  <c r="U46" i="6" l="1"/>
  <c r="U42" i="7"/>
  <c r="U46" i="7" s="1"/>
  <c r="S46" i="9"/>
  <c r="S34" i="10"/>
  <c r="I23" i="6"/>
  <c r="Y23" i="6"/>
  <c r="O47" i="6"/>
  <c r="Y39" i="10"/>
  <c r="K46" i="9"/>
  <c r="K34" i="10"/>
  <c r="O46" i="9"/>
  <c r="O34" i="10"/>
  <c r="W23" i="6"/>
  <c r="K46" i="6"/>
  <c r="K42" i="7"/>
  <c r="K46" i="7" s="1"/>
  <c r="W47" i="6"/>
  <c r="I46" i="9"/>
  <c r="I34" i="10"/>
  <c r="W46" i="9"/>
  <c r="W34" i="10"/>
  <c r="E46" i="9"/>
  <c r="E34" i="10"/>
  <c r="S46" i="6"/>
  <c r="S42" i="7"/>
  <c r="S46" i="7" s="1"/>
  <c r="M46" i="6"/>
  <c r="M42" i="7"/>
  <c r="M46" i="7" s="1"/>
  <c r="I48" i="6"/>
  <c r="G46" i="9"/>
  <c r="G34" i="10"/>
  <c r="E46" i="6"/>
  <c r="E42" i="7"/>
  <c r="E46" i="7" s="1"/>
  <c r="G23" i="6"/>
  <c r="Y41" i="10"/>
  <c r="Y25" i="6"/>
  <c r="O23" i="6"/>
  <c r="Q48" i="6"/>
  <c r="Z40" i="10"/>
  <c r="Y40" i="10"/>
  <c r="Q23" i="6"/>
  <c r="Y48" i="6"/>
  <c r="Z41" i="10"/>
  <c r="J45" i="10"/>
  <c r="J49" i="10"/>
  <c r="U46" i="9"/>
  <c r="U34" i="10"/>
  <c r="L45" i="10"/>
  <c r="L49" i="10"/>
  <c r="Z39" i="10"/>
  <c r="T49" i="10"/>
  <c r="T45" i="10"/>
  <c r="Q46" i="9"/>
  <c r="Q34" i="10"/>
  <c r="M46" i="9"/>
  <c r="M34" i="10"/>
  <c r="Y24" i="5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W23" i="5"/>
  <c r="U23" i="5"/>
  <c r="S23" i="5"/>
  <c r="Q23" i="5"/>
  <c r="O23" i="5"/>
  <c r="M23" i="5"/>
  <c r="K23" i="5"/>
  <c r="I23" i="5"/>
  <c r="G23" i="5"/>
  <c r="E23" i="5"/>
  <c r="Y44" i="10" l="1"/>
  <c r="Y48" i="10"/>
  <c r="Y46" i="6"/>
  <c r="Y42" i="7"/>
  <c r="Y46" i="7" s="1"/>
  <c r="E34" i="5"/>
  <c r="E42" i="10"/>
  <c r="E46" i="10" s="1"/>
  <c r="U34" i="5"/>
  <c r="U42" i="10"/>
  <c r="U46" i="10" s="1"/>
  <c r="Z47" i="9"/>
  <c r="Z43" i="9"/>
  <c r="Z48" i="10"/>
  <c r="Z44" i="10"/>
  <c r="I46" i="6"/>
  <c r="I42" i="7"/>
  <c r="I46" i="7" s="1"/>
  <c r="G34" i="5"/>
  <c r="G42" i="10"/>
  <c r="G46" i="10" s="1"/>
  <c r="W34" i="5"/>
  <c r="W42" i="10"/>
  <c r="W46" i="10" s="1"/>
  <c r="Z43" i="10"/>
  <c r="Z47" i="10"/>
  <c r="Z45" i="9"/>
  <c r="Z49" i="9"/>
  <c r="G46" i="6"/>
  <c r="G42" i="7"/>
  <c r="G46" i="7" s="1"/>
  <c r="S34" i="5"/>
  <c r="S42" i="10"/>
  <c r="S46" i="10" s="1"/>
  <c r="I34" i="5"/>
  <c r="I42" i="10"/>
  <c r="I46" i="10" s="1"/>
  <c r="Y34" i="5"/>
  <c r="Y42" i="10"/>
  <c r="Z49" i="10"/>
  <c r="Z45" i="10"/>
  <c r="O46" i="6"/>
  <c r="O42" i="7"/>
  <c r="O46" i="7" s="1"/>
  <c r="K34" i="5"/>
  <c r="K42" i="10"/>
  <c r="K46" i="10" s="1"/>
  <c r="M34" i="5"/>
  <c r="M42" i="10"/>
  <c r="M46" i="10" s="1"/>
  <c r="Q46" i="6"/>
  <c r="Q42" i="7"/>
  <c r="Q46" i="7" s="1"/>
  <c r="Y49" i="9"/>
  <c r="Y45" i="9"/>
  <c r="Y47" i="9"/>
  <c r="Y43" i="9"/>
  <c r="Q34" i="5"/>
  <c r="Q42" i="10"/>
  <c r="Q46" i="10" s="1"/>
  <c r="Z44" i="9"/>
  <c r="Z48" i="9"/>
  <c r="O34" i="5"/>
  <c r="O42" i="10"/>
  <c r="O46" i="10" s="1"/>
  <c r="Y48" i="9"/>
  <c r="Y44" i="9"/>
  <c r="Y49" i="10"/>
  <c r="Y45" i="10"/>
  <c r="Y23" i="10"/>
  <c r="W46" i="6"/>
  <c r="W42" i="7"/>
  <c r="W46" i="7" s="1"/>
  <c r="Y43" i="10"/>
  <c r="Y47" i="10"/>
  <c r="Y25" i="5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34" i="10" l="1"/>
  <c r="Y46" i="10"/>
  <c r="Y34" i="9"/>
  <c r="Y46" i="9"/>
  <c r="Y48" i="5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V45" i="4" s="1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F45" i="4" s="1"/>
  <c r="E41" i="4"/>
  <c r="Z40" i="4"/>
  <c r="Z48" i="4" s="1"/>
  <c r="Y40" i="4"/>
  <c r="X40" i="4"/>
  <c r="W40" i="4"/>
  <c r="W48" i="4" s="1"/>
  <c r="V40" i="4"/>
  <c r="U40" i="4"/>
  <c r="T40" i="4"/>
  <c r="T44" i="4" s="1"/>
  <c r="S40" i="4"/>
  <c r="R40" i="4"/>
  <c r="R48" i="4" s="1"/>
  <c r="Q40" i="4"/>
  <c r="P40" i="4"/>
  <c r="O40" i="4"/>
  <c r="O48" i="4" s="1"/>
  <c r="N40" i="4"/>
  <c r="M40" i="4"/>
  <c r="L40" i="4"/>
  <c r="L44" i="4" s="1"/>
  <c r="K40" i="4"/>
  <c r="J40" i="4"/>
  <c r="J48" i="4" s="1"/>
  <c r="I40" i="4"/>
  <c r="H40" i="4"/>
  <c r="G40" i="4"/>
  <c r="G44" i="4" s="1"/>
  <c r="F40" i="4"/>
  <c r="E40" i="4"/>
  <c r="Z39" i="4"/>
  <c r="Z43" i="4" s="1"/>
  <c r="Y39" i="4"/>
  <c r="X39" i="4"/>
  <c r="X47" i="4" s="1"/>
  <c r="W39" i="4"/>
  <c r="V39" i="4"/>
  <c r="U39" i="4"/>
  <c r="U47" i="4" s="1"/>
  <c r="T39" i="4"/>
  <c r="S39" i="4"/>
  <c r="R39" i="4"/>
  <c r="R43" i="4" s="1"/>
  <c r="Q39" i="4"/>
  <c r="P39" i="4"/>
  <c r="P47" i="4" s="1"/>
  <c r="O39" i="4"/>
  <c r="N39" i="4"/>
  <c r="M39" i="4"/>
  <c r="M47" i="4" s="1"/>
  <c r="L39" i="4"/>
  <c r="K39" i="4"/>
  <c r="J39" i="4"/>
  <c r="J43" i="4" s="1"/>
  <c r="I39" i="4"/>
  <c r="H39" i="4"/>
  <c r="H47" i="4" s="1"/>
  <c r="G39" i="4"/>
  <c r="F39" i="4"/>
  <c r="E39" i="4"/>
  <c r="E47" i="4" s="1"/>
  <c r="Z49" i="4"/>
  <c r="X49" i="4"/>
  <c r="W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E45" i="4"/>
  <c r="Z44" i="4"/>
  <c r="Y44" i="4"/>
  <c r="X48" i="4"/>
  <c r="V48" i="4"/>
  <c r="U44" i="4"/>
  <c r="S44" i="4"/>
  <c r="R44" i="4"/>
  <c r="Q44" i="4"/>
  <c r="P48" i="4"/>
  <c r="N48" i="4"/>
  <c r="M44" i="4"/>
  <c r="K44" i="4"/>
  <c r="J44" i="4"/>
  <c r="I44" i="4"/>
  <c r="H48" i="4"/>
  <c r="F48" i="4"/>
  <c r="E44" i="4"/>
  <c r="Y43" i="4"/>
  <c r="X43" i="4"/>
  <c r="W43" i="4"/>
  <c r="V47" i="4"/>
  <c r="T47" i="4"/>
  <c r="S43" i="4"/>
  <c r="Q43" i="4"/>
  <c r="P43" i="4"/>
  <c r="O43" i="4"/>
  <c r="N47" i="4"/>
  <c r="L47" i="4"/>
  <c r="K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<sst xmlns="http://schemas.openxmlformats.org/spreadsheetml/2006/main" count="1792" uniqueCount="77">
  <si>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</si>
  <si>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</si>
  <si>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</si>
  <si>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</si>
  <si>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</si>
  <si>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</si>
  <si>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</si>
  <si>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</si>
  <si>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</si>
  <si>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</si>
  <si>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</si>
  <si>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</si>
  <si>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</si>
  <si>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</si>
  <si>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</si>
  <si>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</si>
  <si>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</si>
  <si>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</si>
  <si>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</si>
  <si>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</si>
  <si>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</si>
  <si>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</si>
  <si>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</si>
  <si>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</si>
  <si>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</si>
  <si>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</si>
  <si>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</si>
  <si>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</si>
  <si>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</si>
  <si>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</si>
  <si>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</si>
  <si>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</si>
  <si>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</si>
  <si>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</si>
  <si>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</si>
  <si>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</si>
  <si>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</si>
  <si>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</si>
  <si>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</si>
  <si>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</si>
  <si>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</si>
  <si>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</si>
  <si>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</si>
  <si>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</si>
  <si>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</si>
  <si>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</si>
  <si>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</si>
  <si>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</si>
  <si>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</si>
  <si>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</si>
  <si>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</si>
  <si>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</si>
  <si>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</si>
  <si>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</si>
  <si>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</si>
  <si>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</si>
  <si>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</si>
  <si>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</si>
  <si>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</si>
  <si>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</si>
  <si>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</si>
  <si>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</si>
  <si>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</si>
  <si>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</si>
  <si>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</si>
  <si>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</si>
  <si>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</si>
  <si>
    <t>令和3年6月</t>
    <phoneticPr fontId="9"/>
  </si>
  <si>
    <t>令和3年7月</t>
    <phoneticPr fontId="9"/>
  </si>
  <si>
    <t>令和3年8月</t>
    <phoneticPr fontId="9"/>
  </si>
  <si>
    <t>令和3年9月</t>
    <phoneticPr fontId="9"/>
  </si>
  <si>
    <t>令和3年10月</t>
    <phoneticPr fontId="9"/>
  </si>
  <si>
    <t>令和3年11月</t>
    <phoneticPr fontId="9"/>
  </si>
  <si>
    <t>令和3年12月</t>
    <phoneticPr fontId="9"/>
  </si>
  <si>
    <t>令和4年1月</t>
    <phoneticPr fontId="9"/>
  </si>
  <si>
    <t>令和4年2月</t>
    <phoneticPr fontId="9"/>
  </si>
  <si>
    <t>令和4年3月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</si>
</sst>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84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83FF9AF-BD07-4858-9D0C-4594344A9D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9C6595-BADA-4D73-9A5A-58030018E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C41F303-E8D2-440A-B7DB-2B2F0C63D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6B9F11-AE8C-41B8-B4D3-E787744D16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584D58E-CDE5-4E7F-9827-37C50EC84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ACDBF9B-5FD1-4D2F-93C1-DBDF4996D9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CFC0DF4-EC4D-48E5-9405-93687D23B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6EF60E6-BF31-443C-A264-4F41C6E8D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982DF246-20FE-49A2-8BE0-F57613AEE1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60D6661-6AAD-4A22-8A1A-AA488545B0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CD95E5C-EFC9-4D9C-B1FA-512A8BEEA8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A6A0787-DE6F-44C0-9291-F6FBFB4A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DE8A68C-CAF4-4DF7-9A6D-66A91BB22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FB8B97E-EF4F-4D47-8A83-DE3D511C8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292FEAD-BE5E-4AEE-B6A4-28B9348EA6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58DC7A-5F9A-40FB-910D-0C116AACB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F6A576-C62A-4C94-8AC1-FAC029626E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1BB6B9-EA30-4F39-B145-70D3EF4E81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C3EA7A2-F51B-46FC-A99F-2E4693B8F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ABD2EB-607D-4610-BBA5-0D00ECD10B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26DE2A2-A6BD-416B-96AE-DEC72BD5E3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B529C66-30E3-4BE4-9759-9824053F37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10BB80C-BFBF-431B-9653-FF842E5AD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550DD1C-46FE-4CB1-9006-54C5DE06C5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737F00B3-A5F6-4046-904C-298846EB1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39F705C-2AAF-4785-B3F2-60407E7A6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5DB153C-E8EF-44AC-A5C7-D92849878C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CC05605-C051-4D38-88D0-6A5C10B98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6C48FA9-8BC0-421D-98EB-CB18B83A2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1F6F4A6-89F1-4DCF-BABF-B9000A43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96B4996-EF57-4F09-BB87-F5041C1E20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6DB4D76-FB52-4371-9A5F-8ED7C6DD86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EE70736-B459-4C30-82E0-42B5C1EC9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BC5B440-E4BA-45A0-AF34-AAE0C3206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78EBF47-5785-49C6-942A-645A024CC7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105BC9-158E-4497-A36C-6950C15EA1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DAED5A6-0387-4BFA-9260-5DCC33CC26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C10FC93-302D-41B9-A90D-9F40FC5D74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C8A9220-68A6-4572-B8AD-DBCAF36ADB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6EF642C-C662-46F2-962F-6972B26D7E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5E52FB-23EB-45F4-83F6-202B607516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B108368-A31E-49EB-9BE6-C79BF56C0E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0D7F74B-655F-4BF0-BD2A-9E4002AC1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ED121D1-6152-42D7-9EFA-AF51A9013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DA1AC60-C101-4AD3-9379-B757E4825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23776CAE-5E25-455A-9A5D-0F67932DEB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AA0E9BD-4991-43C9-9725-8E7143B77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BA5701E-05C0-4EFC-9D6D-64FC42EE7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79F2BA5-4B24-4540-B3F9-AFD655BC2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1390017-8573-4DAC-98AC-A80A416DBE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057383-A772-4DD4-88A3-8C943FD7B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42A751D-B033-4D20-B294-711CA3D111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6835996-A14D-4F63-A8F8-C34FCAF803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D937742-AF3B-4662-B757-B40E67B03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0B90D46-9F58-4C1D-9614-5D43308E10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C0EA608-5DD3-4CF5-8B9F-F0DDA67148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F391B1A-B28F-4A17-9CD9-8D16A2213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7121094-02CA-430E-912A-8FFB771C4C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0DFCE74-16CC-4C06-A4C5-C0C1A23206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9C84FB3C-A125-4DEC-9E52-787F61B6BA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B990876-39D1-4A43-B19C-F5F0F5CD6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D47BC14-4A99-44C7-923C-9C9B404788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C8CDDC7-EA8E-459D-8036-6D14FCEDF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8BA5036-845D-4D4F-8745-B0ED6A5DE9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1799E2D-77C3-4C10-B173-8E0E904210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19E920E-422B-4DF9-AE29-B285E94BD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55DD67-3550-40AB-8387-F585FB90DA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53035C5B-C62E-4CF5-B13A-D0A5808248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FEF4E3B-5274-4409-8390-D50CBEC719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CB29ED7-BFAE-440D-B301-F1C87F64FD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ABFF2D9-1F0B-4E31-9D8F-274F7F770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BE07E72-D2BE-4288-80AD-A528E27DEC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2847BCE-E38D-409F-866E-B12F30D8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82292B7-4158-40A9-B59D-5446A0AB9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2CDD533-923E-4BD0-8549-429894897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66041A0-84E3-4707-92C1-6320EEDB44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AEBBDE9-0760-498A-81EE-3B818209E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0212141-EA52-4E44-BB79-4D67A05F9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82E5FE4-BDB5-455E-939B-F5E2C8F77B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F86D1A2-7C56-4745-81A1-B5BFFB20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B282123-03E6-4920-82B7-5EBC739914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40ED019-273B-49A4-A190-7C0D4A6E5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B080F14-FC07-4BE9-A04D-D75A82DF76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E0FABE2-9477-4F9F-9029-D9B7D2FBD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9CADFE0-F9EF-439D-BE6E-4A8A5D8FB4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75BE139-E25F-45FA-A85F-39937B6A3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EDE4DAE-60A1-4F29-802A-1DC09C9A5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482F9C6-95F7-4E06-8A80-796379FC4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8E6111D-75ED-46BB-A30E-25947FC869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CF8D0F6-35EF-498B-9F66-3710B4921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0F5F197-5D73-45E6-9847-99C35C346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25FE70-2168-46B3-8BF6-FB18BBF84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27FA3A8-F3F1-4A49-911D-94E186C926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A52E01C-8AFC-46E4-90D8-2F8C80C9DF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BF43DA9-83AE-4BD7-8648-136F81ED8C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F999FD2-768D-4846-AD93-4BD3DB12AF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421A927B-7CE5-4B1A-9514-F92758E581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9994BA31-632D-4150-B328-9133A1F12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23F26A9-FAA6-4EA9-9749-6459FE0955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D38699A-2ADF-4ED7-93EE-11EB69F388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CD20457-A7B0-4D67-B5A9-D302A12B09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FA6B75D-7EE6-415E-9796-D33FE1A84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F81A324-A610-4BF6-BFAE-91E53A93A1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24A0251-7BD3-4881-BDB4-4CAA22AF0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91E0B2A-A75F-4E50-8AE9-BEF2C8E8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F12254C-75D0-4339-B9B5-E2134FBB2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55AC24C-C265-40F8-9315-B2C3010C8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170FD3-4B1E-447E-9308-2365F5DA9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48C5EFE-9817-453B-A7B0-3E6F89B1AB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2DD7DBA-8487-4456-B924-CA172F4A3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3F07ED-03B6-4154-B2B4-9AAA13875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9C2D37-44BD-4E6B-9E72-F966F25CA8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8B068B8-4478-4C96-B272-07AEE82F9B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0559571-C2F2-4431-8AAB-ACA5BAAD8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A76BD26-7CA7-4D7F-B521-B028ED80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050ECE9-C06B-4865-867C-4F1D7C151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837AE1C-84DB-4F4D-8BA1-64E19B3928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E66FB31-1C78-4904-9F9D-96538365D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E675BA4-B04F-4E96-97E2-4498045F6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2F148F6-3051-4AA5-88EF-E7BE0AC88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3292AFC-ECFD-453B-96BB-584580007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9BE029B-4F8B-4010-BD56-9D97CC55E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D94A7AF-167F-4360-A723-87DE84DA5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6D15818-D388-4DED-A76A-4FA278C4B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EBC5FBB-885B-4696-9C76-E2C7A4602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E1A77DF-7403-4AAA-8E85-E34CCAE25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A1DD266-9D30-417C-86B8-1FEA3DF7A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2009581-7039-47CA-82B0-9413B43CB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0B68D88-BA01-4BE7-8DFE-F356882D1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78F3C04-73E8-4581-B62C-A9CF37477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F85B041-8782-41D1-8D84-085E398BF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75C95C21-1480-46A7-A3A3-F94808C345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03B5C27-1FE4-4D19-A11D-6197BDE71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F9E39AF5-B519-4759-A2A5-5330111DC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FC4CAA1-61F4-400D-9CBD-DA2DDB5F0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02E99E3-3C19-413C-8151-A68002D608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4ECE963-18D8-441E-8991-746BBE7E6D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EC76FB5-5184-4745-998A-71EA5B3D8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2AECB9D-63B4-4969-BBA6-29CC3F505F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D3AB415-E76A-4089-A76B-F05450DB6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F0D49B4-EADE-49DF-8645-51CF507E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34582A0-6E1E-4243-B038-55B320C0EE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4E65A926-D097-406A-A19B-D4EF53F5F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C2E2540-A897-46EC-92B9-CEE4C283AC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827E327-C131-4A09-9AD2-B49A61B54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B8B57FF-6670-4D3C-8B4F-2C31E0291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E83E1A5-F2E4-40EE-8B79-40FDC7082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09E82F0-6899-41F6-A99B-6FA1F54D99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D0D234D-7FDA-4012-8021-AB5A88828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4AFE7C-319E-436E-A24B-19705DC1E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57A4616-A679-4AB8-93E7-7F5904F437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3ABCA31-1B34-48FA-9A7D-468BC8BE59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5B0FD5C-9EE8-4CC6-9883-16B2F7F71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1380C800-DA15-4FFD-9A50-0D9BC9DA5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521CB9E-829D-4B1A-A077-00EDB0617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DB22E1E-9A7E-4716-9351-ED143AA9C5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C8689C2-C6D7-4180-9530-5A06E8965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0DD694F-E945-4779-9857-EC8B6F731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E43BF9F4-119F-4C6D-B769-F761D1807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B5CB4C5-88F8-4186-A1CE-CEC9FB829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1FC86EF-50D1-476A-888B-7AAC2650E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2664998-2F66-4F5B-9F95-BEBCE16E3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DDC3990-2839-4076-B977-A20A21028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24A98FF-78EF-4E21-8768-1C8469DE2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2AE78795-C594-4DC6-9013-8C29A5260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9CA5093-941C-44A2-9C93-AE07C242B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DF499A4-7962-4607-B79C-B102B5D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76DD132-89DD-4606-8231-8695D1B1E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6538811-16E3-465C-95F3-4ECD5FD86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3C686A7-EB31-48E4-A618-C91F1D350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85464EC-D116-4FC4-9E7F-2DD0FFBE6B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1B86DD5-6763-4FFA-A023-AB5B5E5C4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588398C-07E5-4C9A-BCD7-18F717644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C41081E-32B6-4BAE-9EFE-FE3088B0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D3FA47B-E82D-43F4-B885-2298FDDC7D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449558-D2C7-4104-B45A-BD2AF28C79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19E0C26-D78D-487D-87D5-D22159280F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B29690A-7435-4F88-AA20-E6A174B20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C5977D2-D0F1-4889-8E91-91F523721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A83C391-0BC9-452D-98A1-603E9E259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8B1C7EE-4DBB-4C57-97E9-EB8924648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B78F26C-DD8F-48E4-8945-6DE5AB48BF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BA93C00-37F0-4500-99AE-5B913374C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9643E14-E896-4AA1-8292-1D05C56BD3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028D41A-F61A-4775-AA44-71AE3A02F6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C43E8D5-43C6-4D0C-A133-92FF300220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D06E13E-2715-47D7-89C0-BE6672B8D7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B942D0B-EBAC-412B-BCB4-D550A41701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56ECA3D-D30F-44EC-9BB6-D733DADAB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01D0479-F852-4F9E-812F-943CD3FFA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F82502D-C13F-4D0E-B6BF-ACC05FE58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5DC3205-C157-4DD2-9793-740774DEB8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6CAF35D-FFB6-4D74-993A-AFFA33129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03A96EA-112A-40D8-8FB4-065B76434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583A999-A8A4-43EF-AEC8-E56CC9439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44D7B29-5CE8-42B6-B7C3-FFA6D7D50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BEF2C23-F516-4CE9-885C-9616DCA0A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3CED832-49E0-47A6-A436-16BC27808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6D41B5B-59C7-4A6E-BFB2-9196A5059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E1953EB-ABA0-4693-86ED-171209085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55DB640-4F45-43AF-A11B-7D33C63DF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7D2D36D-20FF-44AF-8FDF-8358B0F89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34D3269-BC6E-4753-80B1-CC520781CA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57BCE6A-F41C-486C-B138-320429E3E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6C5B57C-F81B-4CE9-8759-8261082AE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D06DF57-ECDC-4D7C-A330-335AF2C834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A54A7EE-DFF3-4A51-80F9-57421EC5D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CABBBBB-EAC5-49BF-944E-DF8819995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811ADDE-DE7D-4B38-8263-86937DCC76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56BDFF0-0F9D-4B15-A4C5-6682956584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1B2D915-3246-4FDE-AB14-D6DB82DD7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1B37F2C-F06D-4E93-8C04-59A0543AF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E392A8-692F-40AD-B0AC-BF9147FD2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DDED72-39C7-4B14-97EA-C80697D28E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61D73-4B57-4420-9B45-6CE3B83B7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A87E479-B7D3-43B5-B103-63264F4FF7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0BD06B3E-A8DA-4785-BE6C-B1A79C3B85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9CB6458-251D-45EF-986E-EC4FC2AB5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1C3B2B8-5A89-4E85-A870-75FE692AC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1675007-DB22-4F5D-972A-990B14E7E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D5BFDF2-5C39-4069-9F31-28F502F038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1323C1E0-E747-44D3-8D1D-344C77B75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BA2318A-1D28-498F-9CFA-49678DD33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005CFCB-AB13-4CE0-9723-79055C0F39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2EE8C01-FCE5-41C1-AE6C-E4860F1507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5B2D3D1-F123-4CEF-AD61-A79674844B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982E59B-2BBC-4A30-B574-A4830C554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2D4F23C-D18D-4E31-81FB-8FB4B6D6D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427BC85-3650-4909-BF5E-367311AA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2BE91C8-B3AC-4112-AC04-9752E39BB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7183E58-E0FC-46FE-872C-F704814A01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A706AD8-9BB5-4922-A885-2ED620DB0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F56EFFA-7564-4FD1-B99D-9254E55C50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C097432-4AA1-4E46-8E6B-9591DD8F0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947923E-7936-47FF-89A2-48010AC3F8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2C87B5C-6469-498D-9429-FE9E1CB89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EE1ADBE-DF12-4954-A41D-48A914C147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C48A423-4D4B-459C-A865-E94F3D1B1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C35A295-DCAB-4ED4-8129-974E340FE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50D22BC-7F25-4EB4-A8FE-11023C7CB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06654F8-5CE1-4A84-8E6F-E16E2785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232AC83-7D0A-41EE-9F88-DF1A7C456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C792C1F-37B2-4E85-B06B-8920F132B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E1E3DD-E85D-4436-ACBC-949A684AF0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46C142D6-27F0-41B1-A35C-1DC741A96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3B5F9A1-AD9E-4B82-9FE6-78E8DD09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4DC35E2-72B5-4C32-9D16-A791D6CB33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1082509-3D6A-4AC0-AA15-A6858213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738008-2D5C-4BB2-A897-A3201676F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7BEC9FD-B93B-439D-AEA2-84C39891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39DFC6-F40C-4EBD-98F1-02A7A1BBB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EFD7B-9EAE-431A-933F-4775F5AE18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AA37EF28-1ADC-42A3-B9AC-C912C7969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CB4F30F-E843-47D4-AC87-1985AD6D6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E974A77-5188-4933-ACF9-46487007C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2EAFEA1-BED9-4A5F-BEA8-8A7967901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03AB7B1-677E-4527-8A72-F0C6E6E5E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44CE2C5-E3E0-45F8-9E7D-AC6513912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B17C2DD-756C-4956-BFE3-469FB7800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E391A1A-06F0-479E-8FDC-05CA2E9CF9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583FE62-99B3-44D8-86B0-3EDD992815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3312381-0984-43FD-B99E-4783175CB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8ADB7CC-8AEF-4EA0-8096-6F83DAC5B3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B90AAEB-15A8-41A2-B838-7E0396D1BD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C4B2246-C5D8-42D6-892C-DF64BFC9DB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D5DF440-6553-4870-9F49-FE5999539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9EA55B8-EAAF-417E-9FC1-71DD8F1ED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8B50CBF-B2CF-4D8E-8A82-CD119499B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8E78960-3F2A-4B4A-A46D-5298A2623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2BFD94E-7697-453D-B801-3F6279D81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4EDFE4B-D206-4B7D-911C-8282FDD16E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F357B9D-CCCC-4E2F-90C7-78DFEA43FD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0E20CE9-D948-427F-9BCF-4193B64DE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EDB4BB2-CCC6-40FC-91D9-01E7632E3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C5F9B5B-9B72-4E3B-A62C-46EB64A2C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2A8285-4DE5-418E-BCD6-72C3F70F3C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53A3FB6-E76A-4DC6-A291-60D2F11C33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B704CD3-5CC5-4F94-A16B-89A59F15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8D7BDD-E1A3-4B7B-AD31-B2883900A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506A588-2D7D-4E90-B6D7-1951846F8F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EA4E20F-8A4D-4AD5-B37E-16D0C3F57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F9292BB-FA56-4201-BBDE-5107C1C2F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0B29321-E7D3-490D-BBFF-38F2EADD3F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6DC87D7E-42BF-4EA3-B510-C9C3838450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48A29C5-07A4-45EB-B055-60A6440251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70CB108-0850-4C69-B106-50DECAB38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BE352B8-7874-42C0-9987-BDE4DD94D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433677C-F260-4783-AB21-A0D3565DF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B41760-1DCA-4957-8FEB-443EA5570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57EC9E-09B6-47AA-8A7C-8A6B8684D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E0A54D0-CE4D-45FF-A4BA-F0DB960B1C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62F66A3-B121-42E4-B166-29FAF9CD5A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367255-8013-4001-A0D7-6C1972FF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BF57789-9652-4E6F-88A9-2FC131DFC4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3FFCF7F-C739-4746-AAF2-CBEDA4B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7C47E02-6E46-40B5-9C01-E7ED00E678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483169-A9C7-4C3E-B543-15A1844B6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3E9D462-D1CB-4F29-93BE-FD7C0B81F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95E027C-5BC5-463E-BC1B-8362CD00A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52BA50B-3E6E-4254-9CB9-07C1074C0A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E24D1E9-7C44-4791-AA44-A07B2CE8E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AD8D8E-C5F0-4B29-BE12-D7B14F76A8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A0EB195-847F-47DF-8C6A-3FE8D612A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50D357-5BBF-4C2A-AC05-0D1FCDAF5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33B5FC6-03FC-44F6-9F48-9471CD963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8F5607F8-8014-4B6F-8B4D-F88D29777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2A7EB82-78CD-4781-9F6B-5D6F73F6D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BCBB159-EDEC-4593-BC78-A764E530D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490760B6-9373-4755-963B-8B4A3C49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FD92566-AB91-4115-A9AF-A3828E3EF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97B60B2-FF1B-4940-844B-EE17C04A0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36EED52-1985-4169-A3B8-9F2BACD8F6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A468698-22C9-4B1B-B6D6-087A3AFD5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06EEC1A-99C8-4168-9BD5-BBA3014E2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1C7EEB-B648-48C9-9E67-1098C7973F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E0C4BF7-8C38-49F4-8641-D6D976CAEC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50638CC-5D0C-4B9D-9CAD-CF75728F3F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A41A37C-A526-4706-8DBF-FFE3D6A096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9B6E29F-A273-4613-B5B4-4922BEF06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57731D7-3C77-40CD-AD17-4F48ED233C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7364047-29F4-4ECD-A5BA-82ED519A0F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53EF340-1AC0-4CB8-97CF-3F67A839F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4D25FFD-F30C-413B-9463-3926BEE48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297C758-2B09-4054-8B10-B5474C310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5A1E01-9434-44FE-8755-F5031B43A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E0D02B1-E8E0-4AC3-BD2F-BCD44382D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08F260A-1AD1-41EA-8402-18F7A50E2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47C4E8F-E300-4C0A-AE5A-07BC6DF952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29F81AA-4B7E-48AC-855A-5F08D6D56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BBD5E63-C88B-4516-940E-2308C471F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6128721-277A-45EE-93E9-1294229C4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3B25B73-13D3-4370-8C9E-7FA982782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1ECC32A-2EDB-4B91-90DA-0A3553C7C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492CBBD-41E5-44A4-8397-1010A33BB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4123A88-90DE-4098-8ECA-8A83BC7C7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A7436F5-5522-4FBA-925E-355846B4FB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D75266-4836-4654-ADF0-ACA28F0E95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A7ACD0C-6E80-47F6-A8E3-E8EB9F14B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F749E7E-A979-41D5-8CD9-CFECA3B6C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96E85FF-8EB4-4F95-9518-FA4C6DF15B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FFC8C53-9736-41F5-B43C-912185261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B96C29F-2B1E-41CB-854B-F679E0AD8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0001F89-B7C1-4844-AE8A-B9152BD8C7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1018A05-EA70-4726-B3E4-2BBCCD1BB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09F19DF-51AA-4FF7-B4B5-0BBF96E2B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B9FC944-7BCA-49C7-87E7-7F25A4530D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4EA66F4-F36E-4EB4-BC16-51E3AAF5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7EDD4EA-DC31-46C4-AD92-12AF46606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518BA40-DBBA-43D5-8EA9-FFCDEBA14C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5B16528-15C6-43AE-AEB5-4CA9AF191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62291BE-1C4B-4737-BCB8-7DAE6D7AA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0E5563E-5161-4C16-9CED-BF182E7F1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3C31EF-B5BF-49C1-9F4B-A723568B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47445BB-E89F-48AD-BEA2-51C6C6FC4F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2861CA97-E99F-4F65-9020-812E16DC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6054C8-B4B4-434D-9B25-910D61D13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84DEF1D-5C1F-4622-B7FC-C25375B71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2D1A5BA-F3CA-4E6E-AF5E-1220B652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9D215E5-0746-411B-8B8C-D8AF5643F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B8644F6-C604-4511-8A9D-6CF336E09D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5B4DC4-41E8-4DAE-B4AC-E00D878517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532E135-BC7A-4360-B064-F3297BB61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DC0D067-5AE4-4015-AB27-BD9448BCB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8DE071FB-B151-4152-BC06-545B4F9507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79A2176-94AA-447D-833A-787573203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0456866-8EB5-49C5-9604-1ED77ADD3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F5B165-6CC2-4C9A-89A0-40F35D3A46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3AC56A4-73DE-4CE2-8E01-540FC77E8D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FDFC2222-13B9-48F4-93DF-84CF9F61AA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A7FF945-9669-4703-991B-1DA2612E0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82F0F3C-E957-471A-A946-1926D7485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76CF064-BA21-4393-BCFA-BA92D7020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84E8318-C81B-4ADE-9951-AF322B06C9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16280BF-65C6-4AE5-B431-F6D1437B8A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493A7C-5614-4968-B3C0-6C3086A2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4122794-62C6-4D6A-9E5B-BB195EC66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43562D9-BCFC-4591-9218-B1177BFC64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110CD1D-4851-4D2D-A3DF-7328FDC60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AB1A0DE-0F23-4A9B-984E-665AA31F2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A38BEF2-C462-4DC1-8EF0-DCD29A296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9C4B492-C8DE-442B-B6BF-7D88967CE0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FCB25E0-49BD-46AC-917B-300942896C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F3A634E-7D05-4965-BB02-D6AD6A147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077AD28-82A4-4FBE-97AE-A3FC1D4F9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06B6035-2E6F-4378-85C7-63468A604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99DE0737-D0C4-4027-ACF5-94452B148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928E1E1-5AC5-4AFD-BB60-78BF662F6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77E8EA2-6E4C-4E84-A6CD-86A0617D4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EE4BB-2935-41FB-ADD6-2B508FBCAC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D0083C7-D7D8-4904-AB1D-35857CBC06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C0C230-9D68-4DEE-B645-8ED396877A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9DF8867-179F-4D8E-9003-7CAEC8921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9E3E67A-52A9-4572-B881-3D5C312A7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CFD22BC-77C5-41E2-B21B-4E9D972724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28EFE30-EEC4-4E2D-BEC3-1CD5D4B38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463F739-FB73-4A72-840E-0D688B4394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D5C8BCA-9DAA-4F0E-ABDD-8D635DA7BF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0E8627-D312-4D91-8C8C-45F11F7C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C3A361-2236-4364-B53F-695EA53AE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3550E38-7FD1-4041-98B5-CC8E32CD28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822C2AB-AC55-4A94-97BD-A97D3C18EF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01D138-8848-4CA9-A801-D72905E42C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9D37865-0361-4D75-B716-1A614ED5D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159D83D-5D72-4982-B07B-799C9D04F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FA7DFEA-ED46-4D79-9BFF-6F68D2DA83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B6B5361-21A5-4709-B0FE-19CF2E774F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EEA898-A477-4306-9CC9-9164D6A04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C84474F-771A-4E71-9D2F-FCAD6A2255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1720E81-CF7C-4ED8-A319-2865A43935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6F17052-FD82-4CF2-9ECC-CD9501F8D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2C236A7-567C-4230-894E-9783F680A9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438225A-4F6F-48FA-8902-94BF14AC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C528632-DE77-4A62-B5A5-83A4393F0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176C1D-4D66-45E8-B7C9-97425CD2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EDAC0D0-9502-4BD3-BE1F-231095AED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079EAE5-88CC-4B03-A0FD-532FE580D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E58F2AE-4DD0-4DBC-B700-49720C3248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965AA34-7D94-4DFF-BEFC-5C73E3F4EB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48C70EB-66EC-4D67-8661-7C0C2CC7B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35F104B-CD3A-4854-BF62-EBD6C2E90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5D814BC-2F5B-4FF9-8341-118E12EEF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7A9A53F-83B4-4036-84A7-E0A8C6466E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744B87B-A8D3-4368-8007-C4ECEFDB65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C29BC0F-476B-4A3A-B11B-D20D5B505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FF750A7-F266-4349-ABA4-4A2F00B8E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6A7A5F7-F33D-429B-8CF8-022BC7677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95E7D2F-850A-4ABF-9E31-6494A74805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0F8CC62-11E0-48FD-BB37-60A4FDBC8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91C11640-D516-4BEC-A0C8-002075D403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18D399A-58EF-4C05-AC47-E8C802C05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DDACFB8-8DD5-4BF7-89A1-571D9C727A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59464A-BDAF-4FB6-B5FA-45BEC86F5E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5838F8A-3D12-4D37-ACCD-5C4A99C52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ABA87872-5D73-4986-961A-D8A91CEB4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EBEEF16-6D33-47AA-9CA7-17634FD93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62D58CE-8792-4C7A-B52D-17F04EFA5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4C61C09C-4C1C-4675-8F74-4157EDE50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E88A78D-D627-4620-BC05-3D9F04FD0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7AE6053-EB58-4AF1-9B35-F1BE4672E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99341EC-DE95-4E9D-8DE0-7D3193982E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4D6BC9C-547D-42A4-8BA6-31A899810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4D35AFB8-64F8-46DB-B4A2-D5F27604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4F7A049-CA2B-4A9E-9005-61A638460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F9CE0D39-0A5D-4229-A76A-66E656EBF7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27BF714-BCC6-4188-AD7F-7DD3C683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58BA365-10EA-451A-B575-8CE6E6BEB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CC1BA74-9576-4A60-BE7F-FFC0B6D69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85FFBFC8-DF93-4A92-BEB4-4FC69E884C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BC98CD-29CA-4CC7-8970-31961ECD0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7E43EE-4D08-4CB4-9611-5E16BCB32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59368CF-984E-42FB-827F-4894466E8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0411427-656F-4EF4-8E30-F929CB425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C337E44F-3F24-4C28-B649-35082A5AA3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3BF6F37-E3EE-4566-8E20-3F93D98D84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36CA166-5E87-421F-B989-2F6DF93E8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E3A63AD-7A00-40B0-B8CE-EFCFBA54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1B7CAB2B-8C51-4888-9FAB-F72C46949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926A73-D18F-469A-AB75-223B7E560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4D4B1C4-6F93-4736-87A5-3B8C220909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214E2CA-1562-4EB9-A298-C0677F6E7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1E18652-F9B2-428D-B016-99E2DCDCAF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755FA67-D7E5-484F-9867-249DF4B4F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9E21243-034E-471E-B0CC-789EA8AD4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7A56A41-C196-495C-8DE2-9D140BD48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A920A42-8430-4207-838F-5EE8E0C73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D897D6A-2952-4E2C-873B-93EBE71157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A8E1DBC-2B1A-4CD6-86FB-9EC4849A8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FAD8101-AFC9-41DB-9E12-E2D3AD6AA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2799B8D-FED0-4539-9056-E45DE94E5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6686DD-A670-4037-ACE5-DEC37E498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5DECAC-8222-45AD-969E-14EA583735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5CD2177F-B117-4B30-AFA5-DA8CD555FF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A2DBC4E-3BA6-4CEB-AD6A-50A47CD70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0B8ABE8-5A53-4C75-8268-FA87BEC79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706D9D5-7C46-4208-9423-AA789F8130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B4D9917-30F3-48C3-9B7C-F6C28E545F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6651BCA-DDF0-40DC-B67F-BD0DAB07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900DF8-9001-4C39-9E04-292361FE2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42979EF-7452-4F15-A99F-823DED7A99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E06F63E9-A4B2-4D1D-9484-4821E564B9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5F0770B-E24B-49E2-9F6D-0F9E8853D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9EC7AB2-D1BD-4875-9E24-544D34EC50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68EA8B2-A223-44A4-86E2-1E949376FA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4F19756-9FB0-4870-B176-A8E8A2017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26CFEC9-02ED-43C9-8321-B8F312008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0D6B25B-9BB2-4635-9680-75D14B615F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ECFB6B3-C41C-4D12-9056-2320655C2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95C35D5-FEE9-46D0-A08C-A946E3FA5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5DEDE54-1035-42C8-8012-8C0CD27435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6EDAFD-CD4A-4BD9-9988-4B4BFFD99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681C8A2-88E7-406D-9BED-801FD9F5B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575CB1A-6D2A-4B80-99C0-00B6FAD152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5C7FD7-721E-4BEA-8EE4-CBDEDF917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C17681F-D8C4-4FA2-916E-3C139833F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EC2C694-94DF-4D2C-8F12-D38FBE9AE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E910F60-E90B-4520-AC4E-DF52C53AED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7D6204A-C0A4-4FFD-B3E1-B8BFEC7A3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18E486B-7562-40FB-A2E2-6A74830E61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77BE9C7-065F-420F-B202-212B14D68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73A28AA-E344-4279-8A76-05C4D4EC4E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D6E043E-5500-46C2-968E-70A0E27C1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3B112BE-2151-477B-BBAD-05D383D90F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5824FFB-D0CD-4545-A2CD-1726255AB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557176C-B392-4120-BDC7-46F94E02D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1BB6F66-8AE1-4F3E-895B-D4EAF3737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CDFF8DF-2E34-462A-98A5-A70512B21E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4D50D99-2B30-4AA1-9896-24081C7F8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1952769-4821-43C8-9FCB-FFB62C6ED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BC2DFAF-58DC-4783-B3AD-52B0911BF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85C301A-51EF-4E87-95E6-1516B8F45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76D9D06-F6FA-4532-9742-577D08838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3FD1A6F-ABD0-45D9-9A70-36834CB8BD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07ECF1F-921F-41D2-AEC3-DC0A93B2C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3DC1A422-0BF0-457D-8F12-DA395351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EBBC6C4-BA91-4CED-A78C-17788421C6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EF30C1-709D-4881-B175-129560E74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8FC9023-5180-4AE9-BF09-BA38BF9E4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63704AC-939D-47CB-B532-CA441CC3F9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95A4A79-19C9-4BFE-A145-3080C776D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90ECF3-6359-4EA0-BFF1-7EB060BDFE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00723B3-2AE6-4F1A-B36A-D58ABE587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1E0B56A9-FE70-400F-8F71-E78E92C103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9B426D0-09EB-484C-BD66-5C5D5BAD71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ED16D10-C82C-4D92-91F8-F24A4B4D8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999EC3A-90F6-4E29-BD2F-54F459678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56348F3D-5890-4DC9-B13B-F7E0C9639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E7916DB-D2DE-405C-A383-0215678FE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30C1AF9-A634-440F-8B67-909C0A1FD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87A3C11-26A7-4BE9-8389-0AB780F4E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02231E8-6F05-4CA3-AD37-921DD760B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826BDCCA-0A43-4933-AC3F-162B3C0B61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EECF0D-761A-43E7-AE88-60D968547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196F19D-815E-496C-9257-7F5280B7CA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D366B09-D99E-4984-856C-DF85EFEAE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CD2EB7-ADAD-4C80-BCC7-9805498E08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EC71EF8-DD26-43E3-B633-6710CD9DEA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FEE606F-35C9-4974-9937-34A13E9A3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CFF0C45-73EE-46D5-87AA-C1C3127F65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55DCA8-F8B0-4060-92F6-1945A7B1B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0D4B440-C546-4308-A7E4-51C839BB2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60CA348F-2633-4965-AC77-BE6E9462F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DE21F5B-60E9-44E8-9B9B-2CF75EE8E4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6EADDB4-17A1-40DB-992B-ACD30D528E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7D2929-C7AB-4B95-BB97-33D1A04977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9B11F5-13ED-4CBC-A557-2B2C677AE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6717C1A-8FE8-4263-98DA-E71F1F5E8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04FC79A-7B8F-492E-9A74-A4F5E869C5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43E97D7-6529-46A9-AEB8-0CFE0ED9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9B21669-C7FA-4A72-A00D-641DBC9D43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0DAC166-BAA2-421C-B833-4A870A604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7729540-17BD-4A41-AEDB-00CC8BD46E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882ABE1-F104-44EA-8637-BB598F819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4B0C95-D77F-4549-A809-D53058790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83975E3-BBD5-4936-91A5-C7D943573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45DA4E4-5176-4D66-934B-6F55BD49C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5AE01EB-09F8-4340-A621-C3140D381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93F882-114A-47E3-ADC9-D18E3D0CE4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2AED61D0-8376-49B5-946B-2B7F9F204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BD513E-C997-4FC8-A88E-9B8D0F717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267F-E8F6-42E3-8B65-A3B17DA70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6437171-52E6-4603-A6A6-4347AB0F43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FCD1E5-85F3-47CD-84F3-C8C9B38A5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70C890D-4C1D-458B-995F-B2BDF7BFDF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793A140-CB37-4191-89D2-9349B28396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701D1FD-7186-4F52-B1F0-DAD05AED9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CAC3837-F2BA-42B6-AC55-4F40B6B6B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2231358-7DCD-4327-8038-A2E4BAA7DE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EF13DFC-B789-4B48-9486-DBB5DDEBA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4189F6C-F15E-4243-B3DD-BB949E11A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1F902E9-44E0-4D20-A429-9F9DE68B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288EB33-5EE8-458C-B213-05FB4BFDB3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76716A1D-50C3-4E30-B1D5-240836C5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EC93B04-27D3-4F58-A1CA-DFC01B02C7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AE8AE9A-A97E-429A-84C9-84328496B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0B263FE-D78F-4D87-B4BF-6FC6D1CCE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7483A7F-368E-4875-B67C-6E89545541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7644426-4A5D-4312-BCEB-379B63C1CE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109366F-1B91-452E-9782-8624D1CC1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6F8D6D-C89A-4913-970F-7F76C510A4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4AA2735-5A18-447A-AE71-405E627FD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544B0D1-7C15-4C18-AB65-779A6DD031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9E852C4-CCC8-4773-8C94-06216A2B9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F7A92E9-009F-4BBC-A553-5BD5C045B8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8FA865E-AB42-4B4A-B0C5-44023E75F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6A329938-A050-4F04-8671-DA2A4755A1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EE0AF35-0642-4B03-88D4-A97F04DAF2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DD374A7-C07C-4017-BD7B-DBE219026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7E7659D-C3DB-43FF-A806-68D3F88C2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468495F-ADFC-4999-891D-D9831F80A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6220104-3CD3-4336-B053-A434D215FC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40F13AF-1C88-4CC3-B2A0-65D3D5088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DB64F6B-C960-4694-8FEB-B57977E0CB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980A1EC-B27B-43C4-9677-EA12000C1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7A2270A-0A98-4621-ABC1-A0B9019AE1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E429766-2ED4-45AA-A61D-5D71DED0D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6805639-E36B-4DF5-A77C-8D22C3907B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F27EF86-876C-4A26-AF0A-0696702AE6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A37E44C-60D3-4375-B67F-E0D8CD684E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12FD006-86F0-499D-A198-90279C860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F67F82C-7F0C-4CFE-8E68-C030D72A9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117343-DDEC-4B4B-AEDE-0FC6F189F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3DB5C30-5AAC-43BF-907A-5B077C521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39940E-4E50-4770-A35C-48618D76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7E9308C-3B65-42A6-AC1B-D16874DD3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2952738-08B0-430C-98FC-F8E0689FE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EC238B3-3C5B-4B9A-B976-FCE7F037C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344BED7-6A8C-4EB5-BE00-A23083596A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8E8FD4-03EE-45BD-B438-70EC54A6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63652CA-1DA9-4A51-A872-EBB37EB55E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1B765D2-BC08-4E8C-A714-C5B187337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7268049-AEC2-430A-8C66-24F7DF71A6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32CAEFC-9415-4BE8-8A84-9B31B0CEA6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9CB94C9-5582-4A0F-A8DF-14458EAC5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615F78-C799-48C8-B5CC-354D78144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7334C0D-F930-4A93-A901-BF97602C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782DA2D-B423-4E2A-A914-0161DC880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CEC190C-8291-4976-BA53-B255A244F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48FE834-94AC-4A5D-AD59-2ECE6F2CA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F539B14-78EC-4CD3-B84C-ADD90B553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CE91BCE-ECE9-4595-A449-837C27D745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E1D2F10-115D-40E1-B5EE-1D54A15CD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C34CF3B-913A-4FF4-A54B-4421BA3F44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66FA8B2-A6B9-4425-AD7D-60BB6CB07F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E7BD0C-C330-44CC-9544-37140EF12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5738273-6DD0-43FE-AC7E-C9F2C4EBC3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B3B7D8E-FA3F-446E-BEE4-35FF38368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5FE66E4-6B6D-490F-A12F-BCDFA5C47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C262C61-83FA-4AF8-A7B0-5BAEC27D0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BEFBB3A-DBB9-44FA-AA9C-2C01C582E1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83A6D8-6168-4B71-ACD9-55C73C5ADC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2CC2359-4BB0-40B6-806F-433F0A48E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9B80320-798F-4485-AE42-1174975BA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4BD08F9-30AE-4B87-9F12-7062C43B5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9CE6E32-8BAA-4403-BE16-46E8A719C3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A65F787-3440-4AF5-9069-B6E5BE87C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BD17C62-D2B1-44A6-8771-D6A32CA345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8315155-06BD-43C9-B3F9-83E1F799C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BE100F4-1637-4265-A689-29B970AA9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B1E126BE-47D4-4CA8-A87B-10D2AAEB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802FEC2-D96F-4BC9-991A-B8D6E17BB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D04C78C-D64E-4F3E-A832-EB306DDA7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BA25458-C7BF-454F-A1FA-C331799A6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7669629-AB4B-4585-9951-4FC6991AB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51C6EF2-765A-4BE8-BA26-45A19ECE9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FEF2E3B-0A89-4EA2-9B49-E836D73AF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348BA9B-F3E9-4D53-BAEE-C6632D777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9F55871-DDBC-4DA1-8372-5C8EA05417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BB1F206-CB1C-4A7F-AC35-E172A2E1A6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817C222-6DB6-42E1-BDCE-E973B359B0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BD2D2CF-2606-4F0B-A17C-D3D21D044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830C1A4D-F3C9-4C7A-86AD-BBBA34EA1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BD47CA8-BD53-4A2D-ACEA-F6893BFF1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2339B86-44A5-4224-B5F6-EBC0523D5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2ED6F44-8455-47CD-86F4-4D9B4C190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0CB59F5-5CB7-46A8-87B2-45045B543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43DEA03-8DA9-4FDD-A96A-AD17DED69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835EA30-0933-43A9-86CF-50DFF68E9E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5366F3C9-13D0-469A-99A5-EA7FBDE6F9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47005BE-714D-401B-9192-95558C514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E941752-BB47-4A7D-AF44-95A1711445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ECAB0FD-2C90-4504-92A4-2C06849B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7D89D6-7E64-4063-8AA9-0FCDB6ABC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CCE7ED4-344F-4415-A648-9185F8097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59C4633-93B6-43B6-BFF1-6E9130067F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1B9CE1-0CA1-43CD-B8CD-226209492F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F7B1F3A-0278-4674-A9B1-2F3490949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DB711EB3-BC1A-4EE5-9966-80B3C4429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77A3E6F-4487-4F8C-84CD-C76FEA4A35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3BCDF5-EC2D-4071-A9C8-95CC88B0A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061FE53-B650-4418-9AD6-C8A0A302BF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D501174-E20C-41FD-ABA6-F266B5AB6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EC1CC1-6205-4B0D-B7C3-7B54059FA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8C73581-7D4B-4BF7-A951-2500B90627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47CB87B-28B6-4066-A4BC-963B3BAF4A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E2F15A5-218F-45B2-B785-AC23E3FA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2929622-34FF-43F9-A81F-480D62F17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C8B5F7B-85D4-45BD-B232-EA5666BCE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33F0A0F-6218-4805-86D1-636CCB0755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76E8210-D358-4799-B550-374AA132B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78FDC69-537B-4A92-8871-1040E9C9A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361BE21-F351-438E-88F0-D48C2237F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F8929DE-BD21-4A71-85B5-42F68E440B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C90BBF1-BEFE-4434-9E5C-B536DEAC4E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55598874-3F63-49F9-AFC1-C3AE81201F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A706B17-1887-483E-8AE2-C65292741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AD2F18E-982F-4990-8222-AC4D99004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0ACF4-A312-4E15-9FD1-C433D44F7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48FAC-9A1D-4021-AFE2-9EBE5EB0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485642F-F857-45B6-9635-5F2FCE38A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4A6EBC6-9772-49DD-B5E9-B5EC0A4998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D177A47-AF3B-4B17-BD6E-867483D69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CEE1BA1-B26A-4EA4-8651-BF3CE5A5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EFBBBC-7447-46D5-AAFA-F051931B2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3EC92EF-82D7-4F6B-84E0-F9949AA856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ADF92288-03AA-495B-BC32-AA269A1E03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6D541D1-2421-4120-827B-E4AE27CD2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32E3E3C8-ACB9-4D4F-98F6-D817E769B7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E2B6A9C-69D5-4C7A-8BED-4527D8B3C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F3DC094-FF3E-420F-95AB-4A002B9B06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DFB807-A9E1-4948-A513-5450C76D4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E8CA51C9-BD0E-4027-8FED-71E6233434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F90F6F85-E188-469A-9262-8D03277C5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55D9B22-4702-4B20-AC8A-A5D5FAC6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C7A3EFE-85BC-4395-B727-5AE32FC9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9D2B74-7A2E-44FE-9D12-9B3A814ADD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5229875-AF0D-4EBC-A513-EEC0B3A93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C783782-799D-4ED7-B0C2-65225D3BA1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86B316B0-23A1-4AC1-84F7-4B389F8AE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EBB5B54-412E-4226-96A6-CE9441974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819326-A5EF-4BAE-8347-D9B47ADCD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0CE1390-5393-487D-A444-0CE3249D8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C292130-8835-4FCE-9120-42522A481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E174386-284E-46A1-B017-A4F76E7F0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CA90DE9-E0B4-49CD-B83C-88C73E2B14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2721594-0216-4E4C-BD62-B2405F9BC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A9C083-7034-4B70-9179-A0BC8B365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F5E9854-4533-41FE-8773-9E54B9C8E1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9E1CD1A-E91B-47AE-BF03-AB1B373AE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934E347-CFA7-4758-AD00-D7CC417BB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F837E06-7667-4C49-8A52-91B791F2B3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FC7589B-4232-492B-8A20-DBCB8C339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3B96808-FE9A-478A-BC1D-C7438EAA1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37ED734-1E67-4233-8406-834DCF0F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E7DEAC7-2612-4A70-B256-A48B2DBDA3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66A535D-AB7E-4D57-92B7-07AE24B137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37B8DC9-25F4-42AF-8B1B-52E883461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FDADBD19-E0E9-48D1-B641-582A791F18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6556D6-3208-406A-99C1-D9D1F30D5A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8CB346-49F7-4250-8C43-A760B054C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6794249-E4BB-45F1-9E43-5E536874A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2F5172E-4788-465B-8EA9-E95436B5D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3483606-5010-4BA6-BD33-4662D4566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8D566BD-A8C9-4478-82D2-AC1324D3EF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18F232F-DA6B-4564-A1E4-50ECEE2D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83F20B4-64FF-4550-9364-7237D15429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890E98A-05FD-47D6-933D-424D82817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BED3DD-3CFA-4659-8922-2DBAD66BA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E493FC1-380C-4B82-B844-0C66FF18E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33CB98F0-9F39-4EC5-B07A-863C81579B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1BB06D6-F667-4BE2-BAEF-561BF89A9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7A4EDB2-6F86-4443-86F6-2940FC26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33D8548-4435-4B49-8264-79E997C624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217D36-C87D-4542-B0E4-B7A6A4997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B3FB2DD-CE11-44CE-B15C-28FD830EB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D1C570-4060-493E-BDDB-1389A81AFD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82FB3B8-8E2F-497C-8175-73B96EF720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6651411-5FEF-438B-B58C-BE7C0AC678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B425B4C-852E-4E50-BA23-9D12D8623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75DB885-33E5-477D-8C08-510F08EA1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588B69-FED0-45A7-B106-BD927F1910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2069866-6819-42B0-BD46-878077670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4F2C25E-8EFB-4582-8448-8F8EB78B1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5299C0C-EA5D-42F9-8FCF-DE56273499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ECA658D-923C-4DA4-9B4B-E9BA4F5B1E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DDBE47-7C3B-45EE-BD9B-536CE554EC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9AD24D9-9B01-45F3-A60C-AC88BA9617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74F62A-73B2-4EEC-A301-9BFC20547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4F61753-D9F2-448C-BF5A-418153489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B32C687-B1C0-402A-BD94-C0BDD0CB24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2C0F022-38E6-4391-BB00-E5590721C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23A6261-212E-4A71-B242-6C372976B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72505E-40BF-4769-8E51-245AA1C293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3B2DAB8-CC32-4000-8734-3E660BD40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DEB5767-0BF1-4C49-81A1-D121496FD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51F7813-A159-4974-894B-7D732BBF02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F20F3CE4-BC1C-4AC2-96ED-B58E907778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324B75-D724-49AC-A18E-FBDDC204A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31E5E12-FE51-4046-B200-95D385D75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997FAC76-9E32-47FD-BA7C-D0D8AC68A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76C6C68-43AC-4529-A31C-50C42C572F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66BC84-A9F5-49AC-A3B9-BB7E0BB76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89E0887-90A9-4B4C-A452-A6219FF097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B5D5DDE-6455-4DCC-90AE-D4AB99C69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C2E6F7E-618F-4E4C-82EF-120B2757D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8A0C747-85FB-4E0E-A48D-1166B2B2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A4B0876-C034-4D97-A57A-9A171A0239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0F9B66E-9B20-447A-8440-B9985A23E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6BB9BDE-E8DB-458A-936B-B8B0CA33E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41C3EFD-A006-42FF-9709-4325E5FFE2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7B79CCA-DE2B-46A5-BBB8-9E3B2BFF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4336DEE-8D29-4187-AF00-27FA58FB6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D5E94F1-41C9-47FF-8AC5-1FF566D95A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227CFB7-17C9-449D-9CDD-7338B5037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F15CD58-D99B-4053-9E8F-1050CF721F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5422558-849B-4A6F-B953-560DE3E5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8F3509-E86E-41DC-B43D-88BED40B8A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4F481F-0435-43A1-A326-924D810858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12D33D4-A1AD-4CEE-A4CE-D5CC9687D9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ECDC72A-8F27-477D-9BDB-0A8C4F5988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F22EB2-C886-467E-8A10-CE2A468E6E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A138801-002B-4E7C-B82A-411684CF87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6134E30-2D50-4D83-AA3D-4D84A8C6D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3868E63-F44B-4F62-8327-C42A4300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C7929FF-FE8A-4D9F-8695-FA4F9062D9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4399AD3-6C45-4793-A489-985C5B22C9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C571FA2-8530-4AD5-9C8F-4BC6F6F85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846091-A7D4-4857-A3CF-477D958C9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8837C90-05A4-4E58-A9FA-BB9685CE5F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C3C8A6D-4EE8-4076-901C-9D11489B8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ED3FAF4-EF26-4AEF-83FF-E5DE6EDD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68687A8-63B6-4C4F-AA0C-E48681EF2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D25EB64-9D56-451F-B2FE-C84A98A8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541ED7-32F6-4C20-8170-8BB3DA7CEE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37BD69E-40BD-4260-932E-773E6F5BA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8A6C6C6-82A3-40DA-8173-2C9390878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140F667-A2BF-442D-90EB-624100954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5ABC7C5-8657-49A8-B303-CDDAAF4CAF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2002DE-1192-42DC-8DD5-658B4A8BF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FB03630-82EA-4364-A98C-A484F2457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347C030-F134-4DFC-8E54-79BFF4663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2089B5F4-EFEF-4F1F-AC0C-159B7731E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C4B340A-70BC-4F05-9312-4E3BFB2C0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4C18462-16B3-47E5-AE42-B3BBAC2A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3185159-3F52-4437-BBEF-3EDD11C97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6A7F8AF-7F4A-4C1D-B159-250B32A068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51C529E-B68E-4C9D-A729-6885CEB66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99D3C4D-9A32-4A02-9AA0-F9003B1F0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B9C712E-24A5-4BAC-9CAE-94E37C7AB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187CB0D-CA41-4F12-9042-591203FE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DEDD848-DAED-40E2-B50F-C1737110B1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38FE3C15-EEB8-4061-870E-94D053A92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938EDE7-AA43-43F7-9B46-FEA7B099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75881CB-BE12-418D-91E1-5F12200AE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B717E4ED-E715-460F-84B9-0F14E9313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93256CF-2CAD-4A5C-BF0C-8BBA1B1FB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71812C3-5F85-4578-91AE-80F5D8AAB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084D8E2-BFFF-4E45-95B7-ABC92BB2C7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E47926-A3D0-4932-93F6-F0215971DA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66FBA86-EA78-428B-9B64-264A0DA29D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8070BAB-A71E-4160-B30E-59EE15701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3B36EDF0-4ABD-477D-9BDC-E683F8CEF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D3F6-D302-45F7-B7B3-CA1A4A04CD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3DA0827-4BCE-4129-BC6D-5C7BBFF5D4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08453D5-3C42-4921-9522-44C53182A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36F4C91-BC95-44D8-8C31-ADBE97C50D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F106453-D1A4-412B-BCB2-120545C50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330C8A7-7074-4E1C-95E4-DB10AB948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96FF237-8357-4506-A383-35DA7299C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9CDDDFF-29BB-479E-B47C-60925902B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AF9443-ACAB-4A42-A36F-62ABA220C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9C5B283-4434-4761-AE13-ACD6DE23AB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6915933-3FDD-4EFB-964B-C74659A35F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997CBB5-6E19-4651-9AC4-AC8B06E7A0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A873A48-947A-4A80-8127-8EE78257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BCE5D6B-1205-450B-81E8-A5D651661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A351D85-53E9-47FD-8986-58243495B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62A2FD-CEB0-4A89-A4BA-F3E25A27CF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8FC47D2-8905-418A-9E52-DD4C2BB96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2016213-0468-4117-8720-97EB7794A2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15B8C76-BE78-4647-A1CF-5B127B078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8FC0C66-385C-4B8B-B2C9-BF4629542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DDE92A2-7829-4FDB-BD52-856123B84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74C8F0-2BE6-47B9-8D1F-EAF703439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DC92D9D-9D17-4628-AF28-910DC7C5A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D7D27D0-F7A3-464A-AC55-71539E5D3A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D7D26C1-A52C-40CB-9AEB-E9EE1E38B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02225D0-5719-4231-AED8-0E6828880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B910394-DB4E-4973-8DE9-54ECD422D6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17CBBA1-E5B4-4EBB-BB41-B2645C943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F4254AD-E227-4925-862A-B9E51D649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3050859-BBBD-4F74-BF4A-55FA09497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D3D2878-1680-4FDE-B78E-6AFBA4FD5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6C9D9E1-A21C-41A2-B5AB-3CC55F9729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2E015AA0-BC7C-4D8D-AA59-8B11BE541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1E75603-AF9E-4F4F-8995-2D3976205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DAA4A76-727A-45E6-8F82-A39C54A89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EA1E17B-1C2A-4FA1-9671-CFBA5F08D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2061C13-3368-4E35-BC2C-A61428C31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8B48CB7-1FE0-4EA7-98F0-CC9C2E4FB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AADA2618-E343-4722-89E8-615C32E99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F560E4A-328C-49E8-B4FA-7308466B5F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D915415-8BF7-45FA-B6DC-F673B864B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A7A9C7FA-FD54-4BA1-BAD3-1B4C9C564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B580829-F981-42E1-BCEA-1E3D6A1820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D42A14F-8CA5-42E2-8E37-E1A368B9DF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12ACF43-5EA0-4D3A-B5C0-63E5DD58E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6F89216-0374-46CC-B252-1FDEFA658D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5526ADC-6B4A-4E54-9BA0-468952A0C9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6ACB96-D5D5-4416-B3AB-159BBDB99A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4CC0292-1FB8-4DAB-80B5-D85D96D0E4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C18C40ED-4373-4D75-85B5-B19C12BEA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4AF2A46-5603-42E8-BE20-A797DE7AF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706AE9-4C69-46C7-B740-BB2B28607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427DFFB-EA3D-4D59-A7CB-0DB0F4191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42CFD6-FCFF-45CA-ABB8-2E53B259C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D1BDDF7-AADD-48B1-A282-8C545425A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EC4E11C-A50A-480A-B819-36FEB63F0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DB5E572-49D6-4D4B-A0BB-B789B791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2F8AFEF-9A11-4182-8F1C-FF08D21873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002A5F46-E0A2-41D0-BE96-9216346E6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51C71DF-18D0-4629-B7BF-9D5B2E574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D10E571-9CA3-4558-8A6E-016542524A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6F87BC1-81FA-4AA5-B14E-276B753EE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8B595CC-5528-472F-8886-E60385A19B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659B7BB-29E9-4289-A276-5D31D43FD0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2D7B99D-E029-4552-B914-E01F3A70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94A2280-2A1C-428C-AD50-1D421F23FC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EBAB51B-D826-4264-B846-81E6708E0A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740A976-979F-4CBB-9DF8-DDA3D334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009FAEC-C0B7-47E9-B1FE-9688115DF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39D38A-6AE8-45CC-8D12-F28D31113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883226B-4686-4F63-B93B-6DDB40BF8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F52165-D07A-4BB9-9795-9543BFA3D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57EB479-27D3-46F4-B52B-9C78F385B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81AFFC5-E36B-49FB-9BC5-ABC27A5EE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817B020-6796-418A-88EB-5817E1AE6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60563CD-5C85-4C94-BE2D-171B19FA8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D43A1EA-6369-4CC5-9702-20656C6FD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D64FF25-21D6-4204-8A66-426F10476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DDA60B8-6C97-4AAD-BD80-2503E6E389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35DC157-FCC7-409E-9E97-56BAB592D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962DD0A-56A7-4965-A83E-4EBD999BA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C5920AA-0213-4D09-91A8-C05D32E38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540DCA4-5E48-4B36-A795-830468CC6A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8F5CD44-EB4F-4DC1-A4A6-7DF745AE4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BD9753E-7C50-4B9B-8DF3-B5F311223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879ABBD-8984-4D57-BDEE-4CD20B48B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2257F-2938-4E4E-B5C9-A31166F742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5D1A2CB-0987-4540-AD9F-F792ADC57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6B117B2-BF03-4E74-8E11-1CC7673B1C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C1067339-CF90-4500-BE4F-E1B8EDE7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1C0A7F-62FE-4174-B64C-0C4B171E0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864457D-8DEB-412C-BF1D-100585D6C8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2B2E78C-64B2-47C4-8504-6B19481522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EE1-ED7A-4DF9-B9B5-66B87D7AE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90F3786D-FEA0-402A-808B-464245EB7C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BB817E-142B-45C7-A767-087FDA70E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50F4E4D-2C81-43B0-9707-DF073DDE3E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DFF36ED-DB30-46D1-B99B-8574445C9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9BBB5F8-0FC4-4C43-8E36-CCD15ED87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6D44EBE-1E7E-4B19-B8F0-AAE27D3A3B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0798EB-D8D7-49FC-BB3A-04E0F25CA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54AA255-8F68-4776-9ACE-31A153CDB0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BB7C769-A00E-4872-8004-7BE7DFC52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09BA5C9-A3D8-4861-896B-320240D95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3BFE5A-07F0-4DC0-9142-093BCE1E1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4BAFC2-6FC1-43D2-8203-9E0A7266DB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365E3C4D-82CD-42FF-830E-28142282E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3181E0F-0E51-41A1-8351-864270441B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02ADF0B-5D4C-482F-A742-DF7551595A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FAE1870-9443-455E-90B2-FF6D9A81C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DA15B9B-3437-4C13-950D-FEBD895411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8FCD7A-D862-4C3D-86EA-1B6D9B61A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EB719CD-BFC3-4B46-A195-14FC596A0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B5158B9-BA59-4265-9745-177A22D6B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3349E32-8843-4BF8-859D-990E4CEEC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46D8AB-E176-433C-B696-FEB054DE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183AE81-7EC2-4D8B-8CFE-AA6F5333F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9C89CE3-B0FE-43B5-91DD-15BF30A80B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3873497-B8FC-4D2F-AE83-BB6BB705B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0C7D635-5B9D-459E-8505-E41DBD8AB0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CE9DA5E-A927-457F-B405-8F6B0349E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EAABBAF-77B2-4F98-ACCE-2281B5EC36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1DF28AF-CD00-478B-887F-0F6698288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35F039-4ED4-40D1-947A-C84DA739FC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B4A255-9563-4DFC-A52F-5B8458024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8D10735-CCB2-4F11-9C07-CFC90A947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38B9380-3C9A-4B78-8C03-00E879223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67C4255-F34B-49DD-BEFE-69DBE7572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28DE117A-E5FE-4641-9A0D-96825B1F02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0A1870F-5F4E-42F8-B108-8D235530C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AEA3EAF-9F64-491D-968A-F4E7E4BC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59329-BE8D-457A-A3AE-0F6195A7F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5738C6F-BBFA-4222-B1A9-2735A0F62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3A1DC44-A84F-4315-A1CF-897DE78E5D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B7933AD-86E7-4946-9CB1-993EB239BF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9F8A326-01CE-437B-9105-5EBA1A0C1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5A31EBFC-2778-487F-9BA4-B33A7A772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09F7258-B0C9-4C8D-8399-FDEF25B73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1ECEF5C-E72D-40BD-B46C-B987CDEE9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ACF5465-1414-4877-B2A4-F7D4BAF99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33DDE3-67EF-4EF6-95C1-50D998E10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EF66BFC-506F-4C46-91E0-71A1CC74B3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6D0CA30-F4F6-46DA-B03F-39AAA111C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5E32820-AF0C-4067-B58C-002B059E3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132BC2D-C74A-4587-8C37-9DB82E902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31D37B1-27B6-4923-9576-928BC5B52D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80CDA85-B4F7-4987-AFB5-A9CFCA84E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B26FAE-46B0-4763-B8A5-4CDAEB3D8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D5ABC5E-D7B2-45E1-8210-398C47971F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A35CA29-5125-43E2-B27F-FB0296649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334A6E8-92B7-4C3D-91B4-0C04900D9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E86045-F280-486F-94C8-B1EB003306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1C4022B-04CA-479B-8880-C07757F2E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27CE190-DD4D-41EF-B217-3276BAD33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A997E9-0711-4566-8527-C6F15AE9A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3C213DC-78B6-4542-98C8-6A06F6A6F5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A89F598-88B1-4F05-83FD-04CC6E119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12A9B61-4982-4EDD-A451-6F8149D016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182779BA-747A-4657-B506-DD19B1B1B6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409CE79-E1F9-43E3-9EA5-5C506D717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A68803C-94F0-4914-9786-0C788E69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F5B994A-F424-4BED-9BA9-E611868E95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D681F4F-247F-48B4-86B9-7EC2AAE3B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9796877-A0A4-4E89-A8BD-2DAC40A4A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E1E0CE9-421E-43DA-8C57-DF5B3E6E33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34155FF-462A-4B3A-AEEF-9FF3DDDB66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AFAECE5-3BE3-404F-9201-AC8ED7B20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244CCB8-9948-4F0F-86B5-E48BE48D9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6DDDFF56-202D-4C2A-A868-C46A6BD86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2690222-43FD-4D1F-B828-CB149E5E04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1A52F0E-5013-4C0D-8499-E567B3BF0A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49C5F08-E114-47CB-BF77-2B97B6A48B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90C0F62-74F8-46C3-BA8D-FCDFFEE2F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68DFB4F-15BC-41EA-9C8F-8E94FEDA3B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6240182-9684-42F2-864C-0CB3C081B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31F2511-9B0A-4775-AC32-EB51C1F67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97EA345-D293-4079-B0CE-EE7F3B340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3BDEAD4-B8BA-478B-BA62-F8472D0081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3D19B35-B016-4FB1-AD71-F018AFA95B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C36A0EB-8FE8-457D-8CD3-FE4D3EBB0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56D428-073A-4172-B8F0-2654770B3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8D6B687-38B4-448B-8983-1AFDF80A4B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F614EBC-E373-4549-8D9F-76F01E42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6C1768E-5204-46EE-B437-C9FFD0105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029CD1B-60C0-4C51-BC54-0330868C9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F0329F5-73AC-4DE8-B0BD-CEDB13F85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BC346-C65C-496D-B2F5-A3916D440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904BEFC-14D7-4FD5-82D2-9545AC7D90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4CAF926-02BC-4193-BB79-3228845A8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FA505EF-115F-4B43-B72C-4CD0245C2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6C3A0D9-F875-4E6E-AA66-0372D849A0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7A7FC21-472F-4057-9D81-D775A9878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AB86F45-3D13-4ACE-8C94-939049B41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FD7493B-A33C-463C-8CF2-FA996D7BD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494EA9-3260-435C-967C-0DAA1C1F5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A4B98B93-14CE-437F-998D-51597F0DF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758DBB6-2473-406D-B170-14F05134A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BD16264-32E9-4FF2-83AC-248D487B9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6706852-534A-41F3-BB44-DC1EDE14BF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9B1C2A2-7A2F-4C11-93E0-4FDF7CB482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AD71587-10D3-4ED4-AA26-CC51D1363B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490616C-25B8-4042-919F-F583D7357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319ED80-2E5C-4A49-86B5-B7A2628A1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A130051-B9E2-4BEB-B0FF-83638DAB05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FDF6FD9-0B87-48D0-9568-41FF088CB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FFB7B3-6626-4164-BB6D-ED00E9889D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761DA7C-931C-4F78-92C2-5699C1EDE5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3DA38266-4E64-4650-BF28-27252693C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4C69A3E-B685-4196-9FF3-8DF824705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7817BE5-7EE7-49E1-B496-DCDD0204A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9F414C-451F-4677-BFEE-E74E68139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CFE570C-60F2-483C-9B60-468974566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401327CA-D26A-409C-A6AF-EC835565BF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237159D6-31F4-4AE1-AA38-4F4B4D1282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A18D0E1-C91C-49B5-9B41-121693CABA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92E1B03-F22D-4F21-8AA1-C6A941388B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019073-8712-4690-8119-D382B718F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285110E-DCAA-4323-B4FE-2DC7811C7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765887D-B3EA-4EDE-86C7-ABC0489FA2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0F76DA0-5908-4D42-8D73-48D71F5A6A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E4073B0-7187-4D41-972A-AAF9DDB3A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2315A444-351B-40FD-A8FB-6278CF7CE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D8EDA31-0EDE-49B2-A191-B9846775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FFE20B1-5CB4-4859-8189-75C3C6560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7A30552-BD15-44CE-B0F9-553388A84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3722964-D71C-42D2-BFD0-AE760315AC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17C27DA-8B90-4FA4-9DDF-B7DB8DB668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4B1F21-B168-4F2A-B2A2-62BA20D1F0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E315CA1-B327-49CD-9785-2F59A6BD4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B6CCEDA-7900-45C0-88D0-0BA4A4107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D7B168F-3953-464D-8866-B210146F4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4DC6288-B129-4B6D-88EB-F2DBCE30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F831684-9C69-4F18-82B5-D8BF63EA53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9AD20FF-8DD1-4426-9D53-7E2F04D54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2D82EF3-0C6A-4DE2-B8BF-E3886B195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A543563-88ED-49BA-ADC1-1441058C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7E52333-4167-4532-9344-5A3F09356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A84AD48-ACDC-4894-A479-58E0606F3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48D6FF9-D87E-4929-B5BD-8785517EF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C2C8DF-D658-446A-9C06-936008EB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0650A35-5CCF-4A81-B629-1659B6098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BE1C5BE-A333-449A-8A77-2B788CE63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414B25E-C3D6-4529-B782-A96335687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59FC172-171A-48C0-9723-073EAA2443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1ECA8EF-4A93-4F1E-AB15-DF17DED6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95B5F7-EAC1-4346-ADBF-79F229ED2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06F8744-16B0-4A5E-BF71-14A4149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C0806E43-7535-4E98-8FEC-E80BFED4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B14F0B0-15E8-4C66-97EA-E2F57E5E5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BF64BE4-1E8E-4390-8ACF-A2442FAC8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469CDCC-367D-4F20-822C-171FAFC8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B3AA1AD-9E6E-47F5-8C5A-A62FC30C58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8E3ACA6-FCAB-48D0-ABF2-33639054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1BBC0B8-4308-4D4F-8807-6D35473D9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4D348FD-4E95-424F-BF07-7A48076A7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D3DF7FC-3670-4CC2-976E-1CCC241B4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E0B5F18-0273-4D1D-B791-C68387E415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7E39253C-F068-4B17-B2A1-2C8D5439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0B20B90-379B-460D-9BC3-92A4DA9D3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3357D2D-1564-4EAC-B2FC-1ACE728F5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58C3804F-0641-45F7-8132-32E1E548BB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EF4899-5FE5-4C9B-83A2-A608D2CD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EEEC391-03F0-48ED-9941-9317F8A2B3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5CED7C5-B9D0-4F3D-A95D-EF02CA513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7182EFE-11E0-4BB3-843C-2F2649756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54B825-9142-4C40-9618-C194269014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D48B2DE-8A83-437D-8314-07A733051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CEDF842-B2AD-4AB3-8416-E67FE5EFEA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D5A312D-4213-43E7-BD4F-EE7A67B9F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ADC3086-A12C-4B41-AAC3-B721BD8183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9AD5EF-9FD2-45D2-B532-6C37C45517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BEA3077-90E0-421B-B3E3-1CC41367A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905E5AA-3305-4CFC-B7B2-FBCF618DF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EA303B-D22C-4BED-B145-0C2D2B4BE7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0ACD0B6-E221-4BBD-866B-E335FF367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4B458E4-FCD0-44D3-8440-94E5C1C0A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B51907-2CCC-4682-8671-96F600F9ED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5A68061-257A-498A-8CA8-022C70D6D8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DFF3BCC-3706-4984-8BC6-56B37F8AE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FE45333-0306-4718-A19F-85D33C6081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A639918-B9A3-40BF-A075-7B3CC78BD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7D64066D-4AF4-47AD-8064-314989094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691D305-E3CF-44B4-B72F-A235A15509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F6EE8C7-98A3-45D6-8203-1EF26653F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711DD6D-66AC-4301-A7ED-F6EE0E54EA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6CE102E-4924-45B5-A28F-1E8AF42CC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F8403E4-562B-46E3-BB03-A2329C084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6DF288F8-3227-4C1E-816B-917431CF96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BC85A9-323D-4BA4-8858-8456CAB40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AA25F93-8961-463F-B6B0-980BB71F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F7F7128-F3F7-44BB-A119-C11FE198C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C1ED1F3-BA66-47AF-BABF-A3171E781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B52562B4-10E6-41F4-BAE9-B72FA65FA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AD94A0D-E067-44B3-AD82-29328FBC29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880D8FF-5ABE-4DFD-91F9-30AB78CC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AF05144-8E79-4A62-8D8E-6B4467BBE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90F95F2-4777-45A4-BDCA-B94940ACEC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AD4A0D-2DF0-4ADF-80CB-D705AD42C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8D0BCEE-C144-404B-A6A0-FC8C8A0F8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46B8F0E-88D6-4A04-9B60-8BA9B7FF9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55CFD02-64DB-4EDB-86EF-EF23E0254F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08BAA6D-BF53-490F-BA75-C89F3C5DF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ECA406B-CC6A-4400-B021-8BDA5A625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1A4C330-A86B-4C06-8C5A-CC09466C3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33B244C-88A9-446D-B59D-A161BB13A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5DF9CA-B3B5-4607-9BB6-6615E4CBA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1719888-9A52-4F08-B357-74A4B6375C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E5C440C-8EAD-4C51-8FB5-837336079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EC9113E-369B-4D76-9A80-7507CA36A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F6EB590-AF96-4C6E-A999-0C15478EF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163157E-9D5A-41C9-9AF7-28C2086C4A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A1671B7-2D66-4950-9D7A-329531D951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537BE0C-FDDD-4152-9329-580C349A2F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8D53A30-9A1B-4336-B899-B657610CD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4F5D4EA-38AD-449E-BA95-D759AE883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BC7F88A-ADD6-4207-B87E-EC1C43C35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1AB75C5-07D4-40FD-BF77-16B1E064E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6F5D2A2-59D3-457D-81D7-8121773A3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DB80D870-6EF7-4027-8650-F6B821285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172A52B-F1BD-4966-8768-D7B9DFF8F8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0635BF6-B2F1-469B-AF44-A6001BD9E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064FF90-0B5D-4FB3-8C3D-C4B50313E5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9C898E5-E1F4-41C5-9C06-4FB3ADC7F2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87874A5-477F-4E9E-8FCA-54A931561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1522C58-BDEC-40F4-8669-EDE59C708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A7EF359-B9A6-4DBA-8A6D-14099D727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0063129-ED80-4B60-86B6-E9971B02D3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BB68FC2-4EFC-4EA2-A66C-4D36F930D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15E572E-4B16-4E2E-8D06-5F93077C8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5E56DEE-20CD-4255-923E-364B41EC12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4C179ED-9529-47B3-B6BB-F69053EDD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B32FC25-22D1-4D01-94C9-03F1DB7E4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5ECB5B8-1C38-49B0-8207-2A30CF645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4E82EEB-F4E7-452E-9B6B-6336024D7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FF71351-F87A-40E0-B111-2D830B176D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A71E0B-DB37-4B4A-9A6D-84C8CEEAE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96B4B35-E96C-45F5-8609-3C549AC9CF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080FC52-C2CB-432E-9255-5E404F8809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C50008B-F9AD-416B-85B3-5DD472B699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3C0A29F-3346-4E52-BD8F-42F3EBBDB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368965B6-C961-40EF-B2B5-607D94E30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52D70DD-0E10-4B8E-9957-DFFE495CE8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DEB76A3-43F1-4280-A165-06AF5D3512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F217CA0-6016-444C-9A3D-2BBF1A9FD1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8CF4FC1-DA70-415F-A557-3D58E72C7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09606AE-F889-4CEC-9A20-43D73323A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5258574-FC18-4501-8E7F-3D091FE96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1303E4C-5304-4730-9C9F-25D0BD74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D009C03-0412-4FBD-9410-A47D1B34DC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441915-3C73-4F4C-8F02-4AE0BE978A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EFC9572-BA0F-4AC3-BD22-5AF2718DA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455A18E-E818-486B-9470-8E25D2C59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6E3639B-DC35-4F39-864E-F769DDBD5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81A40B-0E4E-483E-B00D-842B117763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017223-A38A-496A-96EC-BF61C1A3BD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64EA97-A9F6-4666-90CB-973A9C1B7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478A211-CD38-4371-872D-6A43A48845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42D98E3-53DF-4B8A-BE7E-91A401176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3C82505-56CB-4002-B8A5-C25670832D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9BF9FDB-9260-45C9-889A-5DA4BFE91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95AD57A-B499-4546-ACF8-66ED72C4CF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3B985BB-5AB6-40C2-A7EF-30E9CDB31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3EB511D-B2A8-4435-89FB-B5C5144B19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094C41-7399-4205-BD6B-2F7A7572A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8B7D714-5FD5-4859-99C5-26DDD1C58C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D7E3E-528E-4D4B-A6E8-77A63CFB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B63D2C-CC6F-4FE6-965F-B3EFA7A58E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41573C1-9B23-491B-85CC-3C90F51A93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553F894-EC8A-4434-B290-1AEE76925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DD0BF4-CA51-456D-A89E-654A1242CB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EABA024-C84D-440D-8595-1C944E938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62FF731-ACED-453B-ABFB-48200B2C9F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2046D44-6D2D-4B40-ACE0-57A8964F8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4B088F1-9AC6-4D43-8C8D-5A8DCA14E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515B3F-B1BD-454F-893A-EFBC04E7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40C7FE1-2F26-4776-8A31-4887E59034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C3AFA95-76A3-4A90-B8B8-A057C849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2938B0-6116-4DDC-B062-FF7C5F5B3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D7CD324-420D-499B-B38A-D1DD0DDB37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673C3AEB-DA57-41A8-8E5F-81B21304D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D01FB9C-B0C3-473A-98BB-1B3547EA5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4D3FD67-81D5-46A1-AED1-1AAC4C5050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A6F6AAD-AD77-41B5-AB0F-7424DB04D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BE0B041-9B3A-4036-B77A-A50C59C0A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AFFCFA-9675-48A4-A34E-B59EFC6F46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B45F79D-53F7-436A-965A-E0E0FD4C2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76DAF3-67B7-4D2A-8B42-6F9374352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C5A03BE-FFEF-46C7-A2C9-71E46528B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C283E4-1F3C-4AA8-97A0-AB9EA918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9903064-4485-409C-BEF9-EC87CFF32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1312BB5-BBE7-4BD7-B56D-FA29B7E40D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DFCDD8-832C-4533-8064-D69291873A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DB5FE5-42C3-4D8F-B6D2-1C8647BCA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641364C-A183-46D6-8320-C20E4349F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203E8C5-62E0-4A69-8803-12CFBC721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AE6E67-821A-4D0E-86B1-4E6FDAA97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A384453-69D6-438D-A19D-496F77D8F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9260B0A-DDA6-47B1-85C3-8EE9F2F44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9CC123E-E3B4-4005-8BFE-9CD87BA7B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1337D09-D69E-4AE5-BEA6-DBD7E6F2E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111E36F-B08C-46EE-A03D-2B6673F68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1E3F854-D550-473C-B28E-168928FDE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3F72F8-6545-4A67-B57F-50020CFB2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3C672CC-A748-4DCE-87DB-1FF399114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BE58983-555A-420A-89B7-E6C0E9DBBB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42553B-5CB1-4F04-B290-19C2D7794E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86BD39C-CBC6-44DB-9294-D328EC4ED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88A4FDF-0DBF-4F72-AF47-A8E3A0E61F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76F3B65-75EE-4E64-BD09-96F81BE95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D8C7D4F9-B740-47B9-B999-1E3AAC33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FFA365F-89F6-4AF3-8E62-B0BF496D88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D846118-11CF-43FB-AEAB-7AD03EFBF7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F8C003B-50B4-4855-9CA1-54164A287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139C83B-C811-4DE9-A0DF-D0A0B1F13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DAC144C-DA66-4044-8E61-FEAB7F23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E58D56-5CA2-4BC0-A01F-4C9A1640C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0B220CE-0E72-4E6A-89D5-2B1E36400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A55004F-E39A-4AD1-B186-0C85A4669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58A2FC-CDF2-48DF-8B3C-EBF598809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1FC55C-E2EA-4EFC-851A-EA32246B4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51D278E-3B92-4FA6-A11F-C385352E9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4BD7F0-F923-4F7A-AD29-B05794AF5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1B75CC-4232-4100-B6AD-356E7DA43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C2DC653-8E2E-49AD-9EC7-1AF0C64CD7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130B79-48EA-4654-B600-F9A26C6B9C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ABD5B33-3FAC-4CA5-A58C-DF8ECF3DF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C149D25-1F0C-4751-A2A2-2C804058BE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11D2D31-366A-4507-B365-DACF669A0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BD5FE7C-1576-46DC-8592-13C64B51C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5AE6E6C-C75E-4E31-824B-0DDDF6272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B34646-9DFF-4155-8AE6-384ECC8987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F22F5B3-4C20-4197-A0F2-21822368F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1C421D2-54E9-402E-BBFF-224137859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FB13038-C057-4782-9F57-89044BAA8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C8FD0D5-1047-49DB-84BB-426E68F79C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026EEA-F0E1-43ED-9FBA-D5C7E8CE15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549D4D9-49DE-401E-A857-02383A1C2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5546F6E-065E-4F48-BA40-4BB2E028D9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8D64247-8A30-4DF4-BD15-F18AF41392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E9C613-4B4F-4993-B5C4-90EE4F1049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6582AF4-88D1-4F11-B2E4-4597E1D8C4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7807F0E2-8D2E-42D6-A475-F558E5A1B3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AC854AB-88E0-4B8C-A6FD-901C17AE9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36B63E6-427C-4D8E-96AC-EC871F9332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CB68534-8C27-4FE3-A255-08C237CB1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F40B429-0C00-4A41-A238-E7431DD8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F11C3ED-9BB9-47D5-9D1C-64C57BE62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02016A-4C5A-47AD-94DD-7911FECA17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21CD12F-B48E-454B-87ED-ED5E6A4137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FD250A6-26DB-42C0-8079-8ADB05D24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558BCE7-FF64-46D7-98E9-3767591F3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49E588E-EA93-4C42-A38F-9097DA7680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AD7CB2D-CE45-4843-BF5B-2357DA10F6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4AACC3-F599-4DFA-A0E8-E64EA4B7B2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E7403DE-A010-4CF0-AD09-71E51DC724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5603A90-23C4-4578-9D80-8B7FF2DE2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54A8883-F584-44AA-B1D7-4DBA827425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2AC94EA-1960-4B32-BF0B-62406B794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EAF1D63-589C-4E34-A5E9-E7B198D44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3330AC9-2A36-4337-99A2-9C3A3FEDF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529C914-3A26-4DD4-B47E-24D49BE7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37A396C-B800-4DB7-9BE8-6775C0910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37021FB-65A6-4DAA-88F9-F203224A5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418156C-1DC3-441B-8CC8-B6CA6E079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1C600F-CDC5-43CF-A519-2DC25CBDE3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0FFE879-7EE9-496D-A286-2E57555C1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1B1D691-3C3C-4F6C-ACEE-709CA3B581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8C89974-D742-4FB4-8606-61520BB78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1318566-1C55-4CA4-BDF4-710473586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C1E1193-D18A-47AD-9A2F-4F1063CFE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9524703-3957-4D15-A768-62990B97C9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10B16D0-3A8D-4694-BBAF-26A14028F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7B9BA46-3BD6-4382-A528-D0218D315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D12012C-EEC7-458B-9D28-1D99D7FE6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A7938CA-ED96-413D-B179-38C2841B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A43A9B1-544D-4A5B-B639-238811A4B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9727290-9CFA-4C11-A4DF-ABE6878632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74CD514-9D54-4C6D-8022-AA8F4AFB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0015357-49CA-44C4-8B26-FC6FC48A1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4B5C884-C893-479C-85DE-22252733ED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CEA78F-E043-4E1B-BDD3-5E700304A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D3B4A4E-5DA7-43F6-81AD-771E102E4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2E2B9E-6009-4903-8FD5-549230F59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2DA62F9-4887-4037-9BA5-AF8EBADA2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33CA8D2-CBCC-45B9-BBA5-3106319765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291D5A-FBDC-43DC-ADB0-8C181C99A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1D51B0E-6FFA-4D0F-8373-CF91212F0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89301CE-BEE0-49BA-9F26-9DBB650E6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CF68FEA-4106-4F3E-AD4B-F8634F232F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E813B50-56DF-47E4-AED3-931136C2DA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441A6E1-7D99-4429-82CF-6C7B6833C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F7D681C-07DE-4BBD-BDA9-3D96825C1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52827DA-0998-448D-BE56-C2D7BCF835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CC68E93-CA2C-49AE-BBA8-43FB3909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4BC475EC-A8E3-48EC-B3A8-5FE525C9C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B62D821-8A94-43B2-8A33-F0F981D82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D25CC60-ABCA-4B52-B607-FA07F44A09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CB2B597-37ED-4522-A382-D704E59EC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F394B5A-4B59-4E22-A1EB-48B56FE95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4B553153-A8CD-4E9C-AD7A-83196F238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136E5C8-C223-4C36-87C6-AFF831044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E3C0BF4-C10A-443B-BB32-1DEE892AE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1B5D466-3253-4131-9973-A065B934F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C637BF0-99AD-4DD4-8F12-A388C6D2A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39AEDF1-076D-4003-9EDE-6B35D2CCC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0B2B7FC-4C9F-40E2-8FB7-5BA0BC343A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1EED2FA-92B1-4471-A372-BFA6E5F7D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BFA676E-7F23-4B6C-83F9-9F6BF1E15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CDCD7C-47C3-4CFF-B458-A8C509F78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6C9FDFE-E02F-4122-93A0-1907B9BC14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598BFCC-2266-41B2-8A65-925972A52B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61C8B-AEAE-4204-9F70-DDA779BB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4B0403A3-B710-4B5E-92AC-D8763DF4E9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D82A25-D737-4BC0-BED6-3FDCD653D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E49CEAE-280D-4B8D-BB62-037CA088A0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7D1DC41-971A-4C7F-87A8-A5A81A75A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A1CB23B-1D01-427E-B657-E6ECB7C1A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16F3E29-1BE7-4362-9A7B-F642F0AE04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B1C7D44-4EEF-46D9-8853-B9F3EB426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EB50070-2881-4753-9788-1F316664A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7FBA2B5-BF7D-4F05-B3B3-CB3AC22B9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F468777-60FC-4102-9267-FCEE8341D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FBA99DC-D51D-4F19-A443-F51344B9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338F8F59-0CB1-42B1-BAEF-7523179954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BB394E7-64F5-4AED-B7B4-C74A1A011D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98866D0-A889-4E96-94E3-06C2A056AA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9D30BC8D-1EDC-4B38-9CD9-D1401E8B7C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2BF9B03-FD00-46B4-981D-B35611EA32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018A07-A9B5-4BC6-BF31-88D8F7A23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90CBF9D-FDC4-435E-A256-26633F4F99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ACA7A31-D055-496E-8E50-6A8026958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7F8C7BB-F9C0-4D24-A930-2B4828F7FA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9338A3-ECD1-4B80-86F3-1AA9ADA3AD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379EC11-8DB7-4839-ABE8-B80049D1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5923A45-E36B-4757-ABBC-F070CBA1C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C73F67D-D852-4B0A-9850-9F7DB539A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B0456DB-8D1C-4748-A43F-2B426DCEB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EA8888-E8BD-4222-8885-DFDED3D01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95A01F-B90E-4264-8C01-20C868B9D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FBCED9C-288F-4FD1-ABD3-A57FE939A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E07A002-405A-46EF-813C-251A51BED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ECB7F65-F4BB-44B9-956B-2255A00AC6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E90F871-FAD5-4434-A179-2BD58182BA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84F70D-1A6C-44A9-8372-2F04B1A22E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C04EF2D-41FF-4919-9BF8-99180A53AC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2968887-FFC1-4AA2-B3DB-EA2BC7E82B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654FE5-DDBA-4FD0-9351-C22AC049D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E06100-56FB-41FD-939D-B5CF1A6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C911B7-6C98-4F2C-8D92-EEF82AD1C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096845B-DC51-4055-B1EB-73414B773D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173E3CB-2C73-4451-AA36-0A59357AC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09195E-B5F7-4B16-9CAF-B8816A59C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92148C2-B4A4-40F2-9DBD-13A2FB22D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A475B8A-D9EF-4AB2-9026-990ABFC5B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6645FA2-2AD8-472D-B732-D91292F7C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1AE67E0-AAB4-41F6-B71E-12812DA64B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E6CAD14-F0E1-4FE3-B608-601E8B1DA0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9A4CF12-CB15-4250-B5D4-BF2C2E60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A996015A-FB53-44B8-9CAC-900B67BCFA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DCEA5D4-E160-4477-8D63-B82D4CE113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E4CB5B61-85F3-4F08-BCF1-8BBBAE1B2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3818722C-C1B6-4629-833B-599FB5EEED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B2CEDEE-7FFF-457C-BC98-7426F7927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A4976EF-F750-4460-8DE4-0800B533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CDB98D-357B-42C8-BC24-2D2D03399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39A53F-6A11-440E-B980-BD5C1A31A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2919D35-AA01-441B-B9D2-3D9175927A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C8F551F-C986-4C61-84B1-636530809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521AEBE-0447-41D3-9C75-4E91A6F76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6C39F1C-6026-42AB-9A49-627B334FCF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39BE052-5263-497D-86C5-B61FA94698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9884436-36A3-42B7-9B93-5B6584F17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7925A7F-AA66-482E-BD81-B6E238B38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0FDE491-7ED4-4DC3-8814-F9F224206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FABCF6D-44AA-4CBD-A59C-9EF68767B8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9A4022C-0AA4-48C8-86A1-02902D0D27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481D024-4750-4109-9CD7-11ACB4F77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8AA0F7C-6371-40A0-B22C-519CE181C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BCD4083C-A2C1-4F87-A86B-E820BD783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6D4783C-5AF8-47D8-A5D3-DADE7A91DF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D6894D6-B35D-40B0-8DD2-7BDCC89979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FA0525B-FE2E-4094-B61E-243E2AF2D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C2070AF-E219-443E-84E6-9904B4996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624E64F-2A18-469D-82DC-25C99DF354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622654D-EF50-42EC-A2EE-1C8D50BFA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A8F929B7-BA11-421B-A1AF-EAE45CFF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E9A02FF-27C3-41E6-AA6F-42EF8475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E3026D8-BD0C-42A0-B602-49A059C2F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6CB8AC3-D245-47C9-870A-1D233642C3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6F18CBD-6F45-489E-9D06-F370FDA23F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E007E77-3B10-45CC-ABE6-F69458A3D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0B8A1F-4CDF-4CB6-8F95-F7E324BCF9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1A9F478-B2B8-4157-BE5F-FEBD74C4F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9AEDF4C-1AB5-487B-B17C-F9B970C6C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B4A3B6D-FA08-48AF-8BF9-5C02A88CA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EE65074-BD37-4A35-A195-12921F48C5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37A45DB-3CEE-43F7-981F-92D3A4963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B9076B7-459F-4C5D-B570-E9E22589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C98AE8D-B27B-44CB-85AC-FB2CB5A56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80F805A3-52EB-42F5-BF12-77562DE7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076168-3721-4E06-8817-0BB3A4537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8EFC46E-758A-44DD-8821-71BBD73D7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E82224-77D2-4236-8F2A-82035A218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AECEB4B-B2E8-4E2E-B55D-907594298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8AA8BD2-2ECF-40B6-A0D8-DF020B076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2986E46-D509-4DFC-A8CB-619F25BCCC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A1AE80-0D59-4B0B-A9CE-5141D57B1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D44177A-9DA3-4B36-A938-E96424EC3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A54CE1F-3617-47FD-BAA0-008F9A1433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E2A8C67-A2F3-4212-B528-1AD6F5AA5B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8817C804-04D7-4F48-82CD-F5955E5C2D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31E7EBA-D114-48A7-9407-A8B50E4EA7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9A16421-06EC-4613-9BBE-BD7FAFA24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7476849-EE5C-4C19-9F81-8E7C7EB39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5083563-074A-4829-9565-6A1EDADA0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611D6A-78C1-42FA-A4E7-E40AA1E8BA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B78E845-4F0D-4D5E-B547-CE3DB88186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E408702-818F-441F-877B-07C61ABBEE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271B39-F320-4B13-A77C-C2C5E761F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29AEAED-6E0B-4622-8132-DDE5AEF1C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7ED65D2-3962-4989-9DF2-6BAAD54FE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DEFF31D-D176-4F25-8A7E-73C65EBF40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3D02DA-136A-4895-9C98-719FFAA80A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128A14D-0E64-4B61-A7C4-A4358AC55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6B601A6-8180-4534-A640-35F787FE0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D6687F-3E44-4F7C-99FD-1871A3271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9E099A5-14FE-4010-A30E-C112837571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8F63536-CD0A-41AB-BF85-D26A301E0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3F4B4A-43B5-497F-B383-E156247B91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43FA9F6-8978-4BD3-BEF5-09A06ED38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CCBC7DF-5675-4CB8-8145-8A58D82EF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6D569EB-1DDC-4C9E-B66C-B9CC2CAB1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0CF6DED-8D05-494F-ABE1-67AA085E8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B91BD-2A56-4F98-9F84-F29B37931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38D7FA9-0206-4686-BFFB-4A1F22A2CB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D0D29B6-F3EC-40F1-B1B0-8C53231C0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A47F5C7-9EE6-4247-9CBD-9793C616D4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8AEF7FA-5D53-4CF9-89D3-A38B5378C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161243-2C6A-4F96-941C-DF90788471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EB399C0-5237-462F-A4D6-119EAC4E9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543F71E-A4F8-45D8-B1FE-8E8A6D8DC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0F4D44E-8327-42A7-9192-B1681165E5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BA49DAB-EB4F-49D3-8F5C-0EAB53226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C26FA6-FB45-481D-A85E-DFC8EFA20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470BE93-81C0-499B-9BE6-A793E06E0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622C33F-1E6A-4142-93C3-D795A33F9F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590DE732-0B73-4C01-B7E7-554939E104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EE25418-17B6-4F23-809D-0B688FDCC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DF6004A-928D-4AD2-8247-50CD7200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67B9557A-E213-44B9-9E63-717B078ED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8C33590-3BEC-44C9-A03C-CC3C28459F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AF33CAD-34FC-48E8-846F-D91D76B71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2F604F9-562E-4585-A237-D1C57E2430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66310899-FC92-4EB7-8386-631D22A9F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03CB57F-9489-4725-BEE7-5A44B9D60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ADD1A07-C771-4635-BF4E-3BBBE0BB1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1F7B380-59AD-44D0-B621-8ADA31DD4A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3DB491-E47E-4A20-893E-F9EEC8311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4879097-FF10-4312-A848-B8FD259AC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1B9F2739-FC3A-4188-A6CC-FCD7F7AAD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560AC8-2794-45CB-886A-82F00900B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DAE63D5-244B-4AA8-82CD-E3306D13B2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D86F29D-0132-4D17-8CEB-A0E40C98C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E37D568-7C0F-43DB-A174-82665624C8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164582C-A625-4A5F-8BE0-D279C9A9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8FE112B-5188-47AE-A386-C4C1A885A2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60906C9-920B-4C49-BC40-2F2566E7F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48476C3D-5BD0-42AC-AAB1-17AFE4145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E7CA7D1-253B-4905-B182-7DC777DC6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E055CB-9302-4281-B6FA-A3C4EB8A06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1C40CE-EAE4-435B-ACFB-B0BF6FC0D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ADDAFF4-C5F9-4658-B90C-27512F2B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A54137C-6C98-4E25-90E7-AD714E2A8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26ACFC0-C22D-4DAA-BB2A-18138FAB1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9B1BB24-E692-49C3-8E7C-07231DDBE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106AB5-BAA9-4D3C-AE42-0A67D244C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4D3C7A4-C39D-451F-B2DF-D9C8B4058E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6BCD4EE-43B0-470D-81B6-8AB3E026AA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B1AC59-129B-4503-B740-2AE6E45D81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B62A6E0-D2D0-4020-8191-A26E2725AD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EFFE1DD-3FBA-4592-9BA9-D59E63E64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837165C-6EE3-462C-90B3-EF750C642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BFFB02D-18F2-44B6-A7B7-BEC035535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68B0825-4B48-44EA-823E-255455227C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9A94EA1-A3AC-4B50-8735-91D7A50DB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4865AF67-B39A-4664-96A5-620EDEF9C8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38D8583-8EEF-4494-A9E1-6F683B1E9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87395189-9BFB-4C6C-A303-62E7F2F8BF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96A409-10BA-4DF7-8BB2-61B7B9F87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770C2CE-7325-49D6-9178-38BAA6B5C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6F46DD0-53E4-4C80-8708-9AF934333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A0ACA03-FCA8-4287-983E-F9C22F106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5736B80-3ED8-41BC-B578-2C97BC364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D3E3AB5-F2A7-463B-858B-162841A65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9B1B6AF-229B-49DE-B5D6-068057C41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3F9A655-98BF-4192-A6E7-B007A8048A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40DBFCF-A28A-454E-BBD7-9D70B7D22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1163162-77CE-41EA-99FC-30232B664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B95276A-7CAB-4DA2-B0B4-486B2F3643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F52F8FB-ABF4-44BA-8B8A-D9F4891C5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F7FD303-FA70-433E-AD10-E87F328A5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4DA83433-25E4-4FC5-AAEA-F093BC451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5047920-EF91-4AE4-A1DD-357C27AC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C3F923-233E-4921-8E63-5EBA825CC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BB53963-F598-4C0F-B8FA-044FC9792D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7EEB3FC-957D-480E-A1F2-926D741515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7D2002D-DAC9-465D-B1A3-C3EB8B3625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4861C9-5478-4D6A-B5FB-C2F556E95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3C255F7B-A5D2-42F0-B53C-0E4F2542D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FCF0D3F-AC82-4C85-B3E9-789E4B14CF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24AEC01-C66A-4264-AE01-897E5664D2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CE1CFF2-A4C1-4114-BA49-D12E2CE608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6CE7122-E1BE-4398-8299-1202B21CE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1021D99-068B-45D4-AD72-20D72A5AB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6768F2F-C887-4211-88C0-88815A2FC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64763F45-6951-4963-BF91-78E796AE5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AEB0BCE-4279-41A7-B95C-147B364D2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5EC0E4-4721-424C-8003-EDCA477EAE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79A3D7D-CDB6-46B6-999E-00DE7CBDA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8B039066-0ECE-47FD-9725-5675E28426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34351DA-6F00-40AF-A121-BE902DABD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BF6AE7C-7EBC-4C91-9588-538C89210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255F566-7308-434A-8AB3-4A39CFD9D0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AD7CD3B-8FE0-4C1E-B33C-910AAAB82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8A8494-FF07-4864-8C76-A301F7797A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D221871-8224-4E03-AE80-FD546187C0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8293C33B-599D-452A-90A7-4B64D617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1C71717-FEE1-4C88-BF99-D12897E7B3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9C9F806-1119-4A29-B5C6-0B6A00278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E83D3E8-3282-4271-BA0C-FE8D5D002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AC7C72E-B6B8-47E4-B179-AB6607A6B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10C6536-2BF2-4A15-9FF4-87A611C3C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E4260E0-C77F-46CF-A770-4798FED91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1A0BC9B-58F1-4B5D-8808-5B72C3F13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AEA2234-E0B8-40B1-B129-662A8E7610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76F8C08-CCD5-4528-8443-D25BBF7651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9A77023-D74D-4FAC-9F3D-47349B0EB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EFD30F4-506E-4CC1-84B4-E7941A0BE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7D210A9-71C6-4205-8B84-CDAB0C26DB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93E503-E9A5-42C1-898C-59BD499E2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351E3C3-6814-4DF2-B836-75820C3F74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E61021B-0D19-4263-A9DF-DBD74E9F0C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C50A007-9EB6-4A70-AE12-B2B1ACB7A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3E7DEFF-45F8-4A68-9904-FE385349F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47F714B-E045-4744-A0D4-5599CCF03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598338-F2A2-419B-91D9-3262BE7A1C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60842B8-C1E5-4A5F-B43B-D36D0710D7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B5EF275-7C61-4CA1-A972-68B24AF61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6E4187-3917-4FE1-8FCC-CC0ACCDF9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DB01B67-0D0A-4DE6-BADD-A35DC664B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A2CDA4-9510-4503-B9AE-5B938DA70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0A56175-C323-456C-BFDF-96CA1084E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8BA5F1-C533-49B0-A7D7-3BEB3A3A6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71B6DB76-FA75-4BC7-8218-F6DF85F95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BBA2F85-3134-4E3A-8580-66A00C5D7D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BD64ADE-35B0-4978-8724-7BF550E72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272BAAA-05BE-4F2D-B700-AFD62154F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545751D-1E71-4419-A172-A61275AB2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59FBA60-7589-4833-8899-9AEDA227D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1F2C4BC-9727-4F89-B67E-8F8930DCEC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BEE8D43-99DC-42AE-B691-177331289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7BDB26B-F0A5-4A4B-98B4-68E690AC8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FED930C-8093-4FEF-A2C7-A8E94F4DE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ED11208-B774-4064-92A5-CEA7F8B45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29F2C0E-1EAE-43A6-8958-21B9F18EA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49B6B811-B9FE-4038-8E61-B951BE35C9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725816A-7B50-4D59-A3BD-DEB17533D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7D1B9CF-97AE-49A0-940A-82BB7A2B6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0594249-24BC-460F-83FC-E5971B570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0EDCF15-C977-4E38-8D41-5577DC984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C8F55E-F487-4519-A951-629B1B65D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DCDA770-864F-4D26-8AB6-E93631C77A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56E3832-BC0A-4021-B913-80193B8B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E3EC206-709A-4E38-96BF-920AA9A96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BB049F9-F559-4973-ACC7-6DD4F7F74F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8230CAE-FEB6-47E9-909C-5582C101DA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AA6A936-F6CA-44E6-A02A-C6092517B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3440C86-489D-42B2-8DD6-FF7B9D6C8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F6AAFC2-051A-45A5-AAA2-A9F5E2D8D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C61FC05-EBFE-45EC-BE09-ABD4238772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66B9F5B-B83C-42F5-B7A7-895BB641E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686A368-BFF2-4C8B-A936-4A0DCAC38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3167CF6-1E7D-4885-97D6-3D976EA50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2270AEF-0A3D-476B-B5A1-57F9E6260E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14A5EC7-9D61-4C4E-BA52-D1FED6415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72B12F6-B9CE-4AB4-A0BA-803E674F9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8691F00-FCDE-4822-8F4B-917932BF6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6FECD0B-3FAF-4682-A14D-580F9ABB4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4258480-F1DF-49EF-BC62-FE1E57BC7C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F41236-168F-4ED3-8B28-E17A5916F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BB1F32-B73F-4D8F-A202-587F22636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C7A1F48-A305-4924-9BEB-2302DBD51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CB1F0CC-331A-487C-9629-7E1DD711E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76629D0-756A-4630-9DD9-55788A862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5B11884-A2AA-4AAF-900D-FE3C11FD6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3FE4318-D4AE-4060-89BE-6B5F5E0FC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CF5A9C6-BD51-43BB-A8DD-42CE4FD88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E33A5FD-9884-45BD-A47C-D3240E0DC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309F2B1-1C73-4A25-93CC-DCA93974DF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4B8290A-D824-4B75-872E-62C0033E0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8C501A1-E4C8-4BD4-9762-7B02B21C7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AF34922-0EEC-4B4C-9878-E349EFB01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D686A2C-0ACC-426C-B003-F1EEE1571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856F511-268F-4520-8F7F-D2367779C8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009E485-549B-4C18-9060-834C9DABBE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3EBD788-D7D6-48F1-8E7E-2E745565D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A371377-7B03-412A-8809-3971BBBD0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33F2388-542F-4866-9360-CFCC56B35A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6D31749-906E-4C57-B2EB-F0A952E58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A40B820-AE27-4840-9BCC-1E3A097A9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94CD9E-3538-4B36-99B2-47CC00168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AF9902E-9FF7-4254-9856-5839100F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764ABBE-061E-498E-B37C-AB282F35E6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12D4F1-8806-48FF-A692-102F1AD6A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10765CC-26E4-41D5-8348-C852F2A6E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CF94D5B-4F4A-4360-AD83-D2D53E442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F7EF2C11-0B65-4055-9409-7438469B9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B8EC618-90FB-40DE-A7B3-5D57F2C33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8D67009-4672-4BD9-A43D-C076EBD1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BF2CC8-5D74-4079-AD01-56A61F62B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6AD7589-C877-457F-AA6A-23798C141B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8006193-6835-43AA-9782-F29C850D6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39996C6-31EC-4170-952F-7F7F57F48D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C98ECF9-F660-423F-8ED7-27D3E4CB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4C790E5-6B82-4A13-B534-BBC7C15F4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1CAF2F2E-EA04-4662-9E8E-B1CD5275CC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3D632DE-3C4E-4FA1-A78A-2ED106A6D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4B88E0-D4BC-4A32-8DB3-EE17B7B970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5267832-998E-4DC7-A83E-2508F50CDD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EF1778D-C949-4C01-BC67-A48923C9AE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F1C5AA-75C5-4E0A-AE6E-A7E524C4E5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8F8FA19-41C1-44C0-A999-78FA22BFF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598A4AB-5C35-4A47-BB59-EFD7C635A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CFB9020-B3BC-4394-ACF8-33D7BAA0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4D56E4-81AF-422A-8861-8E6E2171A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5F62FB1-914F-4359-AD63-D761266B8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946C4CB-6DFA-4266-943B-A67D8AC79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836E74-1A2F-4519-AC9A-DFD0FA2E1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2E6B23-1DAE-40B6-BAB5-DABEEC8AC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C7A99E7C-03B8-47EB-8D7C-4D37BD40C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F084D73-B420-481B-9CEA-8BABB0FE5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B9D1AE6E-D134-4943-807F-02E4B4F43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A104EB1-C825-47E5-9BB5-873A3F472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B085A69-96A0-48A5-88FB-11F03E922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9653907-435C-4D17-8D4D-64CF445828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2D27456-3616-40B4-942A-90351A62E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C0EFD4B-2725-4E64-A715-AFB98297E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565E603-687F-4350-A10E-43366BC0F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B0D327-1F7C-4B8C-860A-0CF778B65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5EE77CA-A60E-4426-B067-2B0006F19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3AEFBEE-C0D5-4C3E-9647-0AAEE699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79774F0-8BF7-4E48-A344-12BFA36EE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2D99D92-A7A1-404B-83AC-9079B61C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27779F6-FB66-403B-BD63-00A4A3D1FB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3ADD27-C938-4B03-A70D-30EF572C4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D8CA65D-9AEA-4B0A-B206-4E8FE13649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B08F24C-108F-4D77-960A-881FDCC1B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27270A2-ECCB-40C8-BFF5-E7A756586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6B02D7-1D67-4BEE-B16B-9F6CE7BC98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B271A93-1F79-468B-91CC-984CE66D8D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59FC625-8365-467D-BBD7-BE9E5BDCA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554681F-5137-406E-8811-899B434C3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321BF6A-ECCC-44C8-B21D-12881E92F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5801963-D880-4E29-B1C1-9B5EAA19A8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0836187-3F85-4E25-8585-1D5EDB3F0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B780DC-426A-4D13-B24D-5E7FF0B43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4500D68-4931-4DDD-9408-86133FE984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5B4E11-61CB-4B68-9648-2DD46E0DB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F970164-5545-4A39-9814-34F179370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F6898E6-8D93-434E-96F8-8D60FCBC0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F037E48-B2A5-436C-9C39-82AB57D17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8911768-35A3-43E1-A7DC-E969EDCED3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B9A02C4-05E2-490B-BD6A-75C98AB02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C956F54-2A58-4EE9-A026-149B796FA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1592349-8110-4FBA-B000-4D1890AB9F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BD62470-E211-46D4-9914-C560B852C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65216D5-ABC5-4849-98FD-1CCE4C99E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B39EFF1-FAF4-4BE2-B061-63250D4F2B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7F150F2-35CA-4F5A-9492-3017175B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2681C06-BA21-474B-A1E8-DBA393CAE6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6D95C82-6422-4EE3-80F9-693BEA251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3045625-76F3-41E9-B7CE-F33B3BC8C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DDDDAE5-1FCF-49D4-A08F-01E1D35D16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072FE33-FB62-4246-B902-7DD1FB480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4BEA7C0-77E6-43F7-8B3E-9F0C55A0DB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1593FE-110B-4206-A569-AFB72B5B0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482A536-A0D9-4B5B-962D-0F85F6D1AB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8E0BF-3C56-4964-A411-406B5582B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1BA9B6D-5E2E-4408-923A-EEB0312CD8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1A08190-D9CD-434A-9039-ED57AF130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EF4F033-D0B7-450D-88DF-92C41F9AE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46C3B86-5C59-478F-98D3-C33CCF35D9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7E5C83C-6CF0-4001-B6D9-540DC9D05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4EEAACE-4ACF-4C1A-AB3A-627E50FA7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B287DAB-16E6-4CA6-A160-8A11875DA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080FAB8-93C3-44DB-95D4-34B3527EB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E8B18D-1B5B-446F-B641-7E64682DBA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DA64E6E-1296-4B08-A584-0C93E0D1E7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ACC0D3D-3177-4403-94E6-2C4768ECD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976B0E7-7320-4A6B-8E34-F4B50197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969295-1593-4B8B-BABA-F3CE1B9EC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6878381-FA96-41BD-A65C-E891F2FA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0BC89F9-DA3C-45EC-854B-1D3F69694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77E198E-B70A-4685-AE3A-EB20F563F0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6CE3A4A5-C13F-40FF-87C8-FC582ED8F2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FB17C6B-9EC2-46C0-B781-7301C4893F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C834BA2-C11F-47BB-9AB5-EA95365B4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4DE4D2A-BD39-4D62-9BF0-200FEF536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946585C-2AFE-4059-BA89-29FAFF6BF9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FE15BDA-C070-48D5-AEF8-0BD6AE3E81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250B99-A61A-4CB7-A9E1-00AEE5765E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0AA16F9-D2A5-4C6F-AE48-5F635DE0F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7C31316-2E9F-4108-ACBB-12232D12CE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0D14FA-040F-4DC0-9850-E2193A152A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E055521-4EFC-4E39-8FDC-7C446D2516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F9879E8-8551-4592-9483-47AD137EF7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F0B270C-EE82-4F1F-ABBD-2CD5FB40AC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C83581F-30D7-4C8C-91AE-794AA109E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561579D-2176-4B76-A8E9-FA374F782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3D6F2EB-E853-43FA-9975-CF7FC9118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437C1CB-AD87-4CCE-BC9D-4BE231708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47412DA-49CC-4632-B554-1BFF2EB69C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CDC67AD0-D8CD-478D-AB6E-86F240108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45C04C-0E7E-4696-9473-ED15C9B76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E7617E0-F5B9-4DC1-9C52-2871A444E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EDB550C-2DC1-49C3-B751-B49FCD9C5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93D8FA7-19A9-4BA9-BCE9-E9F99BBC7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D79F9D3-72D5-4A12-A4DD-E2CB9985E7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6890BC8-9020-4409-AC6D-278C0D094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F91C779-0F22-48DA-B9B5-CF76B9D95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750BB9A-CC77-4B4C-938B-1B38922C81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1809EC8-14E3-454C-878A-B792CBA60F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FB4DAC2-BC0F-450E-8A85-158535F8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40405ED-0AF6-4C89-B750-BC5126D83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B198E2E-CF70-4876-B790-57DF83A2D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4D1509C-BAF3-4FBC-9D2E-6BD83F6BDA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C1B253F-21E3-4773-B335-91C718C1B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7DD3D55-5DE6-49C4-BE10-63456BC15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230B3F5-B3FD-4921-8885-CC2AB9F6E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D6CDBB2-7721-4A6E-A480-180984610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57D321-32C2-47C5-AFAB-99F9F1173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F1E6166-43D8-495E-B42C-A13AC85C6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61A5C4C-714F-4D42-8699-AD2D070D6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1276BD0-BE37-4AF2-AB83-5188AFD9A6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3518606-8BFB-4C97-9023-7267ADA984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B65D71A-9CD6-4A25-82D5-FB215CBC39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0537644-489F-429B-81B4-450142873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E50D2D-9F6E-4AF8-B226-5B91E27DD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4BFEB52-A425-4CFB-B98E-286606B44C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2B104E0-B4CC-4953-A689-52A2DB7F0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DC521D1-3C85-47EB-A9ED-3B41E1FA95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0F1D9BD-7642-4D82-AFC0-1F37E06EF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55C94ED-75D0-45BA-A0CC-3C6584C8F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1AB7CAC-C817-433C-A2A6-C92C869F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3736C7-C524-44E2-8E9B-84D81EB3F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0EF7E08-9FFC-448D-B270-F3222EEF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5096D26-B6D8-4C7C-A831-DD0893D6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2C7C38-E927-4CF2-9E3B-E8556B4D1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092AD92D-5398-42A9-AE97-5F7074C091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B8986E6-D3DF-4357-B77A-B3ADA2ABD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E88CA7DD-D8A2-4FF5-BF51-33D21E66C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0128483-8CD2-4C7D-82EF-A72E09B55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A55C2E9-18A1-41FC-85A1-928505E96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C4ED7AA-9181-4F6D-AFA0-91733FB8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5770252-D796-44E3-9BC7-BD9D8EFE9F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2F97E44-74F8-4BA3-BB10-727A289EB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AF2EE0CC-E33E-4B68-9EB5-545AA9D66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C252B0F-82B1-4246-87BE-7EACDB878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0FD6831-BC51-47F0-9988-12BF68A394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4213CE-C660-4630-B1DE-95891FA04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587EC3-65AC-43F9-BB1A-D3205279A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FDEB8C6-3DC9-4D2F-A674-233E709A1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B404E1C-9505-412E-80D2-48D3B15C43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C2B99B4-D683-4AF0-BFA5-A660E2CD0D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D2B4398-EE1F-44F4-B1EE-29D9F38FF1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9CEB53E-11AF-432F-8313-7FD2D57BBE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8723E55-B9DA-4D79-8F8B-9799BFD73F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B367C74-9B95-445D-BDA5-5251C6FF5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401C7E53-2B68-499B-88FB-CC0612C5A4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BE0211A-06FD-4B38-A488-AC889C491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F96F4D-DF7A-45A7-BB85-D2841EE65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9540C52-F18D-4BE2-9E24-80CE1C643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7636BA-B68F-4864-A675-B0BA053FD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F489F05-E77E-4573-AEF1-C9911EB96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18E7BFE-F10C-402A-9D14-568D7A980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1B196F8-65E2-43FE-9B91-01DC5F205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72C1AF4-87D0-40B2-AAD8-CDE28B384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CBD1E13-C9E6-44AC-BFFF-930DF88B45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2B14C9-0D9F-4B06-AA9C-7D6B74C96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B44D48-A2A2-4F8E-B3DE-5B572E435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D365FD-2C0F-46B5-A0CA-CA79D36BC9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92937B3-5886-480A-8E26-E4745130C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D71BF39-EA9F-4D65-B992-2000E5541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5C9AC90-3401-414E-8B46-C452E15FB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B8AB448-D42B-4073-B9A7-D10D2D5C0F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F35F353-387B-4174-8E04-4DAF7994AF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4475993-509F-4E85-9D46-11425AC2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05EF1A5-32C9-4CE7-8EBB-787709F09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D30EEF0-F1EC-4A91-9843-3B4A73CFF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527B0F6-7F4E-4084-921D-2639FE695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9A624381-CEED-49DD-8CB5-DFE633FE3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36C6B59-1556-44D1-B55D-E06C2963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C2723E8-D0D4-427A-8E62-C76E42EB9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4539C55-C946-4447-B25F-B514B4C47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C3749E4-2A23-46D8-9889-63E29F891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7D9A308-9082-461F-B36D-6308C894B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083091A-3A0F-412E-A043-3F1ABF305E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2682184-4C9A-4FDE-A638-CAB55C796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B81862B-7F9F-4545-8657-DCA80FEF0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1A093D6-DE25-4DD0-AE2D-8FC3A832D2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855594-E97A-4519-BE7D-AD3E32654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CDBA4F0-5D0A-4CCC-AB04-60A1584E2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F263E4-2D27-427B-9E9F-058E702BAE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1D6369C-1435-478B-A607-3BBD2D55C0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77DEEF0-8666-485F-ABA1-67961342C9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D552C33-D033-4AD1-AD8C-65FF7A7FF0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7F27FD2-A06D-47F6-BB6A-C4663DFFA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1B8C69-3CD3-4EDE-800B-272F841DCD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8302A-044D-4618-84E7-65A8364E7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E726605-3EA7-4F0F-A62B-8A8EE0CF1D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54B11ED-1404-473D-8D03-ACEFFC2270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EBBFDCE-1D79-40AF-B08C-B75EAC5C84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5768B2A-5941-475A-9161-559807C62E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02140E7-641D-49D3-BF78-ED6090E50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18D5288-EB5C-480A-B25C-BB7140919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9F546E-36D1-4681-947E-DF5CA70DC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C3FF764-8C8A-4232-918B-42900D2DD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E15FBDC-2DDC-48E7-8195-746223499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91438973-AFA3-4AEC-8A66-7866B01DE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E0AEC1C-AD62-44C4-B1A1-F944BA903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2E147FD-9711-4DD1-A033-95F6E2B23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E8DCE88-AFAA-4B4D-BF06-46A6A2735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62663D-C8C4-4E66-8583-4A9F9C7AB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2FB37C-5AC7-4119-A7E2-CB04460E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418F5-0FA7-460D-BF0B-E19D31BE0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2433DBB-D017-4820-917A-B6AE4F9CA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1F19122-1383-4C9B-85C0-8370AEC4F4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FEB54D8-167F-4484-9A3B-DA5F84A32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0E98EC1-6A60-44D5-A2C8-2D39D2B33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828FE47-4017-4E4D-8BEB-199E2F310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459A974-86DE-4296-A8D8-52D14AEBF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6B6C9F-7F9C-45C8-B455-67782BF19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35C948C-008C-4E99-A258-9B45A3C7AA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3CDC8D3-19D5-4CBD-A114-35E16C6C6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D8BADC5-ED85-4DBC-B07A-8426CE53F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998B33C-895D-43F1-B7D8-17FB8A3C2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05594-0008-4345-BB69-963AED7D24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55F5EE2-7530-4E9F-A68C-77301976F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8529244-4203-4046-B6C2-D37F80BF5A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78B6E5E-8228-4B2C-9F4A-477F2D9B1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6D83C6F-0655-4BD5-B70E-34B8061359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0756967-3A80-4F15-BD51-6F678851B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81B4A99-482F-451C-BD9E-25DEB22A0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A919E8E-D057-4DED-B55E-F7EE3E8FD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EFFE392-1E3F-4D56-9A00-0BD49EC79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C4E480D-9364-4422-9949-E874DD5E88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8AE453C-323B-46F1-809A-A946696144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D78D004-AD46-4B0A-8EA0-361E4846AE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DFAEA0-3B91-458F-A33E-D1B4F9432A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6B293E-F029-492E-B68B-42117AF6D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39B213B-0953-4BD8-BB93-6141C2D6A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56D426A-8D75-47FF-894D-8CD98ED51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3042BAC6-A123-4C2B-8360-0C8E82E9F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255C551-EDE7-4DDB-B479-CA220C495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303AEAB-DD24-49ED-BF41-E0C673372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5514C44F-9FDA-431D-B092-955526606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11ADA96-431B-4E69-90D7-2ACEE2174A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B1FA0A0-EFC0-4F2B-8E1A-289560C8C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818B673-D8B4-4A63-BAAD-148E428BF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91EDE1-29C5-4701-8AD8-FAA99B224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9A9911E-D497-4AC3-8448-20F837E3D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844895-18E2-46E4-A038-132D682AB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2E5E10-1AE6-4A7D-99DE-5A981C2ED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BD3E217-56CC-4754-854A-51707D59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8F460B-6414-43B6-BDFB-18266121C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1E38DA1-8EC1-42CC-A119-B2C4EC905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070D94A-8E84-4103-B06F-14F3BE186B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5706169-B703-4297-8CA5-98097D37BA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5039315-612D-488E-9265-308A86E1F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B5F0697-E485-4636-A665-D67122D78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1F6094C-F4E4-4DAF-BFEA-625D7595B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FA5D896-6605-4E4C-AE4C-A79F01D83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D187890-30F4-480D-98B1-779C357D2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BB65FDF-D19A-4610-B036-2E600A4343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B2BF3BF-D3C9-4559-B55D-29E560240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7D86FD7-05C1-41B9-8BE9-D7212F512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139C86-29EC-4688-8999-AA5E2A0B8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AF70F52-1706-46BA-8301-3A56C8B0A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0CEE4E8-C6AA-47BE-AFE6-B1757D44E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AE085C9-4AF7-4299-9C7F-D66465E1F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3EB1A31-2A7C-40AC-970D-869D01D15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945541-852E-47DC-A315-368B0E1EE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F3055C-6BAC-4817-8210-A791A7320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D24EFF9-DD35-45C1-BC02-C8F498FCA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81F7B9-79FF-4FAA-9B7E-C2AAED10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E0917C9-C8E1-4E4A-A008-51D659497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4D31530-7D6E-43FA-9C4B-29BB086061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5D7AB87-1B9F-4EEF-A53E-4A1B8EF9B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33F5A9F-B3FF-4B24-A601-8F8BB4892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FC23A57-AC5A-47EE-AC8D-89E162F3F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C747589-E971-4C39-B950-B705EABEB0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67ACE83-907D-4DDD-93EF-6E97CDEFF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7C01D10-EE8D-44DE-A090-3C688CEAA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3983643-9CFB-445C-8E9D-7EF42DD2F6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64EF9CD-0129-4479-BB2F-2430CECFB0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FB70C1-73F9-472F-AD0A-9FEF070B7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30BB893-3166-497A-B0AA-6C6CF841C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0DFBCFD-90D9-4CED-BF1C-9F37C6167B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19124BC-CAFC-4B0E-ACD8-FC06743BD3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529C217-7F53-4717-867F-481DCC026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941CDD3-FE68-4B1A-8C5E-D44650731B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41343C-F5A0-4C49-9292-60BA06C4E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9EF2D80-9ADF-4252-9CC5-A38C53FD4F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4B3BDA0-FDAB-441D-94C5-017178C4C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32B4475-BB9A-4087-81C4-EA5D29550A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16AAD4A-F797-4521-9C56-1C7776A44B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C9027E2-EEBE-48BA-9939-0B61E2139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D9B59BF-012E-417E-9D28-4BC590FFC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0149CCF-63D4-448F-910C-408527FF0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36910E5-6284-40F3-96D7-55C71264A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44DCF3-A817-4CF7-B0B7-DE25B40285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94FF4BF-9A46-4716-B604-E16CBF89C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30D8882-FCC8-4A17-A78F-C46EB726C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6EC25FD-C515-4930-ACB2-F59ECE821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F9BABEB-8ACD-4841-B20A-CBCFFA5AE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20EDF95-ABA7-4E68-8829-BD5CD5066F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633C6B-03F6-4926-B612-CEFEE874A5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92334CD-FA4E-4191-A585-FFC629D0C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DA26F27-E185-474B-AF2B-E26AA5D0F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B626939-A896-4122-AA3C-AB3BB8F96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21FA7E8-1BE8-41BA-98B3-614E2E38F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F3BFB6-4BBA-46EA-AB5D-FC642873D0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4E68D8F-791D-4742-B4AB-9BEAE3CF9A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10FC782-2744-46A7-B627-EC43599977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AEAAD4A-AF99-4184-B176-6BF3B05D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72136EB-50E0-4B74-8DC6-30C91061C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7762F4B-21E7-4C73-BB15-5146AE7DA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1D0924-D147-4E81-AACF-BB769E265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5A2EDAC-2E71-4C97-A472-32306D0A0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0DFE7F6-2146-457A-A8D6-E177C254D0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3D6820D-51E5-4895-A246-AF355636E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78E39B-8FF1-4321-B0B2-17B9BDA76D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911210-0E3B-4F85-8806-1E050BF0B0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72B14BD-AA21-42DC-B7B6-EF5D827E8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525FE58-BE74-466C-9CBB-8A7003371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2E3825B-36D4-4BD3-83D3-33A0F5265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FD3EE38-8247-4BC6-A105-0172B3496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93CC9C9-579A-48B6-803C-1441C85C75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C2A5BE5-FA98-48D4-B183-17D6F55B6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9C4982-3FAF-4F46-A958-3ED6B78D9F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400FA63-6352-46C0-AE6F-9CC2C43285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A6AF7FC-1ABF-4E40-AA5B-7912C2A40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88CA9AC-AC31-4964-A63D-4E6EF5B101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0F11981-56C3-4E4C-B1C9-25BCED1E8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B8556F-3A00-4E8D-9163-68375ECA7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C89BC4D-BD73-498C-85CD-C0E96E449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B746225-0ADD-4E6C-B909-5076E8A19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DAD02E2-BDCE-4A80-B6C3-39B66F35F9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3AE2A3E-AEC6-4157-B529-432AF3C5D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FA21750-C034-40D5-8969-80272CD12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06F6233-AE87-4CDA-A66E-CC040950B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F074028-134D-476A-9999-344062796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55A1827-EA0B-43B6-8F51-115E87E9B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65C0FB3-57CD-437F-9074-6D22C0C46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73D51E8-C118-4F9A-9CA4-A0135F1A3E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FEBA6ED-3788-43AE-8273-B9501B023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3D53277-4EDB-4851-B4AE-CF217BFAB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9CE149F-1791-4673-BEFD-9AE91ADAD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EB8DD40-04C2-4279-B51C-5193B70FD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4CE69EB-C34E-4910-8029-555D7D7F4A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1D1C7DC-B4DC-4A22-B63A-DFAA8F0B9B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0BB3E53-B66D-4474-8227-8E7CF3426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BD9B397-FACB-4CD0-82E5-D380BCAAF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726F37-B3F1-44AF-A8AC-287B0C8AF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C90994F-CF29-423C-9E80-2E501345A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8E2F08E-D14D-457D-A7E5-E56EDD704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BFA6F42-A9E7-48D8-A731-62589557E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0E4F997-FCA3-4172-B30E-083CA8431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9EC2A7B-58D0-4807-85DA-C64727234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53FD38D-2EDA-47E8-8A18-62285DF6AC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0AD6E77-1D01-441D-90FC-32308DADB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3087A8-DB4A-4AB6-9CE5-EA36B07BB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18644F-6C99-4832-AF06-C3F6A3FD4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E623484-C5A7-40DA-AEDC-FAA3E3D0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83729B8-94BE-453C-AA74-AE848ED639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048F3F8-1ACD-42FB-826B-56A366F14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F7BB52A-166F-4AE8-9225-1FDD7BB86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9D00F34-E989-421F-956D-D2A8655FB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D090155-DE99-46ED-86E1-389DB65FB8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DCABBAB-69BA-43B3-A51F-570395131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035E3C46-443B-4C01-B019-63A3492C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3E59C6C-8AD6-4CCB-A791-57D3007B1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78F7ECB-3C7B-422D-9238-349A0BB4F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654C68A-683D-4EC7-8584-8AB851FAF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1CC7878-11D6-41F9-9A16-197F6E4FB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8445664-DE08-48C0-8264-92046327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65BBCB3-F122-4D99-9A84-222BA0C8B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405F77F-F4CC-42A8-87CC-5A107D5E9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8848F3C-4CE0-4180-880A-2D9AE3AC3A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C34B1D-2219-46AC-A680-02EFFFF0E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4CE1921-8CC1-4443-881E-5E3D964866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410E2CF-E410-49BD-83BE-D531CE134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6AFC271-37D9-444D-A819-CF6DEECED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3B5076-6AC7-4A79-9F86-81408FE7F3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279F62B-9888-4069-B2FF-D465040F2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9DD9DF-2704-4AAA-88C6-E2F9F2FB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EE91E4C-B221-4D31-AA44-93E71DE54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FF7E025-FB70-44A5-B248-635D360C6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3BA5E9F-D1D6-4FFD-A442-BBE2D8E9E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7403E2D-F735-4395-A4CD-CECE492C0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36A106-4888-4FB5-B573-356A078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5E987A3-3547-4D87-AAA4-EC5E0AC31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2ABD904-A5E0-4A10-A57B-46262A03A4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B465FFF-6206-4AE7-A454-21553231B3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1D14574-E7B5-4300-B7A2-3EC1120BBA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D354B0-AF2F-431A-A05E-568D9C9CE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16EEDF6-6F26-4198-9E80-7F958B9F0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19E1985-B277-404A-A679-E2A818349A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6AB8AFF1-2192-48FA-A017-A56DD1741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8861ECD-A236-40B6-AFD9-784944A2BF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016B99D-10D4-4C21-97CD-AE9FF8F81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BA247D5-F7DD-4A36-9D75-942DF8B734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A1CA3958-000C-4996-9579-208CE882C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C55E238-C14A-4C62-9282-BEF063419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F4FCF65-CC92-491A-B6E2-978A7BFCBD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305E122-AFFD-47F0-A0B8-0C9C71E9F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025C4C3-A956-47ED-B4F8-172BDC78B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1CFBBD-5E5A-4868-AAB7-7C30DF359A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0C81E8-3F0D-4BC5-AB8E-0A73BD04D3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92058CA-9E8D-42B5-A391-353F069D48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8A7706D-9338-4633-B72B-71A3D26259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6946175-2858-439F-806A-165ED578F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E19134C-EF60-48AA-BD78-C6E8F0D98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25009CB-2A99-495F-8EDD-74CDC9C4F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4C1896A-D83E-4CD5-923D-02285FBEC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CC1AA4-4C08-4FCF-8B21-CE58813A8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EB53DBF-3D87-4666-B5AA-7E89FB6A24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4855FC8-596A-4A6D-A084-6F6CA3EA6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37663A6-B074-41B1-B9DE-E3F0DD46F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1F956C-0A8D-4B47-A883-EEFFD3150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AAD626E-E870-4AE5-BF0F-D96580D41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550976D-8284-4861-AB2A-7E90F46D7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7E3B6F1-9A8F-466F-89D3-99BA7B99B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49C1BBA-EA54-4CC9-81A3-56C8447BC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0C04B83-C3DE-4B95-888C-232F6CA9C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1160825-C86A-49E0-B7D7-024CD616B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0DF5EA-2FF8-4152-BEAF-AFFC9872D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0844CD2-D530-4331-8B84-AEA1DBFBFD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F8252A9-9E06-491B-8881-3E1F36ADD6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CD41790-0781-4B6C-8874-946FC7C4A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41E219D-8257-401E-B840-60F5898F61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DBFC3714-FA0A-49BD-8D4E-7F0ECB2898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418AACB-4018-46AF-8D92-0ADB7666A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47648CD-EEC5-4E4B-9463-83556D325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A9415A4-ED1C-4FE9-8898-5C22DAAF6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1141936-1B8B-4C79-9754-24722806F6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3BDDE5E-9FA8-4166-8AEF-5FD1972246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9732D3E-E8F5-42ED-9C94-E0712B5B9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7A466C3-9E77-4B56-B28C-5FBC948861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368A92A-E35D-4F59-B801-B2072E763A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80FD31-4795-4860-8C80-7CD89E6C2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48E8F3D-0926-4C18-87B3-DE15ACECE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BA092D6-94F3-4082-8B2C-7F53C7F6C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7CDAED0-43EB-4AC1-9F13-94DEEFDCF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F04526C-4A74-406E-AED7-E3AE02035A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D71859F-85EB-49CD-9B1A-4AC1A97BA9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D85DB2-E3A2-4989-B0A4-16DE85B1F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E53129-8539-4650-B889-E735C03E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AD004D6-8FEE-49BD-9EE3-4B4117A6D2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5E0780-7D92-424D-9254-86C3D8E11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F275F1-8857-4CC7-9806-351016AD43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E0A0242-C8CF-4BD1-9F07-F701B52A20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554DB6B-E5B9-45AD-BFAA-7082883920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2025A90-4BAC-466F-986A-B44020357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D8F14F9-89A2-4ABC-A550-6CF87850C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75AAB5-F227-4F11-9AF6-CA0EFAAFA6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327DBB-6E91-4910-85A4-F2CB39809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B245142-55E7-42E9-B2B5-58A822075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1AC1E1D-D234-4972-A461-7EA107836A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320303A9-D51A-4CBA-8DDE-BFF0193777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2E8C090-4A31-496E-8AD7-581188DA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71EDDCF-1F1F-46B7-B064-6ED57695C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A78F45-35F9-40A8-ADD7-8F6A0CD2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96C6F85-3040-465E-9F2D-DF624C24C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1689E73-C3AB-4955-B820-BB2590A331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E858245-E980-4E03-8D8B-50CAE345F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6241F4-55C4-422E-B858-E38198DAB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B243E91-D102-4A51-8A9B-AF9D56FFD8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D072621-34EA-4DAE-BD3B-E1849421BC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E48E97-1D31-4403-B5E9-2FA8326BF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CE28601-5305-4A61-A9A0-F80BF45A6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4BE8FAE-335E-471C-9143-07A9138E9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218DAF-F9DE-4E82-A6DF-71F71B7D5E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8DA3AF-FFE0-438F-95B7-97E5A0C65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C35658-4C12-4634-9A37-31DE3661A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00CE86-9D6F-4F3D-B1C6-F16E5B280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4F2B6-9640-44B2-962D-82EAAC5B8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DB025B-E806-4C98-9C7B-B3C10A927A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C3CF3A3-F0B3-4EDC-919F-A7D30A53C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0A0DF0B-B896-4CDD-AABE-881A31765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EF8BE3-C7C4-46EB-9C1E-0EB26826AF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490B68A-2951-4623-A444-808A1F79B8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B966814-89EB-43AC-9E94-EB795C07C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DA6660E-E46A-4000-9678-7EB6920C0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871DEF6-3399-4491-BDC9-FF1F454934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EFD77A-89A7-4C40-8CC6-58047A829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126363A-8200-4BBF-B2B2-B3DBAE4F2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9ED1318-5A8A-497F-97B7-F9A278D6C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414FA5-B48A-4AF2-938F-1944D247C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9AD35A-26F2-4E9A-AFC3-836513D5D6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D86B7B1-DB94-4C9C-AAA6-5C2D11E9A1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0855D49-8828-4F89-B8D5-1A9983B0C2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758323B-9184-48CD-85E0-53E1270D4A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E385F16-0C6F-4137-BAF1-5F7AEFF4D9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C2E59C3-BD31-4826-AB8D-CCD76D2A8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BEC71F3-E107-4DEB-A40A-B0A11D402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5D65587-79F5-44C3-A113-DA683C7DC2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4EFABF7-4602-4D99-89C8-361584BB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E99472D-E8D6-4220-A8F1-5BEED6D9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5CD80F9-5F44-4771-B983-CD4E18DD3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EB232E94-66AE-442C-93CE-37D134FE2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E70E35B-3438-44D5-A390-893CD531FB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F6D73EA-6D22-4710-9CC1-C3685339E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B0056F-E677-4A4C-9640-E41F16839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8871AEC-8B6F-4B1E-8C58-C24738247C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C52FD9C-98B3-4484-823F-280C1EC2E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ACE9A37-8D7B-4A78-8A93-DF873F0C3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5230FA7-A58F-4382-AD8B-A2F07E8B3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641F8EA-77A0-4A68-B64D-B944D8C61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8CAAE695-073C-46DB-91E0-A74496351E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F0BB885-6E73-471B-AF19-BD25C973F1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5A87802-ED6E-44DC-AAB3-244C0B0B4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BB11A69-186A-42A7-A357-67F5D8A07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158C9348-F52E-4BF8-957B-4D788F776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2647E87-7146-4ED7-8CCD-7735137F28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738497C-788B-4161-A1BC-914E031CC0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1D5F81E-2C5B-40EC-BB33-5116D0513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E6FC689-8DAD-4377-A096-A7798FA0C7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6E3B5BC-636A-40EA-B676-78411420D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914BC41-7E53-4E89-AEDE-2EBD43CD3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CB3BB42-6CBD-471B-A632-FACF97417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554EC0-FAFF-40FD-B63A-1E1650B38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6E8785BF-872D-4A01-87CC-CD0DA1A223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4239D8A-9591-4D51-9CFC-25296D3F4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4460B4C-9092-4CDA-955D-98EF4C1F9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876C0AC-4C89-4A49-B3B9-666006BE5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AF8A72B-3B8F-487A-80F5-FFFD566F0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1ADA32F-5701-4C5C-8052-E92B9A823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E2E368-3952-4ECC-B7BB-BEB7E011D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570BC74-0472-4835-9F67-0118DD1BAD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A14FE24-986D-462A-BB02-9DF0EF246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8AD0164-0E22-4814-A948-FA20F736DE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1EA257D-DE21-4A5C-9CAA-CDCF9CED96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2895667-126B-472A-9C12-B151C0383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012C4BB-3C5D-442B-A6AC-A3BDB028D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43EC694-C8A9-4E9E-B99B-96C486BAC6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FD9315A-3167-49C2-944F-3ABC26242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AEBF8EF-0B56-4CDE-8727-D4B5943D5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CF07452-13A4-43DC-888E-E97D93A96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F982B2B-D129-4D99-B4B7-9233011C16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4C66C60-979D-4459-9335-24E45E605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18ED6DB-2AAE-404E-8990-52EE3C033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611CF41-DDE8-407F-8CA4-8FACB4EAD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73FFE49-CD18-4E85-B81F-386C8D37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231526-0412-4863-8369-45E0BDFB0C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E818AD-27DE-427E-8D52-D5BDE2DFB2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794F75E-522B-407B-A88C-DE907A6D7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96BE06A-276B-4947-B21D-339F3BCEB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D81E2E8-4E1F-4729-99BF-2C7CB8276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870D637-47C9-4DAC-82A9-BA56EC14D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2BF161F-1782-4BFD-A6AB-6458A7C47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48B8E2D-D90B-40D6-9C5B-74644B551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1110837-DB6D-4922-B199-CDB5DF57D9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9801FD0-085D-4D24-8FFD-E3FFA4755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BEA06B9-FC6E-4A56-9D99-75B7B3C43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A69B72F-D152-41F0-ABFB-7020279CAF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FEAEB03-EE61-412B-8022-F280F9A18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1920B4A-AA9A-487E-B397-52A56127C5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606192D-EC5F-4BF6-9A72-E56875F044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F4C08E7-D7DC-4132-9E8E-5D1A4AC9A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DD31BD-7238-4674-AD03-43A548495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58FD28-CFEF-43C8-A3A5-1956E6A2F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A453B5C-141F-4587-B319-B6E493288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9C6B6E0-E477-4C9B-A636-B90F2258E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0B40E90-9BD4-4824-A72C-B95448DE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71D965A-3237-4BFE-8E68-D9A63AADFB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D3D79B-59CD-4E16-AF20-F461C88A3F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0538A2F-79BE-4656-8EFA-3E8422F35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51A6702-83EB-487C-B6DE-CCA0EDC1F2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3789730-F7E3-474C-9FC0-08A6DD3F4F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FF9B72E-E560-4BF2-9D82-DD1765309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AF4D79D-4E38-4AB3-A909-E4731097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A4EE6AA-FB7B-4366-8A1A-8088C7001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B08FE18-D5D9-4EE8-A0C6-45338CA53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DA401B4-0E13-4E26-87C8-A22090260E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3CC3805-EDC6-490B-9C9B-3C7A7C039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996DD0D-F64B-4F93-ABA6-B760C3CD58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8BFC928-E1BB-40BB-9CE3-714A73E2A9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8AFCACF-5C04-4072-886C-85569C13D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F29D0FA-C66B-41DE-AF87-CC4BF22D9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A78B1A5-9DEF-4E8E-AC46-08BAC6E46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576C8D6-723E-482F-BA6F-F638FF07E2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C7DEB1D-70B5-4152-A952-FE3C1C1216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0B82F67-138C-4AE2-A372-D7135BAF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74C018-BC70-4737-86E5-5D03CA2C6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02C8FDC-9B9D-4E86-B9CA-4DB3FF342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9F268D0-930C-456F-9C08-454880538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2D3F696-2A16-4D9A-BA92-E3351A970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E96E63B-7050-456A-A0BD-AD69526AC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FB6AE57-1C0E-4DC5-AE33-A2F6AE5A28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0F38435-C34B-4461-B284-92FBD1110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DB3AB58-3D9D-4756-A0F7-A799C24D59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A4F5D74-820C-48FB-9FD3-4ED4C42CE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2B14686-5678-4B77-8C84-AAEE53665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18C6B57-353F-4E69-A62E-987111877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6C075B5-7B48-43F5-A180-32623CB96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33D3386-D036-4089-AAF8-E75D208F53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226C5-5EF7-46A8-9072-88BA4E3E0C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DA0C534-5B5E-47DC-A022-F5D2BF9C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95A847F-3C09-4319-B2C4-4EFB65051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3DE1674-F25C-401E-A495-1D45C40643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4F6D417-3991-4BA7-AD13-A0D4BA79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4B7CAE2-8047-4167-ACF2-6320B3A961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17A839D-896A-47E6-B466-718F4750F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A42381D-1716-4693-AE78-19E5B46C10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1523C1D-97D7-4AFD-A855-E521D1E12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0F40236-AA7B-4AC0-8F56-52ACBED15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CABE3B8-47B5-4D5B-B228-8E566FF5A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9BFD04-46B4-473B-8BE6-7C5720B8A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7940B11-4F18-45C5-AD6A-1B77F8B902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DEE4418-F82E-494E-9E88-2B528C9C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1095285-BC52-4AFA-90FD-FEE414C62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9AB4225-1CE9-405A-A599-5AD7E5E777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92D008-D301-4E84-81FE-E9D73EC905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A147ADC-29F7-4A28-A486-DBD8264DB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DAAD729-2FC1-4381-8E9C-381CD763F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F4E09AC-A238-4E1E-BCBD-5996633C4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9EF678E-98C2-408F-8666-BE9B50A30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F8B6DC0-2141-4C19-8C78-1324C4B9B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3D43074-C6C7-4126-916C-B9D0AF3B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F9E881C-CD86-4859-9227-18991A8BA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A2D730-EDEA-4592-8E6E-40D507181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F9ED6B7-2943-40EA-9221-3573E3C9D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D84A04-D1FD-4276-AD2C-C36E06410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FD9F011-60F1-47C6-851B-697C6F1C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1403F47-C042-46E7-8249-F44A66484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3302F95-0D06-4A96-BFB9-89114303A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406B0E9-D5E2-488A-A328-52A508BA1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863F44F-9820-4030-8977-B9D2EF976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7BFC507-B3E4-406A-8D15-7F5EFE0F0B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6E010B7-4D3D-4C4D-9966-E5DAA2EAF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5CE40B3-E56B-4070-9D40-E0E9C10C7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2B623F7-81A3-4058-B95F-4BD3A34E0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F74F873-9113-46EB-9157-E770B71C6C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17A2758-F79C-4352-87A0-7B614491C4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0818C2-AE74-4B45-9A6E-41D0B894D4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4C815E7-65B8-4FE5-94C1-D2FEFF79AB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EC56EBBA-56F0-4016-936A-0BDF8F877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EED0A52-BC9E-4994-8DFB-2F69DB49AC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4C9D9F0-98AE-439A-BE89-1DD62F743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5AA90C0-1A0C-4E71-94D3-4D5029FC1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BDF878C-2ECA-4E09-8FF0-F1AFD6379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F3C47E7-11F0-43CB-A9BC-3DAC6FBF3F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265F209-8FCB-45D3-A06F-E21EFBA838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B37C164-BC41-485E-AE7C-53EB7C19A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28FFA1-E28A-403F-B1A9-EC1C70DA60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41AFE9E-FE15-4145-9D51-EBB2A5E3E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4A9F57-AA64-43C8-82A6-0D3D32AE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4C48F19-4D89-475F-9493-CB1F0DF67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CB65220-E90D-479C-9E09-7AFA33AC4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E92E801-B1E8-4779-93EE-120ADE353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19FD29-0738-4F93-9E91-3675932E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98BADB-C5D9-448F-8F29-D8E0B913A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53E135C-D5D5-413F-B9FC-6CF6B85CD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AD6F866-107D-4AE6-9018-80270922D2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EA79ADA-7A3D-4F68-9CA4-C47A5FE348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FD6CE6C-C147-402C-B707-B618825D4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4E87C3E9-67D8-41E1-AD3D-FFF44D8BB8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0462D7-5CEE-48CE-A48B-2B9E381DD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CF35F45-0C3D-4B62-82FF-E5B483C9E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48BF997-5770-46B5-BDCD-404FCBAD1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6B02580-3041-42A5-A8B3-77E204133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BA81F3-AC63-45C2-A186-3EE924A6F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6B5F65F-BDCF-41E4-88F6-587CEABE4F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EF5F36B-7CA5-4727-8FC1-4A136FF502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4B3C9D-50A0-490A-89A9-53B448974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2490046-80FE-4B6A-B6BE-3C3025FC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5325060-497D-4C41-9703-70C633D154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8BF67F25-2131-411C-BB52-195AF6D27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608BC42-2CF2-4DE3-B494-BC5F26186A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37E892-99D1-4855-A8A1-11FC82CD39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3FE3A8A-D10D-43BE-BDBE-32F42A582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0D063FF-9682-491C-BC38-B375E8B1DF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1119325-E76F-4071-BDDA-A9B7382530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DDE492C-800A-4857-AB53-38E3077CA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D708225-ACA5-434B-8874-5C93DD3C8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A1F512E-1C46-408C-8FF1-35D337ABF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AE4E672-F0FE-41E8-817C-8508011255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68BAD22-640F-4A49-A9F1-4538AD376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7EB20FA-FF91-4812-9793-4D74374C65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7D28580-F264-4859-A08A-B4C8C7EB39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410923C-D4ED-43C8-8681-85DD71A9B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11762E2-D8F3-4BE6-8318-6390B921F1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FF82B0D-6683-4227-BD30-B0246B935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9E676B2-FECE-455B-92B9-1F729A242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BCBCD18-46FB-4998-B303-576226BBD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2A3A73D-FC64-4830-B248-1BCF3BFA8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E28A687-B694-4F6A-AB37-C04B6CEC4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FA4EE-3EA2-438F-B081-3D1BC9026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8605D2-FB50-40F5-B55B-C58A6EE01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6B755DC-4DB7-48BF-A40D-EF3E7F5C8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62395A5-C56A-4019-B9BA-81E22F728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BFAFD79B-316F-4ADA-9002-8D26FED96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514194E-2156-428F-BD59-46BE353B8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E940964-543E-4408-97A8-55761E97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785D4F3-FB8D-4A5C-8DA7-144D2C2E33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6479953-D061-4571-BC53-004DED3E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D7E2621-1ABB-47CD-A9AA-16BCE0E2A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9517029-F4EF-4B5E-B995-71F2B580FD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CB5EAD8-EB5C-41DB-9719-F55C658EA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15D3D7C-312D-4AC5-8DF0-8990CB05C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477D1E0-7E2E-439D-8B81-F01B1B7F5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E9AE908-65E6-4299-A19D-24B645936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A343551-715A-4F34-9297-831762419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248945D-7E82-4BE0-BDC5-A15815CACE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224F2AC-0F35-4954-9D34-F393443AF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A05629F-6FFB-4EA1-AE3F-921911040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BAF2F8B-2186-492D-816D-945FC0894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22161C3-DABC-4910-8FE6-3F1C4D565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24EE35C-B1A5-4BC5-9E18-DC2DF007B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84ED21F-6216-4CDF-9BCD-FE1931B8E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7EDF230-94BC-4C49-8E7D-7328D4238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EB74FC8B-DDCB-4D3F-B020-2F73A8B96B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26189ED-9B9E-470C-8667-4C628C10F2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980C5EE-F1F2-47C2-BC3C-E566672F0F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56B6A7C-39F8-4F52-B770-0A51BD31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18FBEFD-0EE6-4ABD-99BB-702DC1B991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754E2C1-756B-464C-B7F6-7F519D152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608C6B-B0CA-4460-87E2-138EEC5D3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8B226BF-0675-483E-8F85-9C6A65EF2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26D872C-F6B4-41EF-9074-36992528C6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48CC694-A644-4C77-BED6-63BE420AD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A290261-9BB6-45DF-A8A6-3C68FC06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C283CA1-E499-485E-8EBD-E22A0E859A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77C995E-EBE5-40AB-B85D-989A7435A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32E803-66CD-47B7-94AC-35E69D6675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67BEDB6-6C8D-42C8-BB67-F541E13D1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CB98FCC-58A2-40F7-A81E-8C1782CEE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51CDAA9-CE6A-405F-935E-FE00C861E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A474C4A-8CD1-4355-82E9-A08BB9189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76B580-F3F6-4CA3-8F11-300315D7FE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84C88DE-8DB5-4DCB-B121-E56C9373D5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402B016-B155-453D-9035-124FBF4625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CD0094-E5BD-4222-9EE3-91598CE5CF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6E4CCBE-AE8C-49FE-AB2E-CA91A8AFE4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F7C25C3-300D-4097-A057-7179B87FA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29BC024-B76B-4657-BDFD-776A5A835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8E1B73-3837-42E0-98C2-BDD78FBDF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119EEE6-3501-4538-AA67-0A1F922CF1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85A7514-8BC6-4DB0-BC25-F79A25BEC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9222FFA-1F0D-4987-81C1-B4E34F9D90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D781E4B4-9DE9-48F9-AD25-428FB81BAD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3D4678-3930-4C49-89BE-7AB276AE51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18EC293-2321-460C-917E-B6F2A40A3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D3394D2-A4B3-4128-8281-CBE10815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AA97811-BF76-420D-A734-B2FDE60E32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452FAF9-1DD8-4F2D-9738-3CA4A4C80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A8EE7A7-FB1C-467F-BBA4-5D5A630E7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80A2643-13DA-460A-B439-C3CC6CAD1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77B165-6230-447E-8E1B-A99EF4635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363E4C-CB37-4F3E-BF7B-1009F6ED9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83737B-2891-48A5-9C17-8E89511A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2EC350-47CD-49F4-B430-EEBA846DC9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C4F733-E7D4-44EB-8195-4181A767C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BC951F-ECE6-48AC-B3E2-1D21F19E0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E6E0954-685B-4515-B683-D8F5ADF2C0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0BB3B8-1D9E-4EB6-AD32-2D5F559E8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D8C3585-F020-4576-9784-FDD39753D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D951CD-73FF-432D-A83C-C7204E338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D5A4826-E0C1-483D-B8EC-47A296A5C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3647C63-C4D1-43D3-A6F1-2A0BDC1B91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1657B0-20C4-4F12-B796-2CF323325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B5F1C84-FAD7-4746-8755-0C3A70A4C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DD27D85-F8D4-4596-B61A-B4775320AB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B0E6FF5-61CF-4DB1-9FB0-D4C750D0E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B78B38C-87D2-4279-94FA-63F2E80551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63F57E-9E19-4849-B574-F30662345B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B4D68E-8C87-408F-8983-C75545328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5825E7-3BEF-4B02-AF69-2E0E92E38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A55BE5-54DD-4FF5-8FFC-AA658820C2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2D73E38-015A-41BA-8CE4-F6950F06BC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BF1A0E3-1691-4E9E-B441-22EB71CE3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4E0A1CA-5088-44C7-9A05-9D4BA8667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7624CA-3E39-4E0C-8DBF-C84D05DFD9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6C0CE1F-FEE7-4A4E-94B3-22D42A415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36703E0-20C9-4986-8C45-2DED3CC096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543EF46-5379-4F60-B795-9EC4147FA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6125D7D-5B3C-43B6-B65F-49840D82E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565DB3E-A64F-4B9E-ABEE-B0ED83BA7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FBFC5E-278E-4A06-B039-0EBC26862D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BA7797A-EBFC-42F4-B2AA-ED4F56D95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432DFA4-D9C7-4B52-86B8-B3CF239CD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572DC6-1035-4E0B-B2B1-0F0CAAD55A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35BF4E2F-3C44-4781-9D25-2D078A4AC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16DEE1E-6A8E-4F1A-881D-A74F6820A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3063663-F9B9-4117-8BF1-A36190FA8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E73BED-4704-4CEA-AD1D-FD09227488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5D72DA-9E7F-4716-8BA3-0A970E2003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2C7FF73-4E39-4825-AB2E-C8AAC6483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C67D63-9C33-4105-B7FA-F58BB856D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C28A17-902C-4ADB-9DE7-D0B2DE1D7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FFF23D1-3DCF-404B-82F3-5CF731B73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71ED27-AD8B-44E4-80E9-BFEC6E1F77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3744E07-863F-4229-B94A-4FD2062CA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87DE4D-9F16-49FD-BD34-FD7A58AC20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1924970-2865-4721-BBE9-1682FD88D5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C212E9B-918E-482D-9D81-4B0D2726A6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F0BB319-F3BB-4D66-8B29-F9B788408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8CEF4D3-59B4-49FE-8D7C-138A70EA9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544DB5B-66EC-47FE-A854-65487B2B1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B0D45A6-3589-4A54-A4C8-A82C2A154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E3EDEEA-79BA-4843-9BBF-BF78D25654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73DFE9-A724-417C-8901-33E80078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A532774-A3C5-4C86-8131-EC951ECA0D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CC23150-155F-41E4-964B-A785BF682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CB6024E-C80B-4D2A-A329-F0790F028F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024281B-0168-479C-9719-5595831A2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A639490-0C21-47DF-82C3-BC9851BE0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9D7D261-7D75-49B0-959C-9149029FAC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1BFE223-4C98-4771-B0CE-D1B0569625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3507049-51D1-4777-B16E-22AE1C4BD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639CD7-A33A-4FEF-8708-01E97D2AA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3E3C731-3F77-4DA4-99C7-0AAEF296A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EF4D1F6-174A-42E1-8300-03D9B5F8D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8F9B29F-0B1B-4E09-BA35-1A5A1D049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AD57179-E9DB-471B-9A61-5F60B663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07FB00E-C1C6-43CA-A771-976BC50A0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2726387-DD20-46D6-AD6C-ACD009741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B40199E-21EA-4D3D-A598-9EA457342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7A49FA4-0C56-4BEC-9E7E-8A0B9738F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608E059-BE83-4F0F-8F72-6C1790024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04239F5-D215-4D7A-83B8-13D77D59F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991FBEF-95A3-44EB-A5E0-F3F13AC3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B5C30-4755-4830-9076-0809D3A05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FEB0F4-69C2-4045-B2D3-5448BB9F46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6960208-02FA-4B9E-9832-5731D9507E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C75DBE-C345-4B4B-BEA2-EBAB429C8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212A8ED-6862-4115-947A-77B5DCD5E8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E72CCB1-EC5D-4B08-A0C2-2280E01C7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50D73F7-D78F-4A63-932A-4ADF03CAB1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9E9127B-5A88-49DB-8A3E-E3C25730E2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E39612-5C84-48F6-A168-CE9523583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C9F6F51-F4E7-49EB-AF7B-56F7235DCF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7A437A8-0EEC-4C74-82B4-10753B41D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BCE6641-4335-405D-9AE2-9A065A203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0FBAACE-745C-46DD-947B-5487F79B4C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74CF020-D44A-409C-9702-736FE5674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A4088C1-FF45-418F-A409-0B931E27C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796E2CC-26E3-4180-83F9-6F48AAEF9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3841E02-3661-4318-A0A6-959B3EA82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9B4B615-43EA-483D-BB8C-A77AE8E506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B46F8B-93A4-4DBF-97B4-29F83ABEE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DC95028-E209-4175-A0D4-0F0CF90E0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CE3796-54C7-4B32-8C00-369842C7E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9CF134C-6BE6-4659-991F-54B1FDB9D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9595734-9CF1-4398-A89D-3ECF5A9047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8492F3C-FBD4-45C8-A0E0-A0C287EE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BF48235-285F-43F5-979F-E2FA3F7857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5B2490-14D5-4A88-B0DC-7EE89BFDA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6605E56-EBDC-4DA5-B07B-E29F189DD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862FE5-FA3F-4417-A16F-311F4083B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4F31A4-F811-47FD-9D48-2B981D048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1F4FDEB-1DFC-4A42-82C8-CA68A11185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E228452-F80E-43E3-8C34-D216E6F21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2F2620B-682B-4485-9FE8-CA2A2564FC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EA03E92-A511-4E58-B7D6-5EB9747EF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FA64751-C29E-46A5-A5F0-0ADD1D2808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4EA74E8-F7DF-47DB-99E2-B80EC4603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56C5FA8-5907-45F7-8C9E-32A091677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E6FB557-65C5-43BB-A830-E82EB60381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7B47CA-EE71-486C-A9B1-21D221131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C5FFEAB-EAE8-4AF4-BB97-C7C3A5BB25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08157C-CE60-4D85-82BF-5AC8F430D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AFCF6E9-D88D-4054-8BF1-DD6E5820D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BE01AB8-C797-4C82-BFBA-939C5838B3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3E84D15-752C-492D-BA95-F673C8BC9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FC78B-BE7A-4627-8995-50396D50A3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7E34A5-AB4D-4FFD-AE90-A3AC003577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AD27E94-E22B-480A-B902-BD1A5F8ED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CA6285A-ED8B-4B7C-9CFF-BC64BD60A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9C6F159-CE06-4A2A-A46A-44775C9A70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9B72DA87-8EF0-4821-AEA3-AF8E0DEF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04826FF-8CD4-4AD3-B15B-96040C51F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8E531E3-768B-4DD3-BA0E-A0FA55BA5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DF423ED-A546-4466-B569-C6FD676B9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DD039032-F7E7-4BAD-BDAF-A52FA8965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9B495FD-FED4-49BE-87DB-A6483B20F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47CE04C-EE8D-4222-87E1-1813319A3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15D896C-0D3B-44B7-BF48-F0F641869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A81A0CB-14A3-4856-9C28-7182CF4F5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DF18306-8F4D-416F-833D-E72AFC8D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4F21CD4-ED85-4947-9B9E-D643E4AC7B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9F22A6D-2A97-49A8-A486-483FBD8456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3196E6B-70DA-40BE-8B0D-2AC23F841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55D525-C2B5-4001-97DD-C94618B08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2C5D288-CE59-4D27-A365-4676F26944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A64F7DD-609F-4EC2-A9B3-E4725FDC2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3E24F1C-4DF6-4880-9342-19E09AD6E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837F31-72E2-4510-B2CA-AE874AF2F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CB51373-2AC3-4CDE-9BBE-ACED3EE04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E73C65-1DB9-48A2-B083-7A9D8181E2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F44A1C6-5DF9-4F5A-B6A0-7BBD30862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978F2DB-6B7E-4AFB-A3CE-4677858B2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F2E8509-F349-40A8-B230-634B3C8CE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C02F3F9-3DAB-42EC-AD55-804DCEFEA5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AE1B4A9-B1BF-4B9E-AB6E-6FE32BFCD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FC1B16B-DEEC-4A7C-B432-7D45E1814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2E1A4-E62D-4992-831A-231858341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223EF8-D808-499C-9C34-BB5E0E0EE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D0DD535-0506-49CD-830F-ED7D5A2A8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5D2F268-EBE1-444D-A98E-287FD8219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17AF52-4AEE-43A0-B97D-7EA6D30B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27A5A1B-E8DA-412F-B097-9F9F2D1491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A10FC1E-23D7-4A6C-8161-60CC83AC6A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37BF8E9-8F78-4676-A783-C7B0005D31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673465-0F69-4490-AA38-42550C9362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A1BF36-C975-4365-9EF4-3295122B8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62BB847-247A-42EA-AD27-D86C4293B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65B66F6-F6B8-468A-A2D5-C99A14A95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4C23266-AF64-43B1-90BA-2AFE3D1839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BFD66B6-D751-4506-B974-784E54DEA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3D412C-0671-4AD9-B7DA-AC6002A21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DCF6866-EAD6-4EC9-8CCC-3E22DD7F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BB7210D-B849-4EFB-81B3-D1B02614F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1F98AEC-52BA-4142-B76A-D0204E0E7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154CD1D-B573-44CF-B9F7-0BD407E590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A88DFEA-73C8-4408-AAE0-C18A211AC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C2A006-8D47-4377-8C43-CF406F8810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DBEEE3-86FE-4667-8225-9FACE14163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D630FE3-782C-46C9-A0D4-818E2756C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986F54-3E3A-4DAD-B154-FE732273B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6D5559B-85ED-44A5-BBF4-4A89396E21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4A9E71D-0613-4F04-9A94-6F0224AC7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9217711-56E8-4373-93DD-33D318911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1F3B640-859C-4C92-8BB8-18E67398F4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4FECA-5EA3-4A83-B5EF-B219B2FBB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7DEC53-36B3-4E97-8645-F517E848E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B5AD8D8E-16F6-4F74-A442-E28DB1B21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015A590-2FB1-4775-983A-0DC8828614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6929EEB-26B2-4F98-B154-63DCDF71A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2CBD68A-CD50-4251-AA1F-E32AD051E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BCA0056-1E3F-43EE-8151-9697659C5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45B6A53-11C8-4C62-B8A7-0F6B7A6028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157C10F-5DB6-442D-BCCF-25232B260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0FC94BA-BB38-476A-B801-8649B750D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7681C97-FA31-4602-AEDE-CE1776453E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4E20B58-FB40-466F-8879-3D0158132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7DD2260-26AA-4372-8597-643B818B2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BCC20C9-8BC2-41E0-8BFD-AAC53E3BE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DF60B6F-6C57-475C-9811-B7904DF0A1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A48C8F-FCB9-4EC6-8AAE-4A55E5CA9F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2D77659-1592-4AEA-A037-506C8B81D6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6525FF7-0F38-4A34-9227-4DCFDA60C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D614EE-7933-4C64-96C1-60C105556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47E37D6-B246-4EF4-8647-A138F9D77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D5F8DCD-F4DB-41F9-8698-E431B4879D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8EE01E6-1325-4A1D-A5C6-62FA9FE2E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7D55CD2-BE44-4953-AE6E-5119D8A49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63CCC13-C207-409C-9421-D345CAAB2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82EF394-D5C3-4FA0-994D-4FF6136B62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A55550E-519E-4F9B-84AA-1AC8C83AC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D4F46F-8A4D-4BF3-A22D-B51DF4858A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8F751D1-73DD-402C-AF11-EB42A5F8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F3514C-D9CD-408C-898B-78C3ADD2AD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8317833-73F2-4BFA-A3BA-20120EB662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127906D-C541-4BAE-8006-3683DB83E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BE3AE4A-0BA8-41E1-B841-B0FB4A2D0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E9281D8-2C15-4165-92A1-A2FC522DA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DD27CB9-3EFB-4DCE-B2C9-CEE7A7C11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656E5AA-AD5E-46A9-A158-98444DF14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C4F9811-5FAC-49D0-9915-DE2A1C4A0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1A01F7-A04E-45E9-BD73-ABF66322C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BD5E48-43B3-429D-BBF2-4C2DB38E6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7640420-DD9D-494F-A809-1F20BFD66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77E99D8-15E0-4EA7-A928-6CE6B2EDDD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2CEE5D1-FA33-4F25-A124-C60A8E76A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1861A2E-4711-4EDD-B9A9-DD487AE36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C6A0D7A-5887-48B1-9D9E-F927EFAD1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DCBA270-E524-441A-A6D3-D32CD4A539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9EB8712-104C-4DB1-AAC4-2F659C9C0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3AB2B24-F6F1-4AA3-AA63-4CA629A49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A51ADA9-4C38-435D-A956-2BF0D5873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9D5BBEC-81CD-4A48-9851-D91BB41BD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F6FE312-5249-4F1F-9A73-3033C0EE6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B41D281-4EEF-4DE3-95EE-5C043445DF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D08011-DCD4-4599-9E00-099C02B92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7F0D93-D209-47E2-9DD3-1A6006172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E6FC86E-056D-4BDF-A45D-E201C684C1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BCB6E07-0B7D-4349-ACF2-7785623F3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3BB719E-5BE7-4F83-B41F-E17FBC5C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98D2660-CC39-4451-8EEB-BD5F6597EA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8ED981A-0E07-4E75-828F-24FF2E2B4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EE161C5-0749-438A-8B14-11037691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5E09CC7-A9CF-430F-AF41-70DABD455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6FDAD9C-DFEE-4E74-AEBB-45FCE34E56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4B5C366-4470-4DD7-99C0-D59BBE531D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0ECFAA7-1859-4439-BA00-49C46757C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2202B8C-7A1A-407A-8E2B-045AAD7F6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8BD37BC-18A8-4263-97F3-C4D44C11B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657D75E-596B-4D2A-8BD7-9FE831CB2D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6D43059-679A-492E-9AB2-AAA17A45C0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8B83E4F-A50C-4163-9A9C-C1AA49CB9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44E1A6D-5194-4F63-B8EF-837A16BE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7784EBC-F737-4F08-85A8-AB16916E2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E45FF87-4A62-4E31-80F7-24798C0BC5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30E6CA3-D2CF-4AAB-82A9-BA4205084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3A163F4-C6FF-40AE-9DE3-E26DB7747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CF49F13-66CA-4182-8E5E-30EA850A7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78738-6F2D-49E7-A58F-B0BEC8B02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511F901-5DBF-40F5-900D-921808EAF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9A0A7EF-448B-436E-A119-3AEC5BE06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912292C-1D89-4FF6-B2F6-1C8008558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0A95231-4B46-4221-B701-4471BE2D2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3A77BA-7ABC-42ED-A398-ACBFF9B31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D0AE43E-2433-44C4-A567-0D2FE9CBAD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A4AFFCB-16ED-4ABD-85D4-EC313E0F31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8A316E-1750-4D64-98D8-8EE51F935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067248-F0D9-4640-897F-DF634AB8B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9D847C6-0A2D-4CB0-B2EF-95DF877AB6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F62593-0715-45FE-8A39-D3484ADF1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3C92DC0-80EC-4B35-BFD1-1564AB89EC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32744B8-7AD2-4117-B33D-C7136FD087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7385CBD-56C3-4A8E-B0F5-FAD43BFA5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123B443-DFAB-4BB6-9F40-C7EDB4C13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8AAAB9C-8B27-406F-BCA2-D4E4A3A37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A2BBA09-8C32-41EB-A522-514A02523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949BD81-0A77-46E8-8033-8F21B337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CB1783-37ED-4A10-A5C7-4240B18F9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163BD1F-3A30-4DBB-A6D9-4C8D9FCEAF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110D20C-FAE4-4A28-AEB3-FEFF8FC99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9BA658F-78A8-4842-AEC9-E6EB30A6E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D240C97-96DF-49A5-878F-6C34480E5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2CCE366-077A-42CC-9BFD-5948A7F7DB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686943-6383-4469-A0B4-0958BB9B5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0CAED22-288A-433C-8611-2AEDF51E81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0405A4-4CAE-4487-8538-0ED6C2DCF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8BA2877-E96E-4C9A-B84D-2AB34D217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6C79EFA-819C-4595-A35C-5C459FA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61B5508-1BFC-4DA3-816A-132E47ADF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429CA4A-CB15-49DB-9414-C0CFE965F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900391C-0304-4025-81C3-53B8C9376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41F6264-A397-453C-8F02-CEDC0F9C8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07DB80-4949-45F6-B657-B92A54030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F843164-B915-46AE-AD13-B91526370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BDA95C6-24BA-4415-B762-18342D0E1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AAADCF-3261-4C57-A563-3B17EEDC4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557903-D79A-4FF9-9026-3180D21869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1EB5B90-7E7F-4FCB-B2E3-D5E408F3F9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FCC9972-EF8F-4538-81E3-A82D160C6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15186DD-7E4D-4422-BCD7-273CA4E71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DB1F001-A9DF-4496-B40F-94CAC6E1F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D523ABA-45EA-44B5-A7CF-DD77012C3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400E035-5CDE-484F-9D18-6FDBB4202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D1E1F4-DA1F-45AF-A890-5C9192934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6882F2-7A4E-4A49-8E9E-1F89C96F0C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E71914-38F2-41D7-AFDF-A4D6DA629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CA8770-7ED7-4789-BDCF-08FCE5548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FDF41015-83B4-4035-BD28-0150EA0B23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2EDCBBC-E163-456E-A29C-85843B549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A9" sqref="AA9"/>
    </sheetView>
  </sheetViews>
  <sheetFormatPr defaultRowHeight="13.5" x14ac:dyDescent="0.15"/>
  <cols>
    <col min="1" max="1" width="2.625" style="157" customWidth="1"/>
    <col min="2" max="2" width="3.125" style="157" customWidth="1"/>
    <col min="3" max="3" width="12.625" style="157" customWidth="1"/>
    <col min="4" max="4" width="7.25" style="157" customWidth="1"/>
    <col min="5" max="5" width="7.625" style="157" customWidth="1"/>
    <col min="6" max="6" width="10.125" style="157" customWidth="1"/>
    <col min="7" max="7" width="7.625" style="157" customWidth="1"/>
    <col min="8" max="8" width="10.125" style="157" customWidth="1"/>
    <col min="9" max="9" width="7.625" style="157" customWidth="1"/>
    <col min="10" max="10" width="10.125" style="157" customWidth="1"/>
    <col min="11" max="11" width="7.625" style="157" customWidth="1"/>
    <col min="12" max="12" width="10.125" style="157" customWidth="1"/>
    <col min="13" max="13" width="7.625" style="157" customWidth="1"/>
    <col min="14" max="14" width="10.125" style="157" customWidth="1"/>
    <col min="15" max="15" width="7.625" style="157" customWidth="1"/>
    <col min="16" max="16" width="10.125" style="157" customWidth="1"/>
    <col min="17" max="17" width="8.125" style="157" customWidth="1"/>
    <col min="18" max="18" width="11.125" style="157" customWidth="1"/>
    <col min="19" max="19" width="8.125" style="157" customWidth="1"/>
    <col min="20" max="20" width="11.125" style="157" customWidth="1"/>
    <col min="21" max="21" width="8.125" style="157" customWidth="1"/>
    <col min="22" max="22" width="11.125" style="157" customWidth="1"/>
    <col min="23" max="23" width="7.625" style="157" customWidth="1"/>
    <col min="24" max="24" width="10.5" style="157" bestFit="1" customWidth="1"/>
    <col min="25" max="25" width="8.625" style="157" customWidth="1"/>
    <col min="26" max="26" width="11.625" style="157" customWidth="1"/>
    <col min="27" max="16384" width="9" style="157"/>
  </cols>
  <sheetData>
    <row r="1" spans="1:26" ht="29.25" thickBot="1" x14ac:dyDescent="0.35">
      <c r="A1" s="277" t="s">
        <v>76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156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5" t="s">
        <v>21</v>
      </c>
      <c r="E5" s="13">
        <v>1471</v>
      </c>
      <c r="F5" s="14">
        <v>187902</v>
      </c>
      <c r="G5" s="15">
        <v>54</v>
      </c>
      <c r="H5" s="16">
        <v>10200</v>
      </c>
      <c r="I5" s="13">
        <v>1556</v>
      </c>
      <c r="J5" s="14">
        <v>5663655</v>
      </c>
      <c r="K5" s="17">
        <v>1514</v>
      </c>
      <c r="L5" s="18">
        <v>3346528</v>
      </c>
      <c r="M5" s="13">
        <v>924</v>
      </c>
      <c r="N5" s="87">
        <v>263251</v>
      </c>
      <c r="O5" s="19">
        <v>1127</v>
      </c>
      <c r="P5" s="18">
        <v>75642</v>
      </c>
      <c r="Q5" s="13">
        <v>13074</v>
      </c>
      <c r="R5" s="14">
        <v>2120286</v>
      </c>
      <c r="S5" s="19">
        <v>15281</v>
      </c>
      <c r="T5" s="18">
        <v>6365090</v>
      </c>
      <c r="U5" s="13">
        <v>3617</v>
      </c>
      <c r="V5" s="14">
        <v>1410948</v>
      </c>
      <c r="W5" s="13">
        <v>438</v>
      </c>
      <c r="X5" s="18">
        <v>33360</v>
      </c>
      <c r="Y5" s="20">
        <f t="shared" ref="Y5:Z19" si="0">+W5+U5+S5+Q5+O5+M5+K5+I5+G5+E5</f>
        <v>39056</v>
      </c>
      <c r="Z5" s="21">
        <f t="shared" si="0"/>
        <v>19476862</v>
      </c>
    </row>
    <row r="6" spans="1:26" ht="18.95" customHeight="1" x14ac:dyDescent="0.15">
      <c r="A6" s="7"/>
      <c r="B6" s="22"/>
      <c r="C6" s="161"/>
      <c r="D6" s="158" t="s">
        <v>22</v>
      </c>
      <c r="E6" s="23">
        <v>743</v>
      </c>
      <c r="F6" s="24">
        <v>42943</v>
      </c>
      <c r="G6" s="25">
        <v>54</v>
      </c>
      <c r="H6" s="26">
        <v>10200</v>
      </c>
      <c r="I6" s="27">
        <v>1796</v>
      </c>
      <c r="J6" s="21">
        <v>5668829</v>
      </c>
      <c r="K6" s="25">
        <v>703</v>
      </c>
      <c r="L6" s="26">
        <v>1885619</v>
      </c>
      <c r="M6" s="27">
        <v>940</v>
      </c>
      <c r="N6" s="88">
        <v>281633</v>
      </c>
      <c r="O6" s="25">
        <v>1154</v>
      </c>
      <c r="P6" s="26">
        <v>74389</v>
      </c>
      <c r="Q6" s="27">
        <v>13963</v>
      </c>
      <c r="R6" s="21">
        <v>2181324</v>
      </c>
      <c r="S6" s="25">
        <v>15223</v>
      </c>
      <c r="T6" s="26">
        <v>6340401</v>
      </c>
      <c r="U6" s="27">
        <v>3498</v>
      </c>
      <c r="V6" s="21">
        <v>1602108</v>
      </c>
      <c r="W6" s="27">
        <v>337</v>
      </c>
      <c r="X6" s="26">
        <v>46979</v>
      </c>
      <c r="Y6" s="20">
        <f t="shared" si="0"/>
        <v>38411</v>
      </c>
      <c r="Z6" s="21">
        <f t="shared" si="0"/>
        <v>18134425</v>
      </c>
    </row>
    <row r="7" spans="1:26" ht="18.95" customHeight="1" thickBot="1" x14ac:dyDescent="0.2">
      <c r="A7" s="7" t="s">
        <v>23</v>
      </c>
      <c r="B7" s="22"/>
      <c r="C7" s="162"/>
      <c r="D7" s="28" t="s">
        <v>24</v>
      </c>
      <c r="E7" s="23">
        <v>2377</v>
      </c>
      <c r="F7" s="36">
        <v>451553</v>
      </c>
      <c r="G7" s="29">
        <v>156</v>
      </c>
      <c r="H7" s="30">
        <v>75238</v>
      </c>
      <c r="I7" s="31">
        <v>1253</v>
      </c>
      <c r="J7" s="32">
        <v>1540598</v>
      </c>
      <c r="K7" s="89">
        <v>2414</v>
      </c>
      <c r="L7" s="30">
        <v>4856093</v>
      </c>
      <c r="M7" s="23">
        <v>1097</v>
      </c>
      <c r="N7" s="24">
        <v>242137</v>
      </c>
      <c r="O7" s="33">
        <v>2716</v>
      </c>
      <c r="P7" s="34">
        <v>548947</v>
      </c>
      <c r="Q7" s="23">
        <v>31250</v>
      </c>
      <c r="R7" s="24">
        <v>4830163</v>
      </c>
      <c r="S7" s="33">
        <v>24886</v>
      </c>
      <c r="T7" s="34">
        <v>2004736</v>
      </c>
      <c r="U7" s="23">
        <v>1993</v>
      </c>
      <c r="V7" s="24">
        <v>795875</v>
      </c>
      <c r="W7" s="23">
        <v>1249</v>
      </c>
      <c r="X7" s="34">
        <v>259407</v>
      </c>
      <c r="Y7" s="31">
        <f t="shared" si="0"/>
        <v>69391</v>
      </c>
      <c r="Z7" s="24">
        <f t="shared" si="0"/>
        <v>15604747</v>
      </c>
    </row>
    <row r="8" spans="1:26" ht="18.95" customHeight="1" x14ac:dyDescent="0.15">
      <c r="A8" s="7"/>
      <c r="B8" s="22" t="s">
        <v>25</v>
      </c>
      <c r="C8" s="2" t="s">
        <v>26</v>
      </c>
      <c r="D8" s="155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77</v>
      </c>
      <c r="J8" s="14">
        <v>23730</v>
      </c>
      <c r="K8" s="17">
        <v>65</v>
      </c>
      <c r="L8" s="18">
        <v>1620</v>
      </c>
      <c r="M8" s="13">
        <v>5759</v>
      </c>
      <c r="N8" s="87">
        <v>1123394</v>
      </c>
      <c r="O8" s="19">
        <v>0</v>
      </c>
      <c r="P8" s="18">
        <v>0</v>
      </c>
      <c r="Q8" s="13">
        <v>8520</v>
      </c>
      <c r="R8" s="14">
        <v>1915878</v>
      </c>
      <c r="S8" s="19">
        <v>33410</v>
      </c>
      <c r="T8" s="18">
        <v>3910028</v>
      </c>
      <c r="U8" s="13">
        <v>1353</v>
      </c>
      <c r="V8" s="14">
        <v>117720</v>
      </c>
      <c r="W8" s="13">
        <v>45</v>
      </c>
      <c r="X8" s="18">
        <v>7326</v>
      </c>
      <c r="Y8" s="13">
        <f t="shared" si="0"/>
        <v>49395</v>
      </c>
      <c r="Z8" s="14">
        <f t="shared" si="0"/>
        <v>7126990</v>
      </c>
    </row>
    <row r="9" spans="1:26" ht="18.95" customHeight="1" x14ac:dyDescent="0.15">
      <c r="A9" s="7" t="s">
        <v>27</v>
      </c>
      <c r="B9" s="22"/>
      <c r="C9" s="161"/>
      <c r="D9" s="158" t="s">
        <v>22</v>
      </c>
      <c r="E9" s="23">
        <v>186</v>
      </c>
      <c r="F9" s="24">
        <v>32064</v>
      </c>
      <c r="G9" s="25">
        <v>0</v>
      </c>
      <c r="H9" s="26">
        <v>0</v>
      </c>
      <c r="I9" s="27">
        <v>87</v>
      </c>
      <c r="J9" s="21">
        <v>30467</v>
      </c>
      <c r="K9" s="25">
        <v>1</v>
      </c>
      <c r="L9" s="26">
        <v>20</v>
      </c>
      <c r="M9" s="27">
        <v>6166</v>
      </c>
      <c r="N9" s="88">
        <v>1006413</v>
      </c>
      <c r="O9" s="25">
        <v>0</v>
      </c>
      <c r="P9" s="26">
        <v>0</v>
      </c>
      <c r="Q9" s="27">
        <v>8209</v>
      </c>
      <c r="R9" s="21">
        <v>1875514</v>
      </c>
      <c r="S9" s="25">
        <v>33237</v>
      </c>
      <c r="T9" s="26">
        <v>3858270</v>
      </c>
      <c r="U9" s="27">
        <v>807</v>
      </c>
      <c r="V9" s="21">
        <v>70310</v>
      </c>
      <c r="W9" s="27">
        <v>41</v>
      </c>
      <c r="X9" s="26">
        <v>7246</v>
      </c>
      <c r="Y9" s="20">
        <f t="shared" si="0"/>
        <v>48734</v>
      </c>
      <c r="Z9" s="21">
        <f t="shared" si="0"/>
        <v>6880304</v>
      </c>
    </row>
    <row r="10" spans="1:26" ht="18.95" customHeight="1" thickBot="1" x14ac:dyDescent="0.2">
      <c r="A10" s="7"/>
      <c r="B10" s="22"/>
      <c r="C10" s="162"/>
      <c r="D10" s="28" t="s">
        <v>24</v>
      </c>
      <c r="E10" s="35">
        <v>155</v>
      </c>
      <c r="F10" s="36">
        <v>24240</v>
      </c>
      <c r="G10" s="29">
        <v>0</v>
      </c>
      <c r="H10" s="30">
        <v>0</v>
      </c>
      <c r="I10" s="37">
        <v>158</v>
      </c>
      <c r="J10" s="38">
        <v>47082</v>
      </c>
      <c r="K10" s="89">
        <v>1108</v>
      </c>
      <c r="L10" s="30">
        <v>14068</v>
      </c>
      <c r="M10" s="35">
        <v>8634</v>
      </c>
      <c r="N10" s="36">
        <v>1796929</v>
      </c>
      <c r="O10" s="29">
        <v>0</v>
      </c>
      <c r="P10" s="30">
        <v>0</v>
      </c>
      <c r="Q10" s="35">
        <v>12461</v>
      </c>
      <c r="R10" s="36">
        <v>1496033</v>
      </c>
      <c r="S10" s="29">
        <v>3624</v>
      </c>
      <c r="T10" s="30">
        <v>611796</v>
      </c>
      <c r="U10" s="35">
        <v>2196</v>
      </c>
      <c r="V10" s="36">
        <v>162280</v>
      </c>
      <c r="W10" s="35">
        <v>15</v>
      </c>
      <c r="X10" s="30">
        <v>100</v>
      </c>
      <c r="Y10" s="37">
        <f t="shared" si="0"/>
        <v>28351</v>
      </c>
      <c r="Z10" s="36">
        <f t="shared" si="0"/>
        <v>4152528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2869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3099</v>
      </c>
      <c r="R11" s="14">
        <v>760388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>+W11+U11+S11+Q11+O11+M11+K11+I11+G11+E11</f>
        <v>3200</v>
      </c>
      <c r="Z11" s="14">
        <f t="shared" si="0"/>
        <v>854097</v>
      </c>
    </row>
    <row r="12" spans="1:26" ht="18.95" customHeight="1" x14ac:dyDescent="0.15">
      <c r="A12" s="7"/>
      <c r="B12" s="7"/>
      <c r="C12" s="161"/>
      <c r="D12" s="15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77</v>
      </c>
      <c r="J12" s="21">
        <v>9556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3803</v>
      </c>
      <c r="R12" s="21">
        <v>983457</v>
      </c>
      <c r="S12" s="25">
        <v>0</v>
      </c>
      <c r="T12" s="26">
        <v>0</v>
      </c>
      <c r="U12" s="27">
        <v>3</v>
      </c>
      <c r="V12" s="21">
        <v>680</v>
      </c>
      <c r="W12" s="27">
        <v>31</v>
      </c>
      <c r="X12" s="26">
        <v>23200</v>
      </c>
      <c r="Y12" s="20">
        <f t="shared" ref="Y12:Y19" si="1">+W12+U12+S12+Q12+O12+M12+K12+I12+G12+E12</f>
        <v>4004</v>
      </c>
      <c r="Z12" s="21">
        <f t="shared" si="0"/>
        <v>1106893</v>
      </c>
    </row>
    <row r="13" spans="1:26" ht="18.95" customHeight="1" thickBot="1" x14ac:dyDescent="0.2">
      <c r="A13" s="7"/>
      <c r="B13" s="7"/>
      <c r="C13" s="16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34787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6610</v>
      </c>
      <c r="R13" s="36">
        <v>1805736</v>
      </c>
      <c r="S13" s="29">
        <v>0</v>
      </c>
      <c r="T13" s="30">
        <v>0</v>
      </c>
      <c r="U13" s="35">
        <v>45</v>
      </c>
      <c r="V13" s="36">
        <v>4026</v>
      </c>
      <c r="W13" s="35">
        <v>0</v>
      </c>
      <c r="X13" s="30">
        <v>0</v>
      </c>
      <c r="Y13" s="37">
        <f t="shared" si="1"/>
        <v>6918.1</v>
      </c>
      <c r="Z13" s="36">
        <f t="shared" si="0"/>
        <v>2058549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560</v>
      </c>
      <c r="N14" s="87">
        <v>115852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560</v>
      </c>
      <c r="Z14" s="14">
        <f t="shared" si="0"/>
        <v>115852</v>
      </c>
    </row>
    <row r="15" spans="1:26" ht="18.95" customHeight="1" x14ac:dyDescent="0.15">
      <c r="A15" s="7"/>
      <c r="B15" s="22"/>
      <c r="C15" s="161"/>
      <c r="D15" s="15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1515</v>
      </c>
      <c r="N15" s="88">
        <v>142485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1515</v>
      </c>
      <c r="Z15" s="24">
        <f t="shared" si="0"/>
        <v>142485</v>
      </c>
    </row>
    <row r="16" spans="1:26" ht="18.95" customHeight="1" thickBot="1" x14ac:dyDescent="0.2">
      <c r="A16" s="7" t="s">
        <v>34</v>
      </c>
      <c r="B16" s="22"/>
      <c r="C16" s="16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1848</v>
      </c>
      <c r="N16" s="36">
        <v>319833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1848</v>
      </c>
      <c r="Z16" s="36">
        <f t="shared" si="0"/>
        <v>319833</v>
      </c>
    </row>
    <row r="17" spans="1:28" ht="18.95" customHeight="1" x14ac:dyDescent="0.15">
      <c r="A17" s="7"/>
      <c r="B17" s="22"/>
      <c r="C17" s="2" t="s">
        <v>35</v>
      </c>
      <c r="D17" s="155" t="s">
        <v>21</v>
      </c>
      <c r="E17" s="13">
        <v>97</v>
      </c>
      <c r="F17" s="14">
        <v>23835</v>
      </c>
      <c r="G17" s="19">
        <v>908</v>
      </c>
      <c r="H17" s="18">
        <v>267721</v>
      </c>
      <c r="I17" s="13">
        <v>1297</v>
      </c>
      <c r="J17" s="14">
        <v>158467</v>
      </c>
      <c r="K17" s="19">
        <v>113</v>
      </c>
      <c r="L17" s="18">
        <v>88230</v>
      </c>
      <c r="M17" s="13">
        <v>1417</v>
      </c>
      <c r="N17" s="87">
        <v>578166</v>
      </c>
      <c r="O17" s="19">
        <v>3867</v>
      </c>
      <c r="P17" s="18">
        <v>1539168</v>
      </c>
      <c r="Q17" s="13">
        <v>4802</v>
      </c>
      <c r="R17" s="14">
        <v>1089672</v>
      </c>
      <c r="S17" s="19">
        <v>285</v>
      </c>
      <c r="T17" s="18">
        <v>62675</v>
      </c>
      <c r="U17" s="13">
        <v>7</v>
      </c>
      <c r="V17" s="14">
        <v>1540</v>
      </c>
      <c r="W17" s="13">
        <v>8356</v>
      </c>
      <c r="X17" s="18">
        <v>1852070</v>
      </c>
      <c r="Y17" s="41">
        <f t="shared" si="1"/>
        <v>21149</v>
      </c>
      <c r="Z17" s="42">
        <f t="shared" si="0"/>
        <v>5661544</v>
      </c>
    </row>
    <row r="18" spans="1:28" ht="18.95" customHeight="1" x14ac:dyDescent="0.15">
      <c r="A18" s="7" t="s">
        <v>36</v>
      </c>
      <c r="B18" s="22"/>
      <c r="C18" s="161"/>
      <c r="D18" s="158" t="s">
        <v>22</v>
      </c>
      <c r="E18" s="27">
        <v>66</v>
      </c>
      <c r="F18" s="21">
        <v>16433</v>
      </c>
      <c r="G18" s="25">
        <v>794</v>
      </c>
      <c r="H18" s="26">
        <v>231205</v>
      </c>
      <c r="I18" s="27">
        <v>1264</v>
      </c>
      <c r="J18" s="21">
        <v>165256</v>
      </c>
      <c r="K18" s="25">
        <v>107</v>
      </c>
      <c r="L18" s="26">
        <v>85455</v>
      </c>
      <c r="M18" s="27">
        <v>1221</v>
      </c>
      <c r="N18" s="21">
        <v>484194</v>
      </c>
      <c r="O18" s="25">
        <v>3937</v>
      </c>
      <c r="P18" s="26">
        <v>1556432</v>
      </c>
      <c r="Q18" s="27">
        <v>4768</v>
      </c>
      <c r="R18" s="21">
        <v>1087283</v>
      </c>
      <c r="S18" s="25">
        <v>237</v>
      </c>
      <c r="T18" s="26">
        <v>56258</v>
      </c>
      <c r="U18" s="27">
        <v>8</v>
      </c>
      <c r="V18" s="21">
        <v>1760</v>
      </c>
      <c r="W18" s="27">
        <v>8963</v>
      </c>
      <c r="X18" s="26">
        <v>1848135</v>
      </c>
      <c r="Y18" s="23">
        <f t="shared" si="1"/>
        <v>21365</v>
      </c>
      <c r="Z18" s="24">
        <f t="shared" si="0"/>
        <v>5532411</v>
      </c>
    </row>
    <row r="19" spans="1:28" ht="18.95" customHeight="1" thickBot="1" x14ac:dyDescent="0.2">
      <c r="A19" s="7"/>
      <c r="B19" s="22"/>
      <c r="C19" s="162"/>
      <c r="D19" s="43" t="s">
        <v>24</v>
      </c>
      <c r="E19" s="23">
        <v>621</v>
      </c>
      <c r="F19" s="24">
        <v>147815</v>
      </c>
      <c r="G19" s="33">
        <v>828</v>
      </c>
      <c r="H19" s="34">
        <v>242986</v>
      </c>
      <c r="I19" s="23">
        <v>389</v>
      </c>
      <c r="J19" s="24">
        <v>161237</v>
      </c>
      <c r="K19" s="90">
        <v>158</v>
      </c>
      <c r="L19" s="34">
        <v>124150</v>
      </c>
      <c r="M19" s="23">
        <v>2044</v>
      </c>
      <c r="N19" s="24">
        <v>665386</v>
      </c>
      <c r="O19" s="33">
        <v>1723</v>
      </c>
      <c r="P19" s="34">
        <v>699361</v>
      </c>
      <c r="Q19" s="23">
        <v>7864</v>
      </c>
      <c r="R19" s="24">
        <v>2035016</v>
      </c>
      <c r="S19" s="33">
        <v>138</v>
      </c>
      <c r="T19" s="34">
        <v>35083</v>
      </c>
      <c r="U19" s="23">
        <v>71</v>
      </c>
      <c r="V19" s="24">
        <v>15620</v>
      </c>
      <c r="W19" s="23">
        <v>6564</v>
      </c>
      <c r="X19" s="34">
        <v>1610362</v>
      </c>
      <c r="Y19" s="35">
        <f t="shared" si="1"/>
        <v>20400</v>
      </c>
      <c r="Z19" s="36">
        <f t="shared" si="0"/>
        <v>5737016</v>
      </c>
    </row>
    <row r="20" spans="1:28" ht="18.95" customHeight="1" x14ac:dyDescent="0.15">
      <c r="A20" s="7"/>
      <c r="B20" s="22"/>
      <c r="C20" s="2" t="s">
        <v>17</v>
      </c>
      <c r="D20" s="155" t="s">
        <v>21</v>
      </c>
      <c r="E20" s="13">
        <f>+E17+E14+E11+E8+E5</f>
        <v>1734</v>
      </c>
      <c r="F20" s="14">
        <f t="shared" ref="F20:Z20" si="2">+F17+F14+F11+F8+F5</f>
        <v>239031</v>
      </c>
      <c r="G20" s="19">
        <f t="shared" si="2"/>
        <v>1037</v>
      </c>
      <c r="H20" s="18">
        <f t="shared" si="2"/>
        <v>352921</v>
      </c>
      <c r="I20" s="13">
        <f t="shared" si="2"/>
        <v>2934</v>
      </c>
      <c r="J20" s="14">
        <f t="shared" si="2"/>
        <v>5848721</v>
      </c>
      <c r="K20" s="19">
        <f t="shared" si="2"/>
        <v>1692</v>
      </c>
      <c r="L20" s="18">
        <f t="shared" si="2"/>
        <v>3436378</v>
      </c>
      <c r="M20" s="13">
        <f t="shared" si="2"/>
        <v>8675</v>
      </c>
      <c r="N20" s="14">
        <f t="shared" si="2"/>
        <v>2095663</v>
      </c>
      <c r="O20" s="19">
        <f t="shared" si="2"/>
        <v>4994</v>
      </c>
      <c r="P20" s="18">
        <f t="shared" si="2"/>
        <v>1614810</v>
      </c>
      <c r="Q20" s="13">
        <f t="shared" si="2"/>
        <v>29495</v>
      </c>
      <c r="R20" s="14">
        <f t="shared" si="2"/>
        <v>5886224</v>
      </c>
      <c r="S20" s="19">
        <f t="shared" si="2"/>
        <v>48976</v>
      </c>
      <c r="T20" s="18">
        <f t="shared" si="2"/>
        <v>10337793</v>
      </c>
      <c r="U20" s="13">
        <f t="shared" si="2"/>
        <v>4984</v>
      </c>
      <c r="V20" s="14">
        <f t="shared" si="2"/>
        <v>1531048</v>
      </c>
      <c r="W20" s="13">
        <f t="shared" si="2"/>
        <v>8839</v>
      </c>
      <c r="X20" s="18">
        <f t="shared" si="2"/>
        <v>1892756</v>
      </c>
      <c r="Y20" s="31">
        <f t="shared" si="2"/>
        <v>113360</v>
      </c>
      <c r="Z20" s="32">
        <f t="shared" si="2"/>
        <v>33235345</v>
      </c>
      <c r="AA20" s="3"/>
      <c r="AB20" s="3"/>
    </row>
    <row r="21" spans="1:28" ht="18.95" customHeight="1" x14ac:dyDescent="0.15">
      <c r="A21" s="7" t="s">
        <v>37</v>
      </c>
      <c r="B21" s="22"/>
      <c r="C21" s="161"/>
      <c r="D21" s="158" t="s">
        <v>22</v>
      </c>
      <c r="E21" s="27">
        <f t="shared" ref="E21:Z21" si="3">+E18+E15+E12+E9+E6</f>
        <v>995</v>
      </c>
      <c r="F21" s="21">
        <f t="shared" si="3"/>
        <v>91440</v>
      </c>
      <c r="G21" s="25">
        <f t="shared" si="3"/>
        <v>923</v>
      </c>
      <c r="H21" s="26">
        <f t="shared" si="3"/>
        <v>316405</v>
      </c>
      <c r="I21" s="27">
        <f t="shared" si="3"/>
        <v>3224</v>
      </c>
      <c r="J21" s="21">
        <f t="shared" si="3"/>
        <v>5874108</v>
      </c>
      <c r="K21" s="25">
        <f t="shared" si="3"/>
        <v>811</v>
      </c>
      <c r="L21" s="26">
        <f t="shared" si="3"/>
        <v>1971094</v>
      </c>
      <c r="M21" s="27">
        <f t="shared" si="3"/>
        <v>9857</v>
      </c>
      <c r="N21" s="21">
        <f t="shared" si="3"/>
        <v>1929725</v>
      </c>
      <c r="O21" s="25">
        <f t="shared" si="3"/>
        <v>5091</v>
      </c>
      <c r="P21" s="26">
        <f t="shared" si="3"/>
        <v>1630821</v>
      </c>
      <c r="Q21" s="27">
        <f t="shared" si="3"/>
        <v>30743</v>
      </c>
      <c r="R21" s="21">
        <f t="shared" si="3"/>
        <v>6127578</v>
      </c>
      <c r="S21" s="25">
        <f t="shared" si="3"/>
        <v>48697</v>
      </c>
      <c r="T21" s="26">
        <f t="shared" si="3"/>
        <v>10254929</v>
      </c>
      <c r="U21" s="27">
        <f t="shared" si="3"/>
        <v>4316</v>
      </c>
      <c r="V21" s="21">
        <f t="shared" si="3"/>
        <v>1674858</v>
      </c>
      <c r="W21" s="27">
        <f t="shared" si="3"/>
        <v>9372</v>
      </c>
      <c r="X21" s="26">
        <f t="shared" si="3"/>
        <v>1925560</v>
      </c>
      <c r="Y21" s="23">
        <f t="shared" si="3"/>
        <v>114029</v>
      </c>
      <c r="Z21" s="24">
        <f t="shared" si="3"/>
        <v>31796518</v>
      </c>
      <c r="AA21" s="3"/>
      <c r="AB21" s="3"/>
    </row>
    <row r="22" spans="1:28" ht="18.95" customHeight="1" thickBot="1" x14ac:dyDescent="0.2">
      <c r="A22" s="7"/>
      <c r="B22" s="22"/>
      <c r="C22" s="162"/>
      <c r="D22" s="43" t="s">
        <v>24</v>
      </c>
      <c r="E22" s="23">
        <f t="shared" ref="E22:Z22" si="4">+E19+E16+E13+E10+E7</f>
        <v>3153</v>
      </c>
      <c r="F22" s="24">
        <f t="shared" si="4"/>
        <v>623608</v>
      </c>
      <c r="G22" s="33">
        <f t="shared" si="4"/>
        <v>1179</v>
      </c>
      <c r="H22" s="34">
        <f t="shared" si="4"/>
        <v>513224</v>
      </c>
      <c r="I22" s="23">
        <f t="shared" si="4"/>
        <v>1849</v>
      </c>
      <c r="J22" s="24">
        <f t="shared" si="4"/>
        <v>1783704</v>
      </c>
      <c r="K22" s="33">
        <f t="shared" si="4"/>
        <v>3680</v>
      </c>
      <c r="L22" s="34">
        <f t="shared" si="4"/>
        <v>4994311</v>
      </c>
      <c r="M22" s="23">
        <f t="shared" si="4"/>
        <v>13642.1</v>
      </c>
      <c r="N22" s="24">
        <f t="shared" si="4"/>
        <v>3043285</v>
      </c>
      <c r="O22" s="33">
        <f t="shared" si="4"/>
        <v>4439</v>
      </c>
      <c r="P22" s="34">
        <f t="shared" si="4"/>
        <v>1248308</v>
      </c>
      <c r="Q22" s="23">
        <f t="shared" si="4"/>
        <v>58185</v>
      </c>
      <c r="R22" s="24">
        <f t="shared" si="4"/>
        <v>10166948</v>
      </c>
      <c r="S22" s="33">
        <f t="shared" si="4"/>
        <v>28648</v>
      </c>
      <c r="T22" s="34">
        <f t="shared" si="4"/>
        <v>2651615</v>
      </c>
      <c r="U22" s="23">
        <f t="shared" si="4"/>
        <v>4305</v>
      </c>
      <c r="V22" s="24">
        <f t="shared" si="4"/>
        <v>977801</v>
      </c>
      <c r="W22" s="23">
        <f t="shared" si="4"/>
        <v>7828</v>
      </c>
      <c r="X22" s="34">
        <f t="shared" si="4"/>
        <v>1869869</v>
      </c>
      <c r="Y22" s="23">
        <f t="shared" si="4"/>
        <v>126908.1</v>
      </c>
      <c r="Z22" s="24">
        <f t="shared" si="4"/>
        <v>27872673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42.774294670846395</v>
      </c>
      <c r="F23" s="262"/>
      <c r="G23" s="261">
        <f>(G20+G21)/(G22+G41)*100</f>
        <v>89.538602101416174</v>
      </c>
      <c r="H23" s="262"/>
      <c r="I23" s="261">
        <f>(I20+I21)/(I22+I41)*100</f>
        <v>150.45199120449547</v>
      </c>
      <c r="J23" s="262"/>
      <c r="K23" s="261">
        <f>(K20+K21)/(K22+K41)*100</f>
        <v>53.758591065292094</v>
      </c>
      <c r="L23" s="262"/>
      <c r="M23" s="261">
        <f>(M20+M21)/(M22+M41)*100</f>
        <v>70.193779070648304</v>
      </c>
      <c r="N23" s="262"/>
      <c r="O23" s="261">
        <f>(O20+O21)/(O22+O41)*100</f>
        <v>124.30666831011956</v>
      </c>
      <c r="P23" s="262"/>
      <c r="Q23" s="261">
        <f>(Q20+Q21)/(Q22+Q41)*100</f>
        <v>52.433302868085477</v>
      </c>
      <c r="R23" s="262"/>
      <c r="S23" s="261">
        <f>(S20+S21)/(S22+S41)*100</f>
        <v>178.10214985138856</v>
      </c>
      <c r="T23" s="262"/>
      <c r="U23" s="261">
        <f>(U20+U21)/(U22+U41)*100</f>
        <v>87.976539589442808</v>
      </c>
      <c r="V23" s="262"/>
      <c r="W23" s="261">
        <f>(W20+W21)/(W22+W41)*100</f>
        <v>108.45691144065273</v>
      </c>
      <c r="X23" s="262"/>
      <c r="Y23" s="261">
        <f>(Y20+Y21)/(Y22+Y41)*100</f>
        <v>87.920173590811928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f>F22/E22*1000</f>
        <v>197782.42943228671</v>
      </c>
      <c r="F24" s="264"/>
      <c r="G24" s="257">
        <f>H22/G22*1000</f>
        <v>435304.49533502967</v>
      </c>
      <c r="H24" s="258"/>
      <c r="I24" s="259">
        <f>J22/I22*1000</f>
        <v>964685.77609518659</v>
      </c>
      <c r="J24" s="260"/>
      <c r="K24" s="257">
        <f>L22/K22*1000</f>
        <v>1357149.7282608696</v>
      </c>
      <c r="L24" s="258"/>
      <c r="M24" s="259">
        <f>N22/M22*1000</f>
        <v>223080.3908489162</v>
      </c>
      <c r="N24" s="260"/>
      <c r="O24" s="257">
        <f>P22/O22*1000</f>
        <v>281213.78688893898</v>
      </c>
      <c r="P24" s="258"/>
      <c r="Q24" s="259">
        <f>R22/Q22*1000</f>
        <v>174734.86293718312</v>
      </c>
      <c r="R24" s="260"/>
      <c r="S24" s="257">
        <f>T22/S22*1000</f>
        <v>92558.468304942755</v>
      </c>
      <c r="T24" s="258"/>
      <c r="U24" s="259">
        <f>V22/U22*1000</f>
        <v>227131.47502903602</v>
      </c>
      <c r="V24" s="260"/>
      <c r="W24" s="257">
        <f>X22/W22*1000</f>
        <v>238869.31527848748</v>
      </c>
      <c r="X24" s="258"/>
      <c r="Y24" s="259">
        <f>Z22/Y22*1000</f>
        <v>219628.79437955495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2.4844749862301936</v>
      </c>
      <c r="F25" s="49"/>
      <c r="G25" s="50">
        <f>G22/Y22*100</f>
        <v>0.92901871511747469</v>
      </c>
      <c r="H25" s="51"/>
      <c r="I25" s="48">
        <f>I22/Y22*100</f>
        <v>1.456959800044284</v>
      </c>
      <c r="J25" s="49"/>
      <c r="K25" s="50">
        <f>K22/Y22*100</f>
        <v>2.8997361082547131</v>
      </c>
      <c r="L25" s="51"/>
      <c r="M25" s="48">
        <f>M22/Y22*100</f>
        <v>10.749589663701528</v>
      </c>
      <c r="N25" s="49"/>
      <c r="O25" s="50">
        <f>O22/Y22*100</f>
        <v>3.4978066805822481</v>
      </c>
      <c r="P25" s="51"/>
      <c r="Q25" s="48">
        <f>Q22/Y22*100</f>
        <v>45.848137352934913</v>
      </c>
      <c r="R25" s="49"/>
      <c r="S25" s="50">
        <f>S22/Y22*100</f>
        <v>22.573815225348103</v>
      </c>
      <c r="T25" s="51"/>
      <c r="U25" s="48">
        <f>U22/Y22*100</f>
        <v>3.3922184635968864</v>
      </c>
      <c r="V25" s="49"/>
      <c r="W25" s="50">
        <f>W22/Y22*100</f>
        <v>6.1682430041896454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64"/>
      <c r="E26" s="52"/>
      <c r="F26" s="164"/>
      <c r="G26" s="52"/>
      <c r="H26" s="164"/>
      <c r="I26" s="52"/>
      <c r="J26" s="164"/>
      <c r="K26" s="52"/>
      <c r="L26" s="164"/>
      <c r="M26" s="52"/>
      <c r="N26" s="164"/>
      <c r="O26" s="52"/>
      <c r="P26" s="164"/>
      <c r="Q26" s="52"/>
      <c r="R26" s="164"/>
      <c r="S26" s="52"/>
      <c r="T26" s="164"/>
      <c r="U26" s="52"/>
      <c r="V26" s="164"/>
      <c r="W26" s="52"/>
      <c r="X26" s="164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f>+'(令和3年3月) '!E20</f>
        <v>1276</v>
      </c>
      <c r="F27" s="14">
        <f>+'(令和3年3月) '!F20</f>
        <v>105101</v>
      </c>
      <c r="G27" s="19">
        <f>+'(令和3年3月) '!G20</f>
        <v>812</v>
      </c>
      <c r="H27" s="18">
        <f>+'(令和3年3月) '!H20</f>
        <v>243997</v>
      </c>
      <c r="I27" s="13">
        <f>+'(令和3年3月) '!I20</f>
        <v>4397</v>
      </c>
      <c r="J27" s="14">
        <f>+'(令和3年3月) '!J20</f>
        <v>10511928</v>
      </c>
      <c r="K27" s="19">
        <f>+'(令和3年3月) '!K20</f>
        <v>931</v>
      </c>
      <c r="L27" s="18">
        <f>+'(令和3年3月) '!L20</f>
        <v>1585435</v>
      </c>
      <c r="M27" s="13">
        <f>+'(令和3年3月) '!M20</f>
        <v>5732</v>
      </c>
      <c r="N27" s="14">
        <f>+'(令和3年3月) '!N20</f>
        <v>1515763</v>
      </c>
      <c r="O27" s="19">
        <f>+'(令和3年3月) '!O20</f>
        <v>5285</v>
      </c>
      <c r="P27" s="18">
        <f>+'(令和3年3月) '!P20</f>
        <v>1796862</v>
      </c>
      <c r="Q27" s="13">
        <f>+'(令和3年3月) '!Q20</f>
        <v>30156</v>
      </c>
      <c r="R27" s="14">
        <f>+'(令和3年3月) '!R20</f>
        <v>5892999</v>
      </c>
      <c r="S27" s="19">
        <f>+'(令和3年3月) '!S20</f>
        <v>45057</v>
      </c>
      <c r="T27" s="18">
        <f>+'(令和3年3月) '!T20</f>
        <v>9901876</v>
      </c>
      <c r="U27" s="13">
        <f>+'(令和3年3月) '!U20</f>
        <v>4770</v>
      </c>
      <c r="V27" s="14">
        <f>+'(令和3年3月) '!V20</f>
        <v>1291241</v>
      </c>
      <c r="W27" s="19">
        <f>+'(令和3年3月) '!W20</f>
        <v>9374</v>
      </c>
      <c r="X27" s="18">
        <f>+'(令和3年3月) '!X20</f>
        <v>1824977</v>
      </c>
      <c r="Y27" s="55">
        <f>+W27+U27+S27+Q27+O27+M27+K27+I27+G27+E27</f>
        <v>107790</v>
      </c>
      <c r="Z27" s="56">
        <f t="shared" ref="Z27:Z29" si="5">+X27+V27+T27+R27+P27+N27+L27+J27+H27+F27</f>
        <v>34670179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f>+'(令和3年3月) '!E21</f>
        <v>1422</v>
      </c>
      <c r="F28" s="21">
        <f>+'(令和3年3月) '!F21</f>
        <v>154865</v>
      </c>
      <c r="G28" s="25">
        <f>+'(令和3年3月) '!G21</f>
        <v>699</v>
      </c>
      <c r="H28" s="26">
        <f>+'(令和3年3月) '!H21</f>
        <v>246256</v>
      </c>
      <c r="I28" s="27">
        <f>+'(令和3年3月) '!I21</f>
        <v>4514</v>
      </c>
      <c r="J28" s="21">
        <f>+'(令和3年3月) '!J21</f>
        <v>11507752</v>
      </c>
      <c r="K28" s="25">
        <f>+'(令和3年3月) '!K21</f>
        <v>995</v>
      </c>
      <c r="L28" s="26">
        <f>+'(令和3年3月) '!L21</f>
        <v>1743082</v>
      </c>
      <c r="M28" s="27">
        <f>+'(令和3年3月) '!M21</f>
        <v>7180</v>
      </c>
      <c r="N28" s="21">
        <f>+'(令和3年3月) '!N21</f>
        <v>1949378</v>
      </c>
      <c r="O28" s="25">
        <f>+'(令和3年3月) '!O21</f>
        <v>5201</v>
      </c>
      <c r="P28" s="26">
        <f>+'(令和3年3月) '!P21</f>
        <v>1790562</v>
      </c>
      <c r="Q28" s="27">
        <f>+'(令和3年3月) '!Q21</f>
        <v>29211</v>
      </c>
      <c r="R28" s="21">
        <f>+'(令和3年3月) '!R21</f>
        <v>6159994</v>
      </c>
      <c r="S28" s="25">
        <f>+'(令和3年3月) '!S21</f>
        <v>44283</v>
      </c>
      <c r="T28" s="26">
        <f>+'(令和3年3月) '!T21</f>
        <v>9876671</v>
      </c>
      <c r="U28" s="27">
        <f>+'(令和3年3月) '!U21</f>
        <v>5957</v>
      </c>
      <c r="V28" s="21">
        <f>+'(令和3年3月) '!V21</f>
        <v>1859788</v>
      </c>
      <c r="W28" s="25">
        <f>+'(令和3年3月) '!W21</f>
        <v>9124</v>
      </c>
      <c r="X28" s="26">
        <f>+'(令和3年3月) '!X21</f>
        <v>1792079</v>
      </c>
      <c r="Y28" s="58">
        <f t="shared" ref="Y28:Y29" si="6">+W28+U28+S28+Q28+O28+M28+K28+I28+G28+E28</f>
        <v>108586</v>
      </c>
      <c r="Z28" s="59">
        <f t="shared" si="5"/>
        <v>37080427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f>+'(令和3年3月) '!E22</f>
        <v>3081</v>
      </c>
      <c r="F29" s="21">
        <f>+'(令和3年3月) '!F22</f>
        <v>680645</v>
      </c>
      <c r="G29" s="25">
        <f>+'(令和3年3月) '!G22</f>
        <v>1123</v>
      </c>
      <c r="H29" s="26">
        <f>+'(令和3年3月) '!H22</f>
        <v>384720</v>
      </c>
      <c r="I29" s="27">
        <f>+'(令和3年3月) '!I22</f>
        <v>2127</v>
      </c>
      <c r="J29" s="21">
        <f>+'(令和3年3月) '!J22</f>
        <v>1621341</v>
      </c>
      <c r="K29" s="25">
        <f>+'(令和3年3月) '!K22</f>
        <v>912</v>
      </c>
      <c r="L29" s="26">
        <f>+'(令和3年3月) '!L22</f>
        <v>1493116</v>
      </c>
      <c r="M29" s="27">
        <f>+'(令和3年3月) '!M22</f>
        <v>11311.1</v>
      </c>
      <c r="N29" s="21">
        <f>+'(令和3年3月) '!N22</f>
        <v>2457754</v>
      </c>
      <c r="O29" s="25">
        <f>+'(令和3年3月) '!O22</f>
        <v>3758</v>
      </c>
      <c r="P29" s="26">
        <f>+'(令和3年3月) '!P22</f>
        <v>1053928</v>
      </c>
      <c r="Q29" s="27">
        <f>+'(令和3年3月) '!Q22</f>
        <v>57645</v>
      </c>
      <c r="R29" s="21">
        <f>+'(令和3年3月) '!R22</f>
        <v>10204373</v>
      </c>
      <c r="S29" s="25">
        <f>+'(令和3年3月) '!S22</f>
        <v>26967</v>
      </c>
      <c r="T29" s="26">
        <f>+'(令和3年3月) '!T22</f>
        <v>2083356</v>
      </c>
      <c r="U29" s="27">
        <f>+'(令和3年3月) '!U22</f>
        <v>5079</v>
      </c>
      <c r="V29" s="21">
        <f>+'(令和3年3月) '!V22</f>
        <v>1435900</v>
      </c>
      <c r="W29" s="25">
        <f>+'(令和3年3月) '!W22</f>
        <v>9213</v>
      </c>
      <c r="X29" s="26">
        <f>+'(令和3年3月) '!X22</f>
        <v>2062814</v>
      </c>
      <c r="Y29" s="58">
        <f t="shared" si="6"/>
        <v>121216.1</v>
      </c>
      <c r="Z29" s="59">
        <f t="shared" si="5"/>
        <v>23477947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41.552441090405054</v>
      </c>
      <c r="F30" s="253"/>
      <c r="G30" s="252">
        <v>70.377270610153715</v>
      </c>
      <c r="H30" s="253"/>
      <c r="I30" s="252">
        <v>202.89162112932604</v>
      </c>
      <c r="J30" s="253"/>
      <c r="K30" s="252">
        <v>122.28571428571429</v>
      </c>
      <c r="L30" s="253"/>
      <c r="M30" s="252">
        <v>49.879858766446986</v>
      </c>
      <c r="N30" s="253"/>
      <c r="O30" s="252">
        <v>136.48314460497201</v>
      </c>
      <c r="P30" s="253"/>
      <c r="Q30" s="252">
        <v>52.161421266276555</v>
      </c>
      <c r="R30" s="253"/>
      <c r="S30" s="252">
        <v>167.27831036548832</v>
      </c>
      <c r="T30" s="253"/>
      <c r="U30" s="252">
        <v>82.451960030745582</v>
      </c>
      <c r="V30" s="253"/>
      <c r="W30" s="252">
        <v>88.954075498918002</v>
      </c>
      <c r="X30" s="253"/>
      <c r="Y30" s="252">
        <v>86.827135446093777</v>
      </c>
      <c r="Z30" s="253"/>
    </row>
    <row r="31" spans="1:28" ht="18.95" customHeight="1" x14ac:dyDescent="0.15">
      <c r="A31" s="22"/>
      <c r="B31" s="255"/>
      <c r="C31" s="4" t="s">
        <v>45</v>
      </c>
      <c r="D31" s="155" t="s">
        <v>21</v>
      </c>
      <c r="E31" s="124">
        <f>E20-E27</f>
        <v>458</v>
      </c>
      <c r="F31" s="125">
        <f t="shared" ref="F31:Z33" si="7">F20-F27</f>
        <v>133930</v>
      </c>
      <c r="G31" s="126">
        <f t="shared" si="7"/>
        <v>225</v>
      </c>
      <c r="H31" s="127">
        <f t="shared" si="7"/>
        <v>108924</v>
      </c>
      <c r="I31" s="124">
        <f t="shared" si="7"/>
        <v>-1463</v>
      </c>
      <c r="J31" s="125">
        <f t="shared" si="7"/>
        <v>-4663207</v>
      </c>
      <c r="K31" s="126">
        <f t="shared" si="7"/>
        <v>761</v>
      </c>
      <c r="L31" s="127">
        <f t="shared" si="7"/>
        <v>1850943</v>
      </c>
      <c r="M31" s="124">
        <f t="shared" si="7"/>
        <v>2943</v>
      </c>
      <c r="N31" s="125">
        <f t="shared" si="7"/>
        <v>579900</v>
      </c>
      <c r="O31" s="126">
        <f t="shared" si="7"/>
        <v>-291</v>
      </c>
      <c r="P31" s="127">
        <f t="shared" si="7"/>
        <v>-182052</v>
      </c>
      <c r="Q31" s="124">
        <f t="shared" si="7"/>
        <v>-661</v>
      </c>
      <c r="R31" s="125">
        <f t="shared" si="7"/>
        <v>-6775</v>
      </c>
      <c r="S31" s="126">
        <f t="shared" si="7"/>
        <v>3919</v>
      </c>
      <c r="T31" s="127">
        <f t="shared" si="7"/>
        <v>435917</v>
      </c>
      <c r="U31" s="124">
        <f t="shared" si="7"/>
        <v>214</v>
      </c>
      <c r="V31" s="125">
        <f t="shared" si="7"/>
        <v>239807</v>
      </c>
      <c r="W31" s="126">
        <f t="shared" si="7"/>
        <v>-535</v>
      </c>
      <c r="X31" s="127">
        <f t="shared" si="7"/>
        <v>67779</v>
      </c>
      <c r="Y31" s="124">
        <f t="shared" si="7"/>
        <v>5570</v>
      </c>
      <c r="Z31" s="125">
        <f t="shared" si="7"/>
        <v>-1434834</v>
      </c>
    </row>
    <row r="32" spans="1:28" ht="18.95" customHeight="1" x14ac:dyDescent="0.15">
      <c r="A32" s="22" t="s">
        <v>46</v>
      </c>
      <c r="B32" s="255"/>
      <c r="C32" s="7"/>
      <c r="D32" s="158" t="s">
        <v>22</v>
      </c>
      <c r="E32" s="128">
        <f t="shared" ref="E32:T33" si="8">E21-E28</f>
        <v>-427</v>
      </c>
      <c r="F32" s="129">
        <f t="shared" si="8"/>
        <v>-63425</v>
      </c>
      <c r="G32" s="130">
        <f t="shared" si="8"/>
        <v>224</v>
      </c>
      <c r="H32" s="131">
        <f t="shared" si="8"/>
        <v>70149</v>
      </c>
      <c r="I32" s="128">
        <f t="shared" si="8"/>
        <v>-1290</v>
      </c>
      <c r="J32" s="129">
        <f t="shared" si="8"/>
        <v>-5633644</v>
      </c>
      <c r="K32" s="130">
        <f t="shared" si="8"/>
        <v>-184</v>
      </c>
      <c r="L32" s="131">
        <f t="shared" si="8"/>
        <v>228012</v>
      </c>
      <c r="M32" s="128">
        <f t="shared" si="8"/>
        <v>2677</v>
      </c>
      <c r="N32" s="129">
        <f t="shared" si="8"/>
        <v>-19653</v>
      </c>
      <c r="O32" s="130">
        <f t="shared" si="8"/>
        <v>-110</v>
      </c>
      <c r="P32" s="131">
        <f t="shared" si="8"/>
        <v>-159741</v>
      </c>
      <c r="Q32" s="128">
        <f t="shared" si="8"/>
        <v>1532</v>
      </c>
      <c r="R32" s="129">
        <f t="shared" si="8"/>
        <v>-32416</v>
      </c>
      <c r="S32" s="130">
        <f t="shared" si="8"/>
        <v>4414</v>
      </c>
      <c r="T32" s="131">
        <f t="shared" si="8"/>
        <v>378258</v>
      </c>
      <c r="U32" s="128">
        <f t="shared" si="7"/>
        <v>-1641</v>
      </c>
      <c r="V32" s="129">
        <f t="shared" si="7"/>
        <v>-184930</v>
      </c>
      <c r="W32" s="130">
        <f t="shared" si="7"/>
        <v>248</v>
      </c>
      <c r="X32" s="131">
        <f t="shared" si="7"/>
        <v>133481</v>
      </c>
      <c r="Y32" s="128">
        <f t="shared" si="7"/>
        <v>5443</v>
      </c>
      <c r="Z32" s="129">
        <f t="shared" si="7"/>
        <v>-5283909</v>
      </c>
    </row>
    <row r="33" spans="1:38" ht="18.95" customHeight="1" x14ac:dyDescent="0.15">
      <c r="A33" s="22"/>
      <c r="B33" s="255"/>
      <c r="C33" s="7"/>
      <c r="D33" s="158" t="s">
        <v>24</v>
      </c>
      <c r="E33" s="128">
        <f t="shared" si="8"/>
        <v>72</v>
      </c>
      <c r="F33" s="129">
        <f t="shared" si="7"/>
        <v>-57037</v>
      </c>
      <c r="G33" s="130">
        <f t="shared" si="7"/>
        <v>56</v>
      </c>
      <c r="H33" s="131">
        <f t="shared" si="7"/>
        <v>128504</v>
      </c>
      <c r="I33" s="128">
        <f t="shared" si="7"/>
        <v>-278</v>
      </c>
      <c r="J33" s="129">
        <f t="shared" si="7"/>
        <v>162363</v>
      </c>
      <c r="K33" s="130">
        <f t="shared" si="7"/>
        <v>2768</v>
      </c>
      <c r="L33" s="131">
        <f t="shared" si="7"/>
        <v>3501195</v>
      </c>
      <c r="M33" s="128">
        <f t="shared" si="7"/>
        <v>2331</v>
      </c>
      <c r="N33" s="129">
        <f t="shared" si="7"/>
        <v>585531</v>
      </c>
      <c r="O33" s="130">
        <f t="shared" si="7"/>
        <v>681</v>
      </c>
      <c r="P33" s="131">
        <f t="shared" si="7"/>
        <v>194380</v>
      </c>
      <c r="Q33" s="128">
        <f t="shared" si="7"/>
        <v>540</v>
      </c>
      <c r="R33" s="129">
        <f t="shared" si="7"/>
        <v>-37425</v>
      </c>
      <c r="S33" s="130">
        <f t="shared" si="7"/>
        <v>1681</v>
      </c>
      <c r="T33" s="131">
        <f t="shared" si="7"/>
        <v>568259</v>
      </c>
      <c r="U33" s="128">
        <f t="shared" si="7"/>
        <v>-774</v>
      </c>
      <c r="V33" s="129">
        <f t="shared" si="7"/>
        <v>-458099</v>
      </c>
      <c r="W33" s="130">
        <f t="shared" si="7"/>
        <v>-1385</v>
      </c>
      <c r="X33" s="131">
        <f t="shared" si="7"/>
        <v>-192945</v>
      </c>
      <c r="Y33" s="128">
        <f t="shared" si="7"/>
        <v>5692</v>
      </c>
      <c r="Z33" s="129">
        <f t="shared" si="7"/>
        <v>4394726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1.2218535804413406</v>
      </c>
      <c r="F34" s="245"/>
      <c r="G34" s="250">
        <f t="shared" ref="G34" si="9">+G23-G30</f>
        <v>19.161331491262459</v>
      </c>
      <c r="H34" s="251"/>
      <c r="I34" s="246">
        <f t="shared" ref="I34" si="10">+I23-I30</f>
        <v>-52.43962992483057</v>
      </c>
      <c r="J34" s="245"/>
      <c r="K34" s="250">
        <f t="shared" ref="K34" si="11">+K23-K30</f>
        <v>-68.527123220422197</v>
      </c>
      <c r="L34" s="251"/>
      <c r="M34" s="246">
        <f t="shared" ref="M34" si="12">+M23-M30</f>
        <v>20.313920304201318</v>
      </c>
      <c r="N34" s="245"/>
      <c r="O34" s="250">
        <f t="shared" ref="O34" si="13">+O23-O30</f>
        <v>-12.176476294852449</v>
      </c>
      <c r="P34" s="251"/>
      <c r="Q34" s="246">
        <f t="shared" ref="Q34" si="14">+Q23-Q30</f>
        <v>0.2718816018089214</v>
      </c>
      <c r="R34" s="245"/>
      <c r="S34" s="250">
        <f t="shared" ref="S34" si="15">+S23-S30</f>
        <v>10.823839485900237</v>
      </c>
      <c r="T34" s="251"/>
      <c r="U34" s="246">
        <f t="shared" ref="U34" si="16">+U23-U30</f>
        <v>5.5245795586972264</v>
      </c>
      <c r="V34" s="245"/>
      <c r="W34" s="250">
        <f t="shared" ref="W34" si="17">+W23-W30</f>
        <v>19.50283594173473</v>
      </c>
      <c r="X34" s="251"/>
      <c r="Y34" s="246">
        <f t="shared" ref="Y34" si="18">+Y23-Y30</f>
        <v>1.0930381447181503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19">E20/E27*100</f>
        <v>135.89341692789969</v>
      </c>
      <c r="F35" s="72">
        <f t="shared" si="19"/>
        <v>227.42980561555078</v>
      </c>
      <c r="G35" s="73">
        <f t="shared" si="19"/>
        <v>127.70935960591132</v>
      </c>
      <c r="H35" s="74">
        <f t="shared" si="19"/>
        <v>144.64153247785833</v>
      </c>
      <c r="I35" s="71">
        <f t="shared" si="19"/>
        <v>66.727314077780306</v>
      </c>
      <c r="J35" s="72">
        <f t="shared" si="19"/>
        <v>55.638898972671804</v>
      </c>
      <c r="K35" s="73">
        <f t="shared" si="19"/>
        <v>181.74006444683138</v>
      </c>
      <c r="L35" s="74">
        <f t="shared" si="19"/>
        <v>216.74669727866481</v>
      </c>
      <c r="M35" s="71">
        <f t="shared" si="19"/>
        <v>151.34333565945568</v>
      </c>
      <c r="N35" s="72">
        <f t="shared" si="19"/>
        <v>138.25795985256269</v>
      </c>
      <c r="O35" s="73">
        <f t="shared" si="19"/>
        <v>94.493850520340587</v>
      </c>
      <c r="P35" s="74">
        <f t="shared" si="19"/>
        <v>89.868337134404314</v>
      </c>
      <c r="Q35" s="71">
        <f t="shared" si="19"/>
        <v>97.808064730070299</v>
      </c>
      <c r="R35" s="72">
        <f t="shared" si="19"/>
        <v>99.885033070597842</v>
      </c>
      <c r="S35" s="73">
        <f t="shared" si="19"/>
        <v>108.69787158488138</v>
      </c>
      <c r="T35" s="74">
        <f t="shared" si="19"/>
        <v>104.40236779373929</v>
      </c>
      <c r="U35" s="71">
        <f t="shared" si="19"/>
        <v>104.48637316561845</v>
      </c>
      <c r="V35" s="72">
        <f t="shared" si="19"/>
        <v>118.5718235402996</v>
      </c>
      <c r="W35" s="73">
        <f t="shared" si="19"/>
        <v>94.292724557286107</v>
      </c>
      <c r="X35" s="74">
        <f t="shared" si="19"/>
        <v>103.71396461434857</v>
      </c>
      <c r="Y35" s="71">
        <f t="shared" si="19"/>
        <v>105.16745523703497</v>
      </c>
      <c r="Z35" s="72">
        <f t="shared" si="19"/>
        <v>95.86147507343415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19"/>
        <v>69.971870604781998</v>
      </c>
      <c r="F36" s="76">
        <f t="shared" si="19"/>
        <v>59.044974655344973</v>
      </c>
      <c r="G36" s="77">
        <f t="shared" si="19"/>
        <v>132.04577968526468</v>
      </c>
      <c r="H36" s="78">
        <f t="shared" si="19"/>
        <v>128.48620947306867</v>
      </c>
      <c r="I36" s="75">
        <f t="shared" si="19"/>
        <v>71.422241914045188</v>
      </c>
      <c r="J36" s="76">
        <f t="shared" si="19"/>
        <v>51.044791371937805</v>
      </c>
      <c r="K36" s="77">
        <f t="shared" si="19"/>
        <v>81.507537688442213</v>
      </c>
      <c r="L36" s="78">
        <f t="shared" si="19"/>
        <v>113.08096807838071</v>
      </c>
      <c r="M36" s="75">
        <f t="shared" si="19"/>
        <v>137.2841225626741</v>
      </c>
      <c r="N36" s="76">
        <f t="shared" si="19"/>
        <v>98.991832266497312</v>
      </c>
      <c r="O36" s="77">
        <f t="shared" si="19"/>
        <v>97.885022111132471</v>
      </c>
      <c r="P36" s="78">
        <f t="shared" si="19"/>
        <v>91.078722769722575</v>
      </c>
      <c r="Q36" s="75">
        <f t="shared" si="19"/>
        <v>105.244599637123</v>
      </c>
      <c r="R36" s="76">
        <f t="shared" si="19"/>
        <v>99.47376572120038</v>
      </c>
      <c r="S36" s="77">
        <f t="shared" si="19"/>
        <v>109.96770769821376</v>
      </c>
      <c r="T36" s="78">
        <f t="shared" si="19"/>
        <v>103.82981269701096</v>
      </c>
      <c r="U36" s="75">
        <f t="shared" si="19"/>
        <v>72.452576800402895</v>
      </c>
      <c r="V36" s="76">
        <f t="shared" si="19"/>
        <v>90.056393524423214</v>
      </c>
      <c r="W36" s="77">
        <f t="shared" si="19"/>
        <v>102.71810609381851</v>
      </c>
      <c r="X36" s="78">
        <f t="shared" si="19"/>
        <v>107.44838815699531</v>
      </c>
      <c r="Y36" s="75">
        <f t="shared" si="19"/>
        <v>105.01261672775495</v>
      </c>
      <c r="Z36" s="76">
        <f t="shared" si="19"/>
        <v>85.750139824441604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19"/>
        <v>102.33690360272638</v>
      </c>
      <c r="F37" s="80">
        <f t="shared" si="19"/>
        <v>91.620154412358872</v>
      </c>
      <c r="G37" s="81">
        <f t="shared" si="19"/>
        <v>104.986642920748</v>
      </c>
      <c r="H37" s="82">
        <f t="shared" si="19"/>
        <v>133.40195466833023</v>
      </c>
      <c r="I37" s="79">
        <f t="shared" si="19"/>
        <v>86.929948283968031</v>
      </c>
      <c r="J37" s="80">
        <f t="shared" si="19"/>
        <v>110.01411794311005</v>
      </c>
      <c r="K37" s="81">
        <f t="shared" si="19"/>
        <v>403.50877192982455</v>
      </c>
      <c r="L37" s="82">
        <f t="shared" si="19"/>
        <v>334.48914886720121</v>
      </c>
      <c r="M37" s="79">
        <f t="shared" si="19"/>
        <v>120.60807525351203</v>
      </c>
      <c r="N37" s="80">
        <f t="shared" si="19"/>
        <v>123.82382451620464</v>
      </c>
      <c r="O37" s="81">
        <f t="shared" si="19"/>
        <v>118.12134113890367</v>
      </c>
      <c r="P37" s="82">
        <f t="shared" si="19"/>
        <v>118.44338512687773</v>
      </c>
      <c r="Q37" s="79">
        <f t="shared" si="19"/>
        <v>100.93676814988291</v>
      </c>
      <c r="R37" s="80">
        <f t="shared" si="19"/>
        <v>99.633245472308786</v>
      </c>
      <c r="S37" s="81">
        <f t="shared" si="19"/>
        <v>106.23354470278488</v>
      </c>
      <c r="T37" s="82">
        <f t="shared" si="19"/>
        <v>127.27613523564865</v>
      </c>
      <c r="U37" s="79">
        <f t="shared" si="19"/>
        <v>84.76077968103958</v>
      </c>
      <c r="V37" s="80">
        <f t="shared" si="19"/>
        <v>68.096733755832588</v>
      </c>
      <c r="W37" s="81">
        <f t="shared" si="19"/>
        <v>84.966894605448815</v>
      </c>
      <c r="X37" s="82">
        <f t="shared" si="19"/>
        <v>90.646514906336677</v>
      </c>
      <c r="Y37" s="79">
        <f t="shared" si="19"/>
        <v>104.69574586214208</v>
      </c>
      <c r="Z37" s="80">
        <f t="shared" si="19"/>
        <v>118.71852764639088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154" t="s">
        <v>21</v>
      </c>
      <c r="E39" s="13">
        <f>+'(令和4年2月) '!E27</f>
        <v>1151</v>
      </c>
      <c r="F39" s="14">
        <f>+'(令和4年2月) '!F27</f>
        <v>100158</v>
      </c>
      <c r="G39" s="13">
        <f>+'(令和4年2月) '!G27</f>
        <v>682</v>
      </c>
      <c r="H39" s="14">
        <f>+'(令和4年2月) '!H27</f>
        <v>197240</v>
      </c>
      <c r="I39" s="13">
        <f>+'(令和4年2月) '!I27</f>
        <v>2297</v>
      </c>
      <c r="J39" s="14">
        <f>+'(令和4年2月) '!J27</f>
        <v>1250218</v>
      </c>
      <c r="K39" s="13">
        <f>+'(令和4年2月) '!K27</f>
        <v>663</v>
      </c>
      <c r="L39" s="14">
        <f>+'(令和4年2月) '!L27</f>
        <v>1070049</v>
      </c>
      <c r="M39" s="13">
        <f>+'(令和4年2月) '!M27</f>
        <v>7168</v>
      </c>
      <c r="N39" s="14">
        <f>+'(令和4年2月) '!N27</f>
        <v>1929756</v>
      </c>
      <c r="O39" s="13">
        <f>+'(令和4年2月) '!O27</f>
        <v>4230</v>
      </c>
      <c r="P39" s="14">
        <f>+'(令和4年2月) '!P27</f>
        <v>1442781</v>
      </c>
      <c r="Q39" s="13">
        <f>+'(令和4年2月) '!Q27</f>
        <v>23490</v>
      </c>
      <c r="R39" s="14">
        <f>+'(令和4年2月) '!R27</f>
        <v>4166540</v>
      </c>
      <c r="S39" s="25">
        <f>+'(令和4年2月) '!S27</f>
        <v>37319</v>
      </c>
      <c r="T39" s="26">
        <f>+'(令和4年2月) '!T27</f>
        <v>8448024</v>
      </c>
      <c r="U39" s="13">
        <f>+'(令和4年2月) '!U27</f>
        <v>4309</v>
      </c>
      <c r="V39" s="14">
        <f>+'(令和4年2月) '!V27</f>
        <v>915270</v>
      </c>
      <c r="W39" s="13">
        <f>+'(令和4年2月) '!W27</f>
        <v>7489</v>
      </c>
      <c r="X39" s="14">
        <f>+'(令和4年2月) '!X27</f>
        <v>1344877</v>
      </c>
      <c r="Y39" s="55">
        <f>+'(令和4年1月) '!Y20</f>
        <v>90313</v>
      </c>
      <c r="Z39" s="56">
        <f>+'(令和4年1月) '!Z20</f>
        <v>27879751</v>
      </c>
    </row>
    <row r="40" spans="1:38" ht="18.95" customHeight="1" x14ac:dyDescent="0.15">
      <c r="A40" s="22"/>
      <c r="B40" s="248"/>
      <c r="C40" s="22"/>
      <c r="D40" s="159" t="s">
        <v>22</v>
      </c>
      <c r="E40" s="27">
        <f>+'(令和4年2月) '!E28</f>
        <v>1221</v>
      </c>
      <c r="F40" s="21">
        <f>+'(令和4年2月) '!F28</f>
        <v>98178</v>
      </c>
      <c r="G40" s="27">
        <f>+'(令和4年2月) '!G28</f>
        <v>594</v>
      </c>
      <c r="H40" s="21">
        <f>+'(令和4年2月) '!H28</f>
        <v>216372</v>
      </c>
      <c r="I40" s="27">
        <f>+'(令和4年2月) '!I28</f>
        <v>2225</v>
      </c>
      <c r="J40" s="21">
        <f>+'(令和4年2月) '!J28</f>
        <v>1132681</v>
      </c>
      <c r="K40" s="27">
        <f>+'(令和4年2月) '!K28</f>
        <v>673</v>
      </c>
      <c r="L40" s="21">
        <f>+'(令和4年2月) '!L28</f>
        <v>1027804</v>
      </c>
      <c r="M40" s="27">
        <f>+'(令和4年2月) '!M28</f>
        <v>6726</v>
      </c>
      <c r="N40" s="21">
        <f>+'(令和4年2月) '!N28</f>
        <v>1428468</v>
      </c>
      <c r="O40" s="27">
        <f>+'(令和4年2月) '!O28</f>
        <v>4297</v>
      </c>
      <c r="P40" s="21">
        <f>+'(令和4年2月) '!P28</f>
        <v>1448906</v>
      </c>
      <c r="Q40" s="27">
        <f>+'(令和4年2月) '!Q28</f>
        <v>24504</v>
      </c>
      <c r="R40" s="21">
        <f>+'(令和4年2月) '!R28</f>
        <v>4497623</v>
      </c>
      <c r="S40" s="25">
        <f>+'(令和4年2月) '!S28</f>
        <v>36147</v>
      </c>
      <c r="T40" s="26">
        <f>+'(令和4年2月) '!T28</f>
        <v>8417776</v>
      </c>
      <c r="U40" s="27">
        <f>+'(令和4年2月) '!U28</f>
        <v>4649</v>
      </c>
      <c r="V40" s="21">
        <f>+'(令和4年2月) '!V28</f>
        <v>1124696</v>
      </c>
      <c r="W40" s="27">
        <f>+'(令和4年2月) '!W28</f>
        <v>8354</v>
      </c>
      <c r="X40" s="21">
        <f>+'(令和4年2月) '!X28</f>
        <v>1310188</v>
      </c>
      <c r="Y40" s="58">
        <f>+'(令和4年1月) '!Y21</f>
        <v>91296</v>
      </c>
      <c r="Z40" s="59">
        <f>+'(令和4年1月) '!Z21</f>
        <v>28697748</v>
      </c>
    </row>
    <row r="41" spans="1:38" ht="18.95" customHeight="1" x14ac:dyDescent="0.15">
      <c r="A41" s="22" t="s">
        <v>52</v>
      </c>
      <c r="B41" s="248"/>
      <c r="C41" s="22"/>
      <c r="D41" s="159" t="s">
        <v>24</v>
      </c>
      <c r="E41" s="27">
        <f>+'(令和4年2月) '!E29</f>
        <v>3227</v>
      </c>
      <c r="F41" s="21">
        <f>+'(令和4年2月) '!F29</f>
        <v>730409</v>
      </c>
      <c r="G41" s="27">
        <f>+'(令和4年2月) '!G29</f>
        <v>1010</v>
      </c>
      <c r="H41" s="21">
        <f>+'(令和4年2月) '!H29</f>
        <v>386979</v>
      </c>
      <c r="I41" s="27">
        <f>+'(令和4年2月) '!I29</f>
        <v>2244</v>
      </c>
      <c r="J41" s="21">
        <f>+'(令和4年2月) '!J29</f>
        <v>2617165</v>
      </c>
      <c r="K41" s="27">
        <f>+'(令和4年2月) '!K29</f>
        <v>976</v>
      </c>
      <c r="L41" s="21">
        <f>+'(令和4年2月) '!L29</f>
        <v>1650763</v>
      </c>
      <c r="M41" s="27">
        <f>+'(令和4年2月) '!M29</f>
        <v>12759.1</v>
      </c>
      <c r="N41" s="21">
        <f>+'(令和4年2月) '!N29</f>
        <v>2891369</v>
      </c>
      <c r="O41" s="27">
        <f>+'(令和4年2月) '!O29</f>
        <v>3674</v>
      </c>
      <c r="P41" s="21">
        <f>+'(令和4年2月) '!P29</f>
        <v>1047628</v>
      </c>
      <c r="Q41" s="27">
        <f>+'(令和4年2月) '!Q29</f>
        <v>56700</v>
      </c>
      <c r="R41" s="21">
        <f>+'(令和4年2月) '!R29</f>
        <v>10471367</v>
      </c>
      <c r="S41" s="25">
        <f>+'(令和4年2月) '!S29</f>
        <v>26193</v>
      </c>
      <c r="T41" s="26">
        <f>+'(令和4年2月) '!T29</f>
        <v>2058151</v>
      </c>
      <c r="U41" s="27">
        <f>+'(令和4年2月) '!U29</f>
        <v>6266</v>
      </c>
      <c r="V41" s="21">
        <f>+'(令和4年2月) '!V29</f>
        <v>2004448</v>
      </c>
      <c r="W41" s="27">
        <f>+'(令和4年2月) '!W29</f>
        <v>8963</v>
      </c>
      <c r="X41" s="21">
        <f>+'(令和4年2月) '!X29</f>
        <v>2029916</v>
      </c>
      <c r="Y41" s="58">
        <f>+'(令和4年1月) '!Y22</f>
        <v>131723.1</v>
      </c>
      <c r="Z41" s="59">
        <f>+'(令和4年1月) '!Z22</f>
        <v>24869564</v>
      </c>
    </row>
    <row r="42" spans="1:38" ht="18.95" customHeight="1" thickBot="1" x14ac:dyDescent="0.2">
      <c r="A42" s="22"/>
      <c r="B42" s="248"/>
      <c r="C42" s="22"/>
      <c r="D42" s="160" t="s">
        <v>44</v>
      </c>
      <c r="E42" s="244">
        <v>55.801526717557252</v>
      </c>
      <c r="F42" s="245"/>
      <c r="G42" s="244">
        <v>75.580865603644639</v>
      </c>
      <c r="H42" s="245"/>
      <c r="I42" s="244">
        <v>165.72748267898382</v>
      </c>
      <c r="J42" s="245"/>
      <c r="K42" s="244">
        <v>31.684110371075171</v>
      </c>
      <c r="L42" s="245"/>
      <c r="M42" s="244">
        <v>60.591926043255881</v>
      </c>
      <c r="N42" s="245"/>
      <c r="O42" s="244">
        <v>107.46417860713096</v>
      </c>
      <c r="P42" s="245"/>
      <c r="Q42" s="244">
        <v>47.749583256158544</v>
      </c>
      <c r="R42" s="245"/>
      <c r="S42" s="244">
        <v>132.12116112747162</v>
      </c>
      <c r="T42" s="245"/>
      <c r="U42" s="244">
        <v>92.405388069275176</v>
      </c>
      <c r="V42" s="245"/>
      <c r="W42" s="244">
        <v>95.745718290973372</v>
      </c>
      <c r="X42" s="245"/>
      <c r="Y42" s="244">
        <v>77.109881561943098</v>
      </c>
      <c r="Z42" s="245"/>
    </row>
    <row r="43" spans="1:38" ht="18.95" customHeight="1" x14ac:dyDescent="0.15">
      <c r="A43" s="22"/>
      <c r="B43" s="248"/>
      <c r="C43" s="12" t="s">
        <v>45</v>
      </c>
      <c r="D43" s="154" t="s">
        <v>21</v>
      </c>
      <c r="E43" s="124">
        <f t="shared" ref="E43:Z46" si="20">E20-E39</f>
        <v>583</v>
      </c>
      <c r="F43" s="127">
        <f t="shared" si="20"/>
        <v>138873</v>
      </c>
      <c r="G43" s="124">
        <f t="shared" si="20"/>
        <v>355</v>
      </c>
      <c r="H43" s="125">
        <f t="shared" si="20"/>
        <v>155681</v>
      </c>
      <c r="I43" s="126">
        <f t="shared" si="20"/>
        <v>637</v>
      </c>
      <c r="J43" s="127">
        <f t="shared" si="20"/>
        <v>4598503</v>
      </c>
      <c r="K43" s="124">
        <f t="shared" si="20"/>
        <v>1029</v>
      </c>
      <c r="L43" s="125">
        <f t="shared" si="20"/>
        <v>2366329</v>
      </c>
      <c r="M43" s="126">
        <f t="shared" si="20"/>
        <v>1507</v>
      </c>
      <c r="N43" s="127">
        <f t="shared" si="20"/>
        <v>165907</v>
      </c>
      <c r="O43" s="124">
        <f t="shared" si="20"/>
        <v>764</v>
      </c>
      <c r="P43" s="125">
        <f t="shared" si="20"/>
        <v>172029</v>
      </c>
      <c r="Q43" s="126">
        <f t="shared" si="20"/>
        <v>6005</v>
      </c>
      <c r="R43" s="127">
        <f t="shared" si="20"/>
        <v>1719684</v>
      </c>
      <c r="S43" s="124">
        <f t="shared" si="20"/>
        <v>11657</v>
      </c>
      <c r="T43" s="125">
        <f t="shared" si="20"/>
        <v>1889769</v>
      </c>
      <c r="U43" s="126">
        <f t="shared" si="20"/>
        <v>675</v>
      </c>
      <c r="V43" s="127">
        <f t="shared" si="20"/>
        <v>615778</v>
      </c>
      <c r="W43" s="124">
        <f t="shared" si="20"/>
        <v>1350</v>
      </c>
      <c r="X43" s="125">
        <f t="shared" si="20"/>
        <v>547879</v>
      </c>
      <c r="Y43" s="124">
        <f t="shared" si="20"/>
        <v>23047</v>
      </c>
      <c r="Z43" s="125">
        <f t="shared" si="20"/>
        <v>5355594</v>
      </c>
    </row>
    <row r="44" spans="1:38" ht="18.95" customHeight="1" x14ac:dyDescent="0.15">
      <c r="A44" s="22"/>
      <c r="B44" s="248"/>
      <c r="C44" s="22"/>
      <c r="D44" s="159" t="s">
        <v>22</v>
      </c>
      <c r="E44" s="128">
        <f t="shared" si="20"/>
        <v>-226</v>
      </c>
      <c r="F44" s="131">
        <f t="shared" si="20"/>
        <v>-6738</v>
      </c>
      <c r="G44" s="128">
        <f t="shared" si="20"/>
        <v>329</v>
      </c>
      <c r="H44" s="129">
        <f t="shared" si="20"/>
        <v>100033</v>
      </c>
      <c r="I44" s="130">
        <f t="shared" si="20"/>
        <v>999</v>
      </c>
      <c r="J44" s="131">
        <f t="shared" si="20"/>
        <v>4741427</v>
      </c>
      <c r="K44" s="128">
        <f t="shared" si="20"/>
        <v>138</v>
      </c>
      <c r="L44" s="129">
        <f t="shared" si="20"/>
        <v>943290</v>
      </c>
      <c r="M44" s="130">
        <f t="shared" si="20"/>
        <v>3131</v>
      </c>
      <c r="N44" s="131">
        <f t="shared" si="20"/>
        <v>501257</v>
      </c>
      <c r="O44" s="128">
        <f t="shared" si="20"/>
        <v>794</v>
      </c>
      <c r="P44" s="129">
        <f t="shared" si="20"/>
        <v>181915</v>
      </c>
      <c r="Q44" s="130">
        <f t="shared" si="20"/>
        <v>6239</v>
      </c>
      <c r="R44" s="131">
        <f t="shared" si="20"/>
        <v>1629955</v>
      </c>
      <c r="S44" s="128">
        <f t="shared" si="20"/>
        <v>12550</v>
      </c>
      <c r="T44" s="129">
        <f t="shared" si="20"/>
        <v>1837153</v>
      </c>
      <c r="U44" s="130">
        <f t="shared" si="20"/>
        <v>-333</v>
      </c>
      <c r="V44" s="131">
        <f t="shared" si="20"/>
        <v>550162</v>
      </c>
      <c r="W44" s="128">
        <f t="shared" si="20"/>
        <v>1018</v>
      </c>
      <c r="X44" s="129">
        <f t="shared" si="20"/>
        <v>615372</v>
      </c>
      <c r="Y44" s="128">
        <f t="shared" si="20"/>
        <v>22733</v>
      </c>
      <c r="Z44" s="129">
        <f t="shared" si="20"/>
        <v>3098770</v>
      </c>
    </row>
    <row r="45" spans="1:38" ht="18.95" customHeight="1" x14ac:dyDescent="0.15">
      <c r="A45" s="22"/>
      <c r="B45" s="248"/>
      <c r="C45" s="22"/>
      <c r="D45" s="159" t="s">
        <v>24</v>
      </c>
      <c r="E45" s="128">
        <f t="shared" si="20"/>
        <v>-74</v>
      </c>
      <c r="F45" s="131">
        <f t="shared" si="20"/>
        <v>-106801</v>
      </c>
      <c r="G45" s="128">
        <f t="shared" si="20"/>
        <v>169</v>
      </c>
      <c r="H45" s="129">
        <f t="shared" si="20"/>
        <v>126245</v>
      </c>
      <c r="I45" s="130">
        <f t="shared" si="20"/>
        <v>-395</v>
      </c>
      <c r="J45" s="131">
        <f t="shared" si="20"/>
        <v>-833461</v>
      </c>
      <c r="K45" s="128">
        <f t="shared" si="20"/>
        <v>2704</v>
      </c>
      <c r="L45" s="129">
        <f t="shared" si="20"/>
        <v>3343548</v>
      </c>
      <c r="M45" s="130">
        <f t="shared" si="20"/>
        <v>883</v>
      </c>
      <c r="N45" s="131">
        <f t="shared" si="20"/>
        <v>151916</v>
      </c>
      <c r="O45" s="128">
        <f t="shared" si="20"/>
        <v>765</v>
      </c>
      <c r="P45" s="129">
        <f t="shared" si="20"/>
        <v>200680</v>
      </c>
      <c r="Q45" s="130">
        <f t="shared" si="20"/>
        <v>1485</v>
      </c>
      <c r="R45" s="131">
        <f t="shared" si="20"/>
        <v>-304419</v>
      </c>
      <c r="S45" s="128">
        <f t="shared" si="20"/>
        <v>2455</v>
      </c>
      <c r="T45" s="129">
        <f t="shared" si="20"/>
        <v>593464</v>
      </c>
      <c r="U45" s="130">
        <f t="shared" si="20"/>
        <v>-1961</v>
      </c>
      <c r="V45" s="131">
        <f t="shared" si="20"/>
        <v>-1026647</v>
      </c>
      <c r="W45" s="128">
        <f t="shared" si="20"/>
        <v>-1135</v>
      </c>
      <c r="X45" s="129">
        <f t="shared" si="20"/>
        <v>-160047</v>
      </c>
      <c r="Y45" s="128">
        <f t="shared" si="20"/>
        <v>-4815</v>
      </c>
      <c r="Z45" s="129">
        <f t="shared" si="20"/>
        <v>3003109</v>
      </c>
    </row>
    <row r="46" spans="1:38" ht="18.95" customHeight="1" thickBot="1" x14ac:dyDescent="0.2">
      <c r="A46" s="22"/>
      <c r="B46" s="248"/>
      <c r="C46" s="46"/>
      <c r="D46" s="160" t="s">
        <v>44</v>
      </c>
      <c r="E46" s="244">
        <f>E23-E42</f>
        <v>-13.027232046710857</v>
      </c>
      <c r="F46" s="245"/>
      <c r="G46" s="244">
        <f>G23-G42</f>
        <v>13.957736497771535</v>
      </c>
      <c r="H46" s="245"/>
      <c r="I46" s="244">
        <f>I23-I42</f>
        <v>-15.275491474488348</v>
      </c>
      <c r="J46" s="245"/>
      <c r="K46" s="244">
        <f>K23-K42</f>
        <v>22.074480694216923</v>
      </c>
      <c r="L46" s="245"/>
      <c r="M46" s="244">
        <f>M23-M42</f>
        <v>9.6018530273924227</v>
      </c>
      <c r="N46" s="245"/>
      <c r="O46" s="244">
        <f t="shared" si="20"/>
        <v>16.842489702988601</v>
      </c>
      <c r="P46" s="245"/>
      <c r="Q46" s="244">
        <f t="shared" si="20"/>
        <v>4.6837196119269322</v>
      </c>
      <c r="R46" s="245"/>
      <c r="S46" s="244">
        <f t="shared" si="20"/>
        <v>45.980988723916937</v>
      </c>
      <c r="T46" s="245"/>
      <c r="U46" s="244">
        <f t="shared" si="20"/>
        <v>-4.428848479832368</v>
      </c>
      <c r="V46" s="245"/>
      <c r="W46" s="244">
        <f t="shared" si="20"/>
        <v>12.71119314967936</v>
      </c>
      <c r="X46" s="245"/>
      <c r="Y46" s="244">
        <f t="shared" si="20"/>
        <v>10.81029202886883</v>
      </c>
      <c r="Z46" s="245"/>
      <c r="AA46" s="242"/>
      <c r="AB46" s="243"/>
      <c r="AC46" s="242"/>
      <c r="AD46" s="243"/>
      <c r="AE46" s="242"/>
      <c r="AF46" s="243"/>
      <c r="AG46" s="163"/>
      <c r="AH46" s="164"/>
      <c r="AI46" s="163"/>
      <c r="AJ46" s="164"/>
      <c r="AK46" s="163"/>
      <c r="AL46" s="164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21">E20/E39*100</f>
        <v>150.65160729800172</v>
      </c>
      <c r="F47" s="84">
        <f t="shared" si="21"/>
        <v>238.65392679566284</v>
      </c>
      <c r="G47" s="83">
        <f t="shared" si="21"/>
        <v>152.05278592375367</v>
      </c>
      <c r="H47" s="85">
        <f t="shared" si="21"/>
        <v>178.92973027783412</v>
      </c>
      <c r="I47" s="86">
        <f t="shared" si="21"/>
        <v>127.73182411841533</v>
      </c>
      <c r="J47" s="84">
        <f t="shared" si="21"/>
        <v>467.81609287340285</v>
      </c>
      <c r="K47" s="83">
        <f t="shared" si="21"/>
        <v>255.20361990950224</v>
      </c>
      <c r="L47" s="85">
        <f t="shared" si="21"/>
        <v>321.14211592179424</v>
      </c>
      <c r="M47" s="86">
        <f t="shared" si="21"/>
        <v>121.02399553571428</v>
      </c>
      <c r="N47" s="84">
        <f t="shared" si="21"/>
        <v>108.59730452969183</v>
      </c>
      <c r="O47" s="83">
        <f t="shared" si="21"/>
        <v>118.06146572104019</v>
      </c>
      <c r="P47" s="85">
        <f t="shared" si="21"/>
        <v>111.92343120681517</v>
      </c>
      <c r="Q47" s="86">
        <f t="shared" si="21"/>
        <v>125.56406981694339</v>
      </c>
      <c r="R47" s="84">
        <f t="shared" si="21"/>
        <v>141.27367071958986</v>
      </c>
      <c r="S47" s="83">
        <f t="shared" si="21"/>
        <v>131.23609957394359</v>
      </c>
      <c r="T47" s="85">
        <f t="shared" si="21"/>
        <v>122.36936116658758</v>
      </c>
      <c r="U47" s="86">
        <f t="shared" si="21"/>
        <v>115.66488744488281</v>
      </c>
      <c r="V47" s="84">
        <f t="shared" si="21"/>
        <v>167.27828946649623</v>
      </c>
      <c r="W47" s="83">
        <f t="shared" si="21"/>
        <v>118.02643877687275</v>
      </c>
      <c r="X47" s="85">
        <f t="shared" si="21"/>
        <v>140.73822364424404</v>
      </c>
      <c r="Y47" s="83">
        <f t="shared" si="21"/>
        <v>125.51902826835561</v>
      </c>
      <c r="Z47" s="85">
        <f t="shared" si="21"/>
        <v>119.20961919638377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21"/>
        <v>81.490581490581491</v>
      </c>
      <c r="F48" s="78">
        <f t="shared" si="21"/>
        <v>93.136955326040464</v>
      </c>
      <c r="G48" s="75">
        <f t="shared" si="21"/>
        <v>155.3872053872054</v>
      </c>
      <c r="H48" s="76">
        <f t="shared" si="21"/>
        <v>146.23195237831143</v>
      </c>
      <c r="I48" s="77">
        <f t="shared" si="21"/>
        <v>144.89887640449439</v>
      </c>
      <c r="J48" s="78">
        <f t="shared" si="21"/>
        <v>518.60214835421448</v>
      </c>
      <c r="K48" s="75">
        <f t="shared" si="21"/>
        <v>120.50520059435364</v>
      </c>
      <c r="L48" s="76">
        <f t="shared" si="21"/>
        <v>191.77722600807158</v>
      </c>
      <c r="M48" s="77">
        <f t="shared" si="21"/>
        <v>146.55069878085044</v>
      </c>
      <c r="N48" s="78">
        <f t="shared" si="21"/>
        <v>135.09053055441214</v>
      </c>
      <c r="O48" s="75">
        <f t="shared" si="21"/>
        <v>118.47800791249709</v>
      </c>
      <c r="P48" s="76">
        <f t="shared" si="21"/>
        <v>112.55533485264056</v>
      </c>
      <c r="Q48" s="77">
        <f t="shared" si="21"/>
        <v>125.46114920013058</v>
      </c>
      <c r="R48" s="78">
        <f t="shared" si="21"/>
        <v>136.24036518845622</v>
      </c>
      <c r="S48" s="75">
        <f t="shared" si="21"/>
        <v>134.71934047085512</v>
      </c>
      <c r="T48" s="76">
        <f t="shared" si="21"/>
        <v>121.82468385948972</v>
      </c>
      <c r="U48" s="77">
        <f t="shared" si="21"/>
        <v>92.837169283716918</v>
      </c>
      <c r="V48" s="78">
        <f t="shared" si="21"/>
        <v>148.91650721617219</v>
      </c>
      <c r="W48" s="75">
        <f t="shared" si="21"/>
        <v>112.18577926741679</v>
      </c>
      <c r="X48" s="76">
        <f t="shared" si="21"/>
        <v>146.96822135449264</v>
      </c>
      <c r="Y48" s="75">
        <f t="shared" si="21"/>
        <v>124.90032422011916</v>
      </c>
      <c r="Z48" s="76">
        <f t="shared" si="21"/>
        <v>110.7979552960044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21"/>
        <v>97.706848466067555</v>
      </c>
      <c r="F49" s="82">
        <f t="shared" si="21"/>
        <v>85.377918399143496</v>
      </c>
      <c r="G49" s="79">
        <f t="shared" si="21"/>
        <v>116.73267326732673</v>
      </c>
      <c r="H49" s="80">
        <f t="shared" si="21"/>
        <v>132.62321728052427</v>
      </c>
      <c r="I49" s="81">
        <f t="shared" si="21"/>
        <v>82.397504456327979</v>
      </c>
      <c r="J49" s="82">
        <f t="shared" si="21"/>
        <v>68.154052190060625</v>
      </c>
      <c r="K49" s="79">
        <f t="shared" si="21"/>
        <v>377.0491803278689</v>
      </c>
      <c r="L49" s="80">
        <f t="shared" si="21"/>
        <v>302.5456107266761</v>
      </c>
      <c r="M49" s="81">
        <f t="shared" si="21"/>
        <v>106.92055082255018</v>
      </c>
      <c r="N49" s="82">
        <f t="shared" si="21"/>
        <v>105.25412010711881</v>
      </c>
      <c r="O49" s="79">
        <f t="shared" si="21"/>
        <v>120.8219923788786</v>
      </c>
      <c r="P49" s="80">
        <f t="shared" si="21"/>
        <v>119.15565448804347</v>
      </c>
      <c r="Q49" s="81">
        <f t="shared" si="21"/>
        <v>102.61904761904761</v>
      </c>
      <c r="R49" s="82">
        <f t="shared" si="21"/>
        <v>97.09284375191892</v>
      </c>
      <c r="S49" s="79">
        <f t="shared" si="21"/>
        <v>109.37273317298515</v>
      </c>
      <c r="T49" s="80">
        <f t="shared" si="21"/>
        <v>128.83481338346894</v>
      </c>
      <c r="U49" s="81">
        <f t="shared" si="21"/>
        <v>68.704117459304186</v>
      </c>
      <c r="V49" s="82">
        <f t="shared" si="21"/>
        <v>48.781559810980383</v>
      </c>
      <c r="W49" s="79">
        <f t="shared" si="21"/>
        <v>87.336829186656246</v>
      </c>
      <c r="X49" s="80">
        <f t="shared" si="21"/>
        <v>92.115585078397331</v>
      </c>
      <c r="Y49" s="79">
        <f t="shared" si="21"/>
        <v>96.344604704869525</v>
      </c>
      <c r="Z49" s="80">
        <f t="shared" si="21"/>
        <v>112.07543887781868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7C6F-73B6-4DE0-849C-7732E759BF04}">
  <dimension ref="A1:AL52"/>
  <sheetViews>
    <sheetView zoomScaleNormal="100" zoomScaleSheetLayoutView="100" workbookViewId="0">
      <pane xSplit="4" ySplit="4" topLeftCell="O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239" customWidth="1"/>
    <col min="2" max="2" width="3.125" style="239" customWidth="1"/>
    <col min="3" max="3" width="12.625" style="239" customWidth="1"/>
    <col min="4" max="4" width="7.25" style="239" customWidth="1"/>
    <col min="5" max="5" width="7.625" style="239" customWidth="1"/>
    <col min="6" max="6" width="10.125" style="239" customWidth="1"/>
    <col min="7" max="7" width="7.625" style="239" customWidth="1"/>
    <col min="8" max="8" width="10.125" style="239" customWidth="1"/>
    <col min="9" max="9" width="7.625" style="239" customWidth="1"/>
    <col min="10" max="10" width="10.125" style="239" customWidth="1"/>
    <col min="11" max="11" width="7.625" style="239" customWidth="1"/>
    <col min="12" max="12" width="10.125" style="239" customWidth="1"/>
    <col min="13" max="13" width="7.625" style="239" customWidth="1"/>
    <col min="14" max="14" width="10.125" style="239" customWidth="1"/>
    <col min="15" max="15" width="7.625" style="239" customWidth="1"/>
    <col min="16" max="16" width="10.125" style="239" customWidth="1"/>
    <col min="17" max="17" width="8.125" style="239" customWidth="1"/>
    <col min="18" max="18" width="11.125" style="239" customWidth="1"/>
    <col min="19" max="19" width="8.125" style="239" customWidth="1"/>
    <col min="20" max="20" width="11.125" style="239" customWidth="1"/>
    <col min="21" max="21" width="8.125" style="239" customWidth="1"/>
    <col min="22" max="22" width="11.125" style="239" customWidth="1"/>
    <col min="23" max="23" width="7.625" style="239" customWidth="1"/>
    <col min="24" max="24" width="10.5" style="239" bestFit="1" customWidth="1"/>
    <col min="25" max="25" width="8.625" style="239" customWidth="1"/>
    <col min="26" max="26" width="11.625" style="239" customWidth="1"/>
    <col min="27" max="16384" width="9" style="239"/>
  </cols>
  <sheetData>
    <row r="1" spans="1:26" ht="29.25" thickBot="1" x14ac:dyDescent="0.35">
      <c r="A1" s="277" t="s">
        <v>75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238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240" t="s">
        <v>21</v>
      </c>
      <c r="E5" s="13">
        <v>1075</v>
      </c>
      <c r="F5" s="14">
        <v>88568</v>
      </c>
      <c r="G5" s="15">
        <v>54</v>
      </c>
      <c r="H5" s="16">
        <v>10200</v>
      </c>
      <c r="I5" s="13">
        <v>2081</v>
      </c>
      <c r="J5" s="14">
        <v>8803096</v>
      </c>
      <c r="K5" s="17">
        <v>976</v>
      </c>
      <c r="L5" s="18">
        <v>2134202</v>
      </c>
      <c r="M5" s="13">
        <v>708</v>
      </c>
      <c r="N5" s="87">
        <v>207198</v>
      </c>
      <c r="O5" s="19">
        <v>924</v>
      </c>
      <c r="P5" s="18">
        <v>99153</v>
      </c>
      <c r="Q5" s="13">
        <v>13574</v>
      </c>
      <c r="R5" s="14">
        <v>2062183</v>
      </c>
      <c r="S5" s="19">
        <v>11461</v>
      </c>
      <c r="T5" s="18">
        <v>4868262</v>
      </c>
      <c r="U5" s="13">
        <v>2703</v>
      </c>
      <c r="V5" s="14">
        <v>1238848</v>
      </c>
      <c r="W5" s="13">
        <v>183</v>
      </c>
      <c r="X5" s="18">
        <v>27773</v>
      </c>
      <c r="Y5" s="20">
        <f t="shared" ref="Y5:Z19" si="0">+W5+U5+S5+Q5+O5+M5+K5+I5+G5+E5</f>
        <v>33739</v>
      </c>
      <c r="Z5" s="21">
        <f t="shared" si="0"/>
        <v>19539483</v>
      </c>
    </row>
    <row r="6" spans="1:26" ht="18.95" customHeight="1" x14ac:dyDescent="0.15">
      <c r="A6" s="7"/>
      <c r="B6" s="22"/>
      <c r="C6" s="233"/>
      <c r="D6" s="236" t="s">
        <v>22</v>
      </c>
      <c r="E6" s="23">
        <v>1384</v>
      </c>
      <c r="F6" s="24">
        <v>183955</v>
      </c>
      <c r="G6" s="25">
        <v>54</v>
      </c>
      <c r="H6" s="26">
        <v>10200</v>
      </c>
      <c r="I6" s="27">
        <v>2086</v>
      </c>
      <c r="J6" s="21">
        <v>8357546</v>
      </c>
      <c r="K6" s="25">
        <v>587</v>
      </c>
      <c r="L6" s="26">
        <v>1108182</v>
      </c>
      <c r="M6" s="27">
        <v>662</v>
      </c>
      <c r="N6" s="88">
        <v>201724</v>
      </c>
      <c r="O6" s="25">
        <v>971</v>
      </c>
      <c r="P6" s="26">
        <v>85507</v>
      </c>
      <c r="Q6" s="27">
        <v>13783</v>
      </c>
      <c r="R6" s="21">
        <v>1971876</v>
      </c>
      <c r="S6" s="25">
        <v>11281</v>
      </c>
      <c r="T6" s="26">
        <v>4796636</v>
      </c>
      <c r="U6" s="27">
        <v>2946</v>
      </c>
      <c r="V6" s="21">
        <v>1359494</v>
      </c>
      <c r="W6" s="27">
        <v>318</v>
      </c>
      <c r="X6" s="26">
        <v>41492</v>
      </c>
      <c r="Y6" s="20">
        <f t="shared" si="0"/>
        <v>34072</v>
      </c>
      <c r="Z6" s="21">
        <f t="shared" si="0"/>
        <v>18116612</v>
      </c>
    </row>
    <row r="7" spans="1:26" ht="18.95" customHeight="1" thickBot="1" x14ac:dyDescent="0.2">
      <c r="A7" s="7" t="s">
        <v>23</v>
      </c>
      <c r="B7" s="22"/>
      <c r="C7" s="234"/>
      <c r="D7" s="28" t="s">
        <v>24</v>
      </c>
      <c r="E7" s="23">
        <v>1649</v>
      </c>
      <c r="F7" s="36">
        <v>306594</v>
      </c>
      <c r="G7" s="29">
        <v>156</v>
      </c>
      <c r="H7" s="30">
        <v>75238</v>
      </c>
      <c r="I7" s="31">
        <v>1493</v>
      </c>
      <c r="J7" s="32">
        <v>1545772</v>
      </c>
      <c r="K7" s="89">
        <v>1603</v>
      </c>
      <c r="L7" s="30">
        <v>3395184</v>
      </c>
      <c r="M7" s="23">
        <v>1113</v>
      </c>
      <c r="N7" s="24">
        <v>260519</v>
      </c>
      <c r="O7" s="33">
        <v>2743</v>
      </c>
      <c r="P7" s="34">
        <v>547694</v>
      </c>
      <c r="Q7" s="23">
        <v>32139</v>
      </c>
      <c r="R7" s="24">
        <v>4891201</v>
      </c>
      <c r="S7" s="33">
        <v>24828</v>
      </c>
      <c r="T7" s="34">
        <v>1980047</v>
      </c>
      <c r="U7" s="23">
        <v>1874</v>
      </c>
      <c r="V7" s="24">
        <v>987035</v>
      </c>
      <c r="W7" s="23">
        <v>1148</v>
      </c>
      <c r="X7" s="34">
        <v>273026</v>
      </c>
      <c r="Y7" s="31">
        <f t="shared" si="0"/>
        <v>68746</v>
      </c>
      <c r="Z7" s="24">
        <f t="shared" si="0"/>
        <v>14262310</v>
      </c>
    </row>
    <row r="8" spans="1:26" ht="18.95" customHeight="1" x14ac:dyDescent="0.15">
      <c r="A8" s="7"/>
      <c r="B8" s="22" t="s">
        <v>25</v>
      </c>
      <c r="C8" s="2" t="s">
        <v>26</v>
      </c>
      <c r="D8" s="240" t="s">
        <v>21</v>
      </c>
      <c r="E8" s="13">
        <v>178</v>
      </c>
      <c r="F8" s="14">
        <v>29994</v>
      </c>
      <c r="G8" s="15">
        <v>0</v>
      </c>
      <c r="H8" s="16">
        <v>0</v>
      </c>
      <c r="I8" s="13">
        <v>119</v>
      </c>
      <c r="J8" s="14">
        <v>74922</v>
      </c>
      <c r="K8" s="17">
        <v>2</v>
      </c>
      <c r="L8" s="18">
        <v>1080</v>
      </c>
      <c r="M8" s="13">
        <v>6676</v>
      </c>
      <c r="N8" s="87">
        <v>1070799</v>
      </c>
      <c r="O8" s="19">
        <v>0</v>
      </c>
      <c r="P8" s="18">
        <v>0</v>
      </c>
      <c r="Q8" s="13">
        <v>7297</v>
      </c>
      <c r="R8" s="14">
        <v>1415422</v>
      </c>
      <c r="S8" s="19">
        <v>26226</v>
      </c>
      <c r="T8" s="18">
        <v>3078768</v>
      </c>
      <c r="U8" s="13">
        <v>613</v>
      </c>
      <c r="V8" s="14">
        <v>53420</v>
      </c>
      <c r="W8" s="13">
        <v>14</v>
      </c>
      <c r="X8" s="18">
        <v>700</v>
      </c>
      <c r="Y8" s="13">
        <f t="shared" si="0"/>
        <v>41125</v>
      </c>
      <c r="Z8" s="14">
        <f t="shared" si="0"/>
        <v>5725105</v>
      </c>
    </row>
    <row r="9" spans="1:26" ht="18.95" customHeight="1" x14ac:dyDescent="0.15">
      <c r="A9" s="7" t="s">
        <v>27</v>
      </c>
      <c r="B9" s="22"/>
      <c r="C9" s="233"/>
      <c r="D9" s="236" t="s">
        <v>22</v>
      </c>
      <c r="E9" s="23">
        <v>230</v>
      </c>
      <c r="F9" s="24">
        <v>41659</v>
      </c>
      <c r="G9" s="25">
        <v>0</v>
      </c>
      <c r="H9" s="26">
        <v>0</v>
      </c>
      <c r="I9" s="27">
        <v>130</v>
      </c>
      <c r="J9" s="21">
        <v>75858</v>
      </c>
      <c r="K9" s="25">
        <v>6</v>
      </c>
      <c r="L9" s="26">
        <v>113</v>
      </c>
      <c r="M9" s="27">
        <v>5749</v>
      </c>
      <c r="N9" s="88">
        <v>973029</v>
      </c>
      <c r="O9" s="25">
        <v>0</v>
      </c>
      <c r="P9" s="26">
        <v>0</v>
      </c>
      <c r="Q9" s="27">
        <v>7183</v>
      </c>
      <c r="R9" s="21">
        <v>1350587</v>
      </c>
      <c r="S9" s="25">
        <v>29111</v>
      </c>
      <c r="T9" s="26">
        <v>3249470</v>
      </c>
      <c r="U9" s="27">
        <v>910</v>
      </c>
      <c r="V9" s="21">
        <v>79265</v>
      </c>
      <c r="W9" s="27">
        <v>14</v>
      </c>
      <c r="X9" s="26">
        <v>700</v>
      </c>
      <c r="Y9" s="20">
        <f t="shared" si="0"/>
        <v>43333</v>
      </c>
      <c r="Z9" s="21">
        <f t="shared" si="0"/>
        <v>5770681</v>
      </c>
    </row>
    <row r="10" spans="1:26" ht="18.95" customHeight="1" thickBot="1" x14ac:dyDescent="0.2">
      <c r="A10" s="7"/>
      <c r="B10" s="22"/>
      <c r="C10" s="234"/>
      <c r="D10" s="28" t="s">
        <v>24</v>
      </c>
      <c r="E10" s="35">
        <v>175</v>
      </c>
      <c r="F10" s="36">
        <v>29010</v>
      </c>
      <c r="G10" s="29">
        <v>0</v>
      </c>
      <c r="H10" s="30">
        <v>0</v>
      </c>
      <c r="I10" s="37">
        <v>168</v>
      </c>
      <c r="J10" s="38">
        <v>53819</v>
      </c>
      <c r="K10" s="89">
        <v>1044</v>
      </c>
      <c r="L10" s="30">
        <v>12468</v>
      </c>
      <c r="M10" s="35">
        <v>9041</v>
      </c>
      <c r="N10" s="36">
        <v>1679948</v>
      </c>
      <c r="O10" s="29">
        <v>0</v>
      </c>
      <c r="P10" s="30">
        <v>0</v>
      </c>
      <c r="Q10" s="35">
        <v>12150</v>
      </c>
      <c r="R10" s="36">
        <v>1455669</v>
      </c>
      <c r="S10" s="29">
        <v>3451</v>
      </c>
      <c r="T10" s="30">
        <v>560038</v>
      </c>
      <c r="U10" s="35">
        <v>1650</v>
      </c>
      <c r="V10" s="36">
        <v>114870</v>
      </c>
      <c r="W10" s="35">
        <v>11</v>
      </c>
      <c r="X10" s="30">
        <v>20</v>
      </c>
      <c r="Y10" s="37">
        <f t="shared" si="0"/>
        <v>27690</v>
      </c>
      <c r="Z10" s="36">
        <f t="shared" si="0"/>
        <v>3905842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37</v>
      </c>
      <c r="J11" s="14">
        <v>5961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2394</v>
      </c>
      <c r="R11" s="14">
        <v>622955</v>
      </c>
      <c r="S11" s="19">
        <v>0</v>
      </c>
      <c r="T11" s="18">
        <v>0</v>
      </c>
      <c r="U11" s="13">
        <v>4</v>
      </c>
      <c r="V11" s="14">
        <v>720</v>
      </c>
      <c r="W11" s="13">
        <v>31</v>
      </c>
      <c r="X11" s="18">
        <v>23200</v>
      </c>
      <c r="Y11" s="13">
        <f>+W11+U11+S11+Q11+O11+M11+K11+I11+G11+E11</f>
        <v>2556</v>
      </c>
      <c r="Z11" s="14">
        <f t="shared" si="0"/>
        <v>742836</v>
      </c>
    </row>
    <row r="12" spans="1:26" ht="18.95" customHeight="1" x14ac:dyDescent="0.15">
      <c r="A12" s="7"/>
      <c r="B12" s="7"/>
      <c r="C12" s="233"/>
      <c r="D12" s="237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83</v>
      </c>
      <c r="J12" s="21">
        <v>15116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2242</v>
      </c>
      <c r="R12" s="21">
        <v>572308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2420</v>
      </c>
      <c r="Z12" s="21">
        <f t="shared" si="0"/>
        <v>678184</v>
      </c>
    </row>
    <row r="13" spans="1:26" ht="18.95" customHeight="1" thickBot="1" x14ac:dyDescent="0.2">
      <c r="A13" s="7"/>
      <c r="B13" s="7"/>
      <c r="C13" s="23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122</v>
      </c>
      <c r="J13" s="38">
        <v>41474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7314</v>
      </c>
      <c r="R13" s="36">
        <v>2028805</v>
      </c>
      <c r="S13" s="29">
        <v>0</v>
      </c>
      <c r="T13" s="30">
        <v>0</v>
      </c>
      <c r="U13" s="35">
        <v>41</v>
      </c>
      <c r="V13" s="36">
        <v>3866</v>
      </c>
      <c r="W13" s="35">
        <v>31</v>
      </c>
      <c r="X13" s="30">
        <v>23200</v>
      </c>
      <c r="Y13" s="37">
        <f t="shared" si="1"/>
        <v>7722</v>
      </c>
      <c r="Z13" s="36">
        <f t="shared" si="0"/>
        <v>2311345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240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309</v>
      </c>
      <c r="N14" s="87">
        <v>238895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309</v>
      </c>
      <c r="Z14" s="14">
        <f t="shared" si="0"/>
        <v>238895</v>
      </c>
    </row>
    <row r="15" spans="1:26" ht="18.95" customHeight="1" x14ac:dyDescent="0.15">
      <c r="A15" s="7"/>
      <c r="B15" s="22"/>
      <c r="C15" s="233"/>
      <c r="D15" s="236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2406</v>
      </c>
      <c r="N15" s="88">
        <v>166330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2406</v>
      </c>
      <c r="Z15" s="24">
        <f t="shared" si="0"/>
        <v>166330</v>
      </c>
    </row>
    <row r="16" spans="1:26" ht="18.95" customHeight="1" thickBot="1" x14ac:dyDescent="0.2">
      <c r="A16" s="7" t="s">
        <v>34</v>
      </c>
      <c r="B16" s="22"/>
      <c r="C16" s="23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2803</v>
      </c>
      <c r="N16" s="36">
        <v>346466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2803</v>
      </c>
      <c r="Z16" s="36">
        <f t="shared" si="0"/>
        <v>346466</v>
      </c>
    </row>
    <row r="17" spans="1:28" ht="18.95" customHeight="1" x14ac:dyDescent="0.15">
      <c r="A17" s="7"/>
      <c r="B17" s="22"/>
      <c r="C17" s="2" t="s">
        <v>35</v>
      </c>
      <c r="D17" s="240" t="s">
        <v>21</v>
      </c>
      <c r="E17" s="13">
        <v>3</v>
      </c>
      <c r="F17" s="14">
        <v>882</v>
      </c>
      <c r="G17" s="19">
        <v>668</v>
      </c>
      <c r="H17" s="18">
        <v>195501</v>
      </c>
      <c r="I17" s="13">
        <v>1325</v>
      </c>
      <c r="J17" s="14">
        <v>164181</v>
      </c>
      <c r="K17" s="19">
        <v>26</v>
      </c>
      <c r="L17" s="18">
        <v>16780</v>
      </c>
      <c r="M17" s="13">
        <v>1033</v>
      </c>
      <c r="N17" s="87">
        <v>355259</v>
      </c>
      <c r="O17" s="19">
        <v>3948</v>
      </c>
      <c r="P17" s="18">
        <v>1535487</v>
      </c>
      <c r="Q17" s="13">
        <v>5137</v>
      </c>
      <c r="R17" s="14">
        <v>1167129</v>
      </c>
      <c r="S17" s="19">
        <v>226</v>
      </c>
      <c r="T17" s="18">
        <v>51865</v>
      </c>
      <c r="U17" s="13">
        <v>21</v>
      </c>
      <c r="V17" s="14">
        <v>4620</v>
      </c>
      <c r="W17" s="13">
        <v>7784</v>
      </c>
      <c r="X17" s="18">
        <v>1438590</v>
      </c>
      <c r="Y17" s="41">
        <f t="shared" si="1"/>
        <v>20171</v>
      </c>
      <c r="Z17" s="42">
        <f t="shared" si="0"/>
        <v>4930294</v>
      </c>
    </row>
    <row r="18" spans="1:28" ht="18.95" customHeight="1" x14ac:dyDescent="0.15">
      <c r="A18" s="7" t="s">
        <v>36</v>
      </c>
      <c r="B18" s="22"/>
      <c r="C18" s="233"/>
      <c r="D18" s="236" t="s">
        <v>22</v>
      </c>
      <c r="E18" s="27">
        <v>54</v>
      </c>
      <c r="F18" s="21">
        <v>11635</v>
      </c>
      <c r="G18" s="25">
        <v>733</v>
      </c>
      <c r="H18" s="26">
        <v>219186</v>
      </c>
      <c r="I18" s="27">
        <v>1315</v>
      </c>
      <c r="J18" s="21">
        <v>162359</v>
      </c>
      <c r="K18" s="25">
        <v>68</v>
      </c>
      <c r="L18" s="26">
        <v>51855</v>
      </c>
      <c r="M18" s="27">
        <v>1133</v>
      </c>
      <c r="N18" s="21">
        <v>379317</v>
      </c>
      <c r="O18" s="25">
        <v>3832</v>
      </c>
      <c r="P18" s="26">
        <v>1478590</v>
      </c>
      <c r="Q18" s="27">
        <v>5106</v>
      </c>
      <c r="R18" s="21">
        <v>1140509</v>
      </c>
      <c r="S18" s="25">
        <v>208</v>
      </c>
      <c r="T18" s="26">
        <v>47693</v>
      </c>
      <c r="U18" s="27">
        <v>1</v>
      </c>
      <c r="V18" s="21">
        <v>220</v>
      </c>
      <c r="W18" s="27">
        <v>7365</v>
      </c>
      <c r="X18" s="26">
        <v>1389160</v>
      </c>
      <c r="Y18" s="23">
        <f t="shared" si="1"/>
        <v>19815</v>
      </c>
      <c r="Z18" s="24">
        <f t="shared" si="0"/>
        <v>4880524</v>
      </c>
    </row>
    <row r="19" spans="1:28" ht="18.95" customHeight="1" thickBot="1" x14ac:dyDescent="0.2">
      <c r="A19" s="7"/>
      <c r="B19" s="22"/>
      <c r="C19" s="234"/>
      <c r="D19" s="43" t="s">
        <v>24</v>
      </c>
      <c r="E19" s="23">
        <v>590</v>
      </c>
      <c r="F19" s="24">
        <v>140413</v>
      </c>
      <c r="G19" s="33">
        <v>714</v>
      </c>
      <c r="H19" s="34">
        <v>206470</v>
      </c>
      <c r="I19" s="23">
        <v>356</v>
      </c>
      <c r="J19" s="24">
        <v>168026</v>
      </c>
      <c r="K19" s="90">
        <v>152</v>
      </c>
      <c r="L19" s="34">
        <v>121375</v>
      </c>
      <c r="M19" s="23">
        <v>1848</v>
      </c>
      <c r="N19" s="24">
        <v>571414</v>
      </c>
      <c r="O19" s="33">
        <v>1793</v>
      </c>
      <c r="P19" s="34">
        <v>716625</v>
      </c>
      <c r="Q19" s="23">
        <v>7830</v>
      </c>
      <c r="R19" s="24">
        <v>2032627</v>
      </c>
      <c r="S19" s="33">
        <v>90</v>
      </c>
      <c r="T19" s="34">
        <v>28666</v>
      </c>
      <c r="U19" s="23">
        <v>72</v>
      </c>
      <c r="V19" s="24">
        <v>15840</v>
      </c>
      <c r="W19" s="23">
        <v>7171</v>
      </c>
      <c r="X19" s="34">
        <v>1606427</v>
      </c>
      <c r="Y19" s="35">
        <f t="shared" si="1"/>
        <v>20616</v>
      </c>
      <c r="Z19" s="36">
        <f t="shared" si="0"/>
        <v>5607883</v>
      </c>
    </row>
    <row r="20" spans="1:28" ht="18.95" customHeight="1" x14ac:dyDescent="0.15">
      <c r="A20" s="7"/>
      <c r="B20" s="22"/>
      <c r="C20" s="2" t="s">
        <v>17</v>
      </c>
      <c r="D20" s="240" t="s">
        <v>21</v>
      </c>
      <c r="E20" s="13">
        <f>+E17+E14+E11+E8+E5</f>
        <v>1256</v>
      </c>
      <c r="F20" s="14">
        <f t="shared" ref="F20:Z20" si="2">+F17+F14+F11+F8+F5</f>
        <v>119444</v>
      </c>
      <c r="G20" s="19">
        <f t="shared" si="2"/>
        <v>797</v>
      </c>
      <c r="H20" s="18">
        <f t="shared" si="2"/>
        <v>280701</v>
      </c>
      <c r="I20" s="13">
        <f t="shared" si="2"/>
        <v>3562</v>
      </c>
      <c r="J20" s="14">
        <f t="shared" si="2"/>
        <v>9048160</v>
      </c>
      <c r="K20" s="19">
        <f t="shared" si="2"/>
        <v>1004</v>
      </c>
      <c r="L20" s="18">
        <f t="shared" si="2"/>
        <v>2152062</v>
      </c>
      <c r="M20" s="13">
        <f t="shared" si="2"/>
        <v>8741</v>
      </c>
      <c r="N20" s="14">
        <f t="shared" si="2"/>
        <v>1887151</v>
      </c>
      <c r="O20" s="19">
        <f t="shared" si="2"/>
        <v>4872</v>
      </c>
      <c r="P20" s="18">
        <f t="shared" si="2"/>
        <v>1634640</v>
      </c>
      <c r="Q20" s="13">
        <f t="shared" si="2"/>
        <v>28402</v>
      </c>
      <c r="R20" s="14">
        <f t="shared" si="2"/>
        <v>5267689</v>
      </c>
      <c r="S20" s="19">
        <f t="shared" si="2"/>
        <v>37913</v>
      </c>
      <c r="T20" s="18">
        <f t="shared" si="2"/>
        <v>7998895</v>
      </c>
      <c r="U20" s="13">
        <f t="shared" si="2"/>
        <v>3341</v>
      </c>
      <c r="V20" s="14">
        <f t="shared" si="2"/>
        <v>1297608</v>
      </c>
      <c r="W20" s="13">
        <f t="shared" si="2"/>
        <v>8012</v>
      </c>
      <c r="X20" s="18">
        <f t="shared" si="2"/>
        <v>1490263</v>
      </c>
      <c r="Y20" s="31">
        <f t="shared" si="2"/>
        <v>97900</v>
      </c>
      <c r="Z20" s="32">
        <f t="shared" si="2"/>
        <v>31176613</v>
      </c>
      <c r="AA20" s="3"/>
      <c r="AB20" s="3"/>
    </row>
    <row r="21" spans="1:28" ht="18.95" customHeight="1" x14ac:dyDescent="0.15">
      <c r="A21" s="7" t="s">
        <v>37</v>
      </c>
      <c r="B21" s="22"/>
      <c r="C21" s="233"/>
      <c r="D21" s="236" t="s">
        <v>22</v>
      </c>
      <c r="E21" s="27">
        <f t="shared" ref="E21:Z22" si="3">+E18+E15+E12+E9+E6</f>
        <v>1668</v>
      </c>
      <c r="F21" s="21">
        <f t="shared" si="3"/>
        <v>237249</v>
      </c>
      <c r="G21" s="25">
        <f t="shared" si="3"/>
        <v>862</v>
      </c>
      <c r="H21" s="26">
        <f t="shared" si="3"/>
        <v>304386</v>
      </c>
      <c r="I21" s="27">
        <f t="shared" si="3"/>
        <v>3614</v>
      </c>
      <c r="J21" s="21">
        <f t="shared" si="3"/>
        <v>8610879</v>
      </c>
      <c r="K21" s="25">
        <f t="shared" si="3"/>
        <v>661</v>
      </c>
      <c r="L21" s="26">
        <f t="shared" si="3"/>
        <v>1160150</v>
      </c>
      <c r="M21" s="27">
        <f t="shared" si="3"/>
        <v>9965</v>
      </c>
      <c r="N21" s="21">
        <f t="shared" si="3"/>
        <v>1735400</v>
      </c>
      <c r="O21" s="25">
        <f t="shared" si="3"/>
        <v>4803</v>
      </c>
      <c r="P21" s="26">
        <f t="shared" si="3"/>
        <v>1564097</v>
      </c>
      <c r="Q21" s="27">
        <f t="shared" si="3"/>
        <v>28314</v>
      </c>
      <c r="R21" s="21">
        <f t="shared" si="3"/>
        <v>5035280</v>
      </c>
      <c r="S21" s="25">
        <f t="shared" si="3"/>
        <v>40600</v>
      </c>
      <c r="T21" s="26">
        <f t="shared" si="3"/>
        <v>8093799</v>
      </c>
      <c r="U21" s="27">
        <f t="shared" si="3"/>
        <v>3862</v>
      </c>
      <c r="V21" s="21">
        <f t="shared" si="3"/>
        <v>1439739</v>
      </c>
      <c r="W21" s="27">
        <f t="shared" si="3"/>
        <v>7697</v>
      </c>
      <c r="X21" s="26">
        <f t="shared" si="3"/>
        <v>1431352</v>
      </c>
      <c r="Y21" s="23">
        <f t="shared" si="3"/>
        <v>102046</v>
      </c>
      <c r="Z21" s="24">
        <f t="shared" si="3"/>
        <v>29612331</v>
      </c>
      <c r="AA21" s="3"/>
      <c r="AB21" s="3"/>
    </row>
    <row r="22" spans="1:28" ht="18.95" customHeight="1" thickBot="1" x14ac:dyDescent="0.2">
      <c r="A22" s="7"/>
      <c r="B22" s="22"/>
      <c r="C22" s="234"/>
      <c r="D22" s="43" t="s">
        <v>24</v>
      </c>
      <c r="E22" s="23">
        <f t="shared" si="3"/>
        <v>2414</v>
      </c>
      <c r="F22" s="24">
        <f t="shared" si="3"/>
        <v>476017</v>
      </c>
      <c r="G22" s="33">
        <f t="shared" si="3"/>
        <v>1065</v>
      </c>
      <c r="H22" s="34">
        <f t="shared" si="3"/>
        <v>476708</v>
      </c>
      <c r="I22" s="23">
        <f t="shared" si="3"/>
        <v>2139</v>
      </c>
      <c r="J22" s="24">
        <f t="shared" si="3"/>
        <v>1809091</v>
      </c>
      <c r="K22" s="33">
        <f t="shared" si="3"/>
        <v>2799</v>
      </c>
      <c r="L22" s="34">
        <f t="shared" si="3"/>
        <v>3529027</v>
      </c>
      <c r="M22" s="23">
        <f t="shared" si="3"/>
        <v>14824</v>
      </c>
      <c r="N22" s="24">
        <f t="shared" si="3"/>
        <v>2877347</v>
      </c>
      <c r="O22" s="33">
        <f t="shared" si="3"/>
        <v>4536</v>
      </c>
      <c r="P22" s="34">
        <f t="shared" si="3"/>
        <v>1264319</v>
      </c>
      <c r="Q22" s="23">
        <f t="shared" si="3"/>
        <v>59433</v>
      </c>
      <c r="R22" s="24">
        <f t="shared" si="3"/>
        <v>10408302</v>
      </c>
      <c r="S22" s="33">
        <f t="shared" si="3"/>
        <v>28369</v>
      </c>
      <c r="T22" s="34">
        <f t="shared" si="3"/>
        <v>2568751</v>
      </c>
      <c r="U22" s="23">
        <f t="shared" si="3"/>
        <v>3637</v>
      </c>
      <c r="V22" s="24">
        <f t="shared" si="3"/>
        <v>1121611</v>
      </c>
      <c r="W22" s="23">
        <f t="shared" si="3"/>
        <v>8361</v>
      </c>
      <c r="X22" s="34">
        <f t="shared" si="3"/>
        <v>1902673</v>
      </c>
      <c r="Y22" s="23">
        <f t="shared" si="3"/>
        <v>127577</v>
      </c>
      <c r="Z22" s="24">
        <f t="shared" si="3"/>
        <v>26433846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55.801526717557252</v>
      </c>
      <c r="F23" s="262"/>
      <c r="G23" s="261">
        <f>(G20+G21)/(G22+G41)*100</f>
        <v>75.580865603644639</v>
      </c>
      <c r="H23" s="262"/>
      <c r="I23" s="261">
        <f>(I20+I21)/(I22+I41)*100</f>
        <v>165.72748267898382</v>
      </c>
      <c r="J23" s="262"/>
      <c r="K23" s="261">
        <f>(K20+K21)/(K22+K41)*100</f>
        <v>31.684110371075171</v>
      </c>
      <c r="L23" s="262"/>
      <c r="M23" s="261">
        <f>(M20+M21)/(M22+M41)*100</f>
        <v>60.591926043255881</v>
      </c>
      <c r="N23" s="262"/>
      <c r="O23" s="261">
        <f>(O20+O21)/(O22+O41)*100</f>
        <v>107.46417860713096</v>
      </c>
      <c r="P23" s="262"/>
      <c r="Q23" s="261">
        <f>(Q20+Q21)/(Q22+Q41)*100</f>
        <v>47.749583256158544</v>
      </c>
      <c r="R23" s="262"/>
      <c r="S23" s="261">
        <f>(S20+S21)/(S22+S41)*100</f>
        <v>132.12116112747162</v>
      </c>
      <c r="T23" s="262"/>
      <c r="U23" s="261">
        <f>(U20+U21)/(U22+U41)*100</f>
        <v>92.405388069275176</v>
      </c>
      <c r="V23" s="262"/>
      <c r="W23" s="261">
        <f>(W20+W21)/(W22+W41)*100</f>
        <v>95.745718290973372</v>
      </c>
      <c r="X23" s="262"/>
      <c r="Y23" s="261">
        <f>(Y20+Y21)/(Y22+Y41)*100</f>
        <v>77.109881561943098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f>F22/E22*1000</f>
        <v>197190.14084507042</v>
      </c>
      <c r="F24" s="264"/>
      <c r="G24" s="257">
        <f>H22/G22*1000</f>
        <v>447613.14553990611</v>
      </c>
      <c r="H24" s="258"/>
      <c r="I24" s="259">
        <f>J22/I22*1000</f>
        <v>845764.84338475927</v>
      </c>
      <c r="J24" s="260"/>
      <c r="K24" s="257">
        <f>L22/K22*1000</f>
        <v>1260817.0775276886</v>
      </c>
      <c r="L24" s="258"/>
      <c r="M24" s="259">
        <f>N22/M22*1000</f>
        <v>194100.58014031302</v>
      </c>
      <c r="N24" s="260"/>
      <c r="O24" s="257">
        <f>P22/O22*1000</f>
        <v>278729.93827160494</v>
      </c>
      <c r="P24" s="258"/>
      <c r="Q24" s="259">
        <f>R22/Q22*1000</f>
        <v>175126.64681237697</v>
      </c>
      <c r="R24" s="260"/>
      <c r="S24" s="257">
        <f>T22/S22*1000</f>
        <v>90547.816278331986</v>
      </c>
      <c r="T24" s="258"/>
      <c r="U24" s="259">
        <f>V22/U22*1000</f>
        <v>308389.0569150399</v>
      </c>
      <c r="V24" s="260"/>
      <c r="W24" s="257">
        <f>X22/W22*1000</f>
        <v>227565.24339193877</v>
      </c>
      <c r="X24" s="258"/>
      <c r="Y24" s="259">
        <f>Z22/Y22*1000</f>
        <v>207199.15031706341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1.8921905986188734</v>
      </c>
      <c r="F25" s="49"/>
      <c r="G25" s="50">
        <f>G22/Y22*100</f>
        <v>0.83478996997891475</v>
      </c>
      <c r="H25" s="51"/>
      <c r="I25" s="48">
        <f>I22/Y22*100</f>
        <v>1.6766345030844116</v>
      </c>
      <c r="J25" s="49"/>
      <c r="K25" s="50">
        <f>K22/Y22*100</f>
        <v>2.1939691323671195</v>
      </c>
      <c r="L25" s="51"/>
      <c r="M25" s="48">
        <f>M22/Y22*100</f>
        <v>11.619649309828574</v>
      </c>
      <c r="N25" s="49"/>
      <c r="O25" s="50">
        <f>O22/Y22*100</f>
        <v>3.5554998157975186</v>
      </c>
      <c r="P25" s="51"/>
      <c r="Q25" s="48">
        <f>Q22/Y22*100</f>
        <v>46.585983366907833</v>
      </c>
      <c r="R25" s="49"/>
      <c r="S25" s="50">
        <f>S22/Y22*100</f>
        <v>22.236766815335052</v>
      </c>
      <c r="T25" s="51"/>
      <c r="U25" s="48">
        <f>U22/Y22*100</f>
        <v>2.8508273434866784</v>
      </c>
      <c r="V25" s="49"/>
      <c r="W25" s="50">
        <f>W22/Y22*100</f>
        <v>6.5536891445950287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232"/>
      <c r="E26" s="52"/>
      <c r="F26" s="232"/>
      <c r="G26" s="52"/>
      <c r="H26" s="232"/>
      <c r="I26" s="52"/>
      <c r="J26" s="232"/>
      <c r="K26" s="52"/>
      <c r="L26" s="232"/>
      <c r="M26" s="52"/>
      <c r="N26" s="232"/>
      <c r="O26" s="52"/>
      <c r="P26" s="232"/>
      <c r="Q26" s="52"/>
      <c r="R26" s="232"/>
      <c r="S26" s="52"/>
      <c r="T26" s="232"/>
      <c r="U26" s="52"/>
      <c r="V26" s="232"/>
      <c r="W26" s="52"/>
      <c r="X26" s="232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1151</v>
      </c>
      <c r="F27" s="14">
        <v>100158</v>
      </c>
      <c r="G27" s="19">
        <v>682</v>
      </c>
      <c r="H27" s="18">
        <v>197240</v>
      </c>
      <c r="I27" s="13">
        <v>2297</v>
      </c>
      <c r="J27" s="14">
        <v>1250218</v>
      </c>
      <c r="K27" s="19">
        <v>663</v>
      </c>
      <c r="L27" s="18">
        <v>1070049</v>
      </c>
      <c r="M27" s="13">
        <v>7168</v>
      </c>
      <c r="N27" s="14">
        <v>1929756</v>
      </c>
      <c r="O27" s="19">
        <v>4230</v>
      </c>
      <c r="P27" s="18">
        <v>1442781</v>
      </c>
      <c r="Q27" s="13">
        <v>23490</v>
      </c>
      <c r="R27" s="14">
        <v>4166540</v>
      </c>
      <c r="S27" s="19">
        <v>37319</v>
      </c>
      <c r="T27" s="18">
        <v>8448024</v>
      </c>
      <c r="U27" s="13">
        <v>4309</v>
      </c>
      <c r="V27" s="14">
        <v>915270</v>
      </c>
      <c r="W27" s="19">
        <v>7489</v>
      </c>
      <c r="X27" s="18">
        <v>1344877</v>
      </c>
      <c r="Y27" s="55">
        <f>+W27+U27+S27+Q27+O27+M27+K27+I27+G27+E27</f>
        <v>88798</v>
      </c>
      <c r="Z27" s="56">
        <f t="shared" ref="Z27:Z29" si="4">+X27+V27+T27+R27+P27+N27+L27+J27+H27+F27</f>
        <v>20864913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1221</v>
      </c>
      <c r="F28" s="21">
        <v>98178</v>
      </c>
      <c r="G28" s="25">
        <v>594</v>
      </c>
      <c r="H28" s="26">
        <v>216372</v>
      </c>
      <c r="I28" s="27">
        <v>2225</v>
      </c>
      <c r="J28" s="21">
        <v>1132681</v>
      </c>
      <c r="K28" s="25">
        <v>673</v>
      </c>
      <c r="L28" s="26">
        <v>1027804</v>
      </c>
      <c r="M28" s="27">
        <v>6726</v>
      </c>
      <c r="N28" s="21">
        <v>1428468</v>
      </c>
      <c r="O28" s="25">
        <v>4297</v>
      </c>
      <c r="P28" s="26">
        <v>1448906</v>
      </c>
      <c r="Q28" s="27">
        <v>24504</v>
      </c>
      <c r="R28" s="21">
        <v>4497623</v>
      </c>
      <c r="S28" s="25">
        <v>36147</v>
      </c>
      <c r="T28" s="26">
        <v>8417776</v>
      </c>
      <c r="U28" s="27">
        <v>4649</v>
      </c>
      <c r="V28" s="21">
        <v>1124696</v>
      </c>
      <c r="W28" s="25">
        <v>8354</v>
      </c>
      <c r="X28" s="26">
        <v>1310188</v>
      </c>
      <c r="Y28" s="58">
        <f t="shared" ref="Y28:Y29" si="5">+W28+U28+S28+Q28+O28+M28+K28+I28+G28+E28</f>
        <v>89390</v>
      </c>
      <c r="Z28" s="59">
        <f t="shared" si="4"/>
        <v>20702692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3227</v>
      </c>
      <c r="F29" s="21">
        <v>730409</v>
      </c>
      <c r="G29" s="25">
        <v>1010</v>
      </c>
      <c r="H29" s="26">
        <v>386979</v>
      </c>
      <c r="I29" s="27">
        <v>2244</v>
      </c>
      <c r="J29" s="21">
        <v>2617165</v>
      </c>
      <c r="K29" s="25">
        <v>976</v>
      </c>
      <c r="L29" s="26">
        <v>1650763</v>
      </c>
      <c r="M29" s="27">
        <v>12759.1</v>
      </c>
      <c r="N29" s="21">
        <v>2891369</v>
      </c>
      <c r="O29" s="25">
        <v>3674</v>
      </c>
      <c r="P29" s="26">
        <v>1047628</v>
      </c>
      <c r="Q29" s="27">
        <v>56700</v>
      </c>
      <c r="R29" s="21">
        <v>10471367</v>
      </c>
      <c r="S29" s="25">
        <v>26193</v>
      </c>
      <c r="T29" s="26">
        <v>2058151</v>
      </c>
      <c r="U29" s="27">
        <v>6266</v>
      </c>
      <c r="V29" s="21">
        <v>2004448</v>
      </c>
      <c r="W29" s="25">
        <v>8963</v>
      </c>
      <c r="X29" s="26">
        <v>2029916</v>
      </c>
      <c r="Y29" s="58">
        <f t="shared" si="5"/>
        <v>122012.1</v>
      </c>
      <c r="Z29" s="59">
        <f t="shared" si="4"/>
        <v>25888195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35.700000000000003</v>
      </c>
      <c r="F30" s="253"/>
      <c r="G30" s="252">
        <v>62.7</v>
      </c>
      <c r="H30" s="253"/>
      <c r="I30" s="252">
        <v>100.3</v>
      </c>
      <c r="J30" s="253"/>
      <c r="K30" s="252">
        <v>81.5</v>
      </c>
      <c r="L30" s="253"/>
      <c r="M30" s="252">
        <v>50.8</v>
      </c>
      <c r="N30" s="253"/>
      <c r="O30" s="252">
        <v>112.2</v>
      </c>
      <c r="P30" s="253"/>
      <c r="Q30" s="252">
        <v>42.5</v>
      </c>
      <c r="R30" s="253"/>
      <c r="S30" s="252">
        <v>139.6</v>
      </c>
      <c r="T30" s="253"/>
      <c r="U30" s="252">
        <v>63.1</v>
      </c>
      <c r="V30" s="253"/>
      <c r="W30" s="252">
        <v>77.099999999999994</v>
      </c>
      <c r="X30" s="253"/>
      <c r="Y30" s="252">
        <v>71.3</v>
      </c>
      <c r="Z30" s="253"/>
    </row>
    <row r="31" spans="1:28" ht="18.95" customHeight="1" x14ac:dyDescent="0.15">
      <c r="A31" s="22"/>
      <c r="B31" s="255"/>
      <c r="C31" s="4" t="s">
        <v>45</v>
      </c>
      <c r="D31" s="240" t="s">
        <v>21</v>
      </c>
      <c r="E31" s="124">
        <f>E20-E27</f>
        <v>105</v>
      </c>
      <c r="F31" s="125">
        <f t="shared" ref="F31:Z33" si="6">F20-F27</f>
        <v>19286</v>
      </c>
      <c r="G31" s="126">
        <f t="shared" si="6"/>
        <v>115</v>
      </c>
      <c r="H31" s="127">
        <f t="shared" si="6"/>
        <v>83461</v>
      </c>
      <c r="I31" s="124">
        <f t="shared" si="6"/>
        <v>1265</v>
      </c>
      <c r="J31" s="125">
        <f t="shared" si="6"/>
        <v>7797942</v>
      </c>
      <c r="K31" s="126">
        <f t="shared" si="6"/>
        <v>341</v>
      </c>
      <c r="L31" s="127">
        <f t="shared" si="6"/>
        <v>1082013</v>
      </c>
      <c r="M31" s="124">
        <f t="shared" si="6"/>
        <v>1573</v>
      </c>
      <c r="N31" s="125">
        <f t="shared" si="6"/>
        <v>-42605</v>
      </c>
      <c r="O31" s="126">
        <f t="shared" si="6"/>
        <v>642</v>
      </c>
      <c r="P31" s="127">
        <f t="shared" si="6"/>
        <v>191859</v>
      </c>
      <c r="Q31" s="124">
        <f t="shared" si="6"/>
        <v>4912</v>
      </c>
      <c r="R31" s="125">
        <f t="shared" si="6"/>
        <v>1101149</v>
      </c>
      <c r="S31" s="126">
        <f t="shared" si="6"/>
        <v>594</v>
      </c>
      <c r="T31" s="127">
        <f t="shared" si="6"/>
        <v>-449129</v>
      </c>
      <c r="U31" s="124">
        <f t="shared" si="6"/>
        <v>-968</v>
      </c>
      <c r="V31" s="125">
        <f t="shared" si="6"/>
        <v>382338</v>
      </c>
      <c r="W31" s="126">
        <f t="shared" si="6"/>
        <v>523</v>
      </c>
      <c r="X31" s="127">
        <f t="shared" si="6"/>
        <v>145386</v>
      </c>
      <c r="Y31" s="124">
        <f t="shared" si="6"/>
        <v>9102</v>
      </c>
      <c r="Z31" s="125">
        <f t="shared" si="6"/>
        <v>10311700</v>
      </c>
    </row>
    <row r="32" spans="1:28" ht="18.95" customHeight="1" x14ac:dyDescent="0.15">
      <c r="A32" s="22" t="s">
        <v>46</v>
      </c>
      <c r="B32" s="255"/>
      <c r="C32" s="7"/>
      <c r="D32" s="236" t="s">
        <v>22</v>
      </c>
      <c r="E32" s="128">
        <f t="shared" ref="E32:T33" si="7">E21-E28</f>
        <v>447</v>
      </c>
      <c r="F32" s="129">
        <f t="shared" si="7"/>
        <v>139071</v>
      </c>
      <c r="G32" s="130">
        <f t="shared" si="7"/>
        <v>268</v>
      </c>
      <c r="H32" s="131">
        <f t="shared" si="7"/>
        <v>88014</v>
      </c>
      <c r="I32" s="128">
        <f t="shared" si="7"/>
        <v>1389</v>
      </c>
      <c r="J32" s="129">
        <f t="shared" si="7"/>
        <v>7478198</v>
      </c>
      <c r="K32" s="130">
        <f t="shared" si="7"/>
        <v>-12</v>
      </c>
      <c r="L32" s="131">
        <f t="shared" si="7"/>
        <v>132346</v>
      </c>
      <c r="M32" s="128">
        <f t="shared" si="7"/>
        <v>3239</v>
      </c>
      <c r="N32" s="129">
        <f t="shared" si="7"/>
        <v>306932</v>
      </c>
      <c r="O32" s="130">
        <f t="shared" si="7"/>
        <v>506</v>
      </c>
      <c r="P32" s="131">
        <f t="shared" si="7"/>
        <v>115191</v>
      </c>
      <c r="Q32" s="128">
        <f t="shared" si="7"/>
        <v>3810</v>
      </c>
      <c r="R32" s="129">
        <f t="shared" si="7"/>
        <v>537657</v>
      </c>
      <c r="S32" s="130">
        <f t="shared" si="7"/>
        <v>4453</v>
      </c>
      <c r="T32" s="131">
        <f t="shared" si="7"/>
        <v>-323977</v>
      </c>
      <c r="U32" s="128">
        <f t="shared" si="6"/>
        <v>-787</v>
      </c>
      <c r="V32" s="129">
        <f t="shared" si="6"/>
        <v>315043</v>
      </c>
      <c r="W32" s="130">
        <f t="shared" si="6"/>
        <v>-657</v>
      </c>
      <c r="X32" s="131">
        <f t="shared" si="6"/>
        <v>121164</v>
      </c>
      <c r="Y32" s="128">
        <f t="shared" si="6"/>
        <v>12656</v>
      </c>
      <c r="Z32" s="129">
        <f t="shared" si="6"/>
        <v>8909639</v>
      </c>
    </row>
    <row r="33" spans="1:38" ht="18.95" customHeight="1" x14ac:dyDescent="0.15">
      <c r="A33" s="22"/>
      <c r="B33" s="255"/>
      <c r="C33" s="7"/>
      <c r="D33" s="236" t="s">
        <v>24</v>
      </c>
      <c r="E33" s="128">
        <f t="shared" si="7"/>
        <v>-813</v>
      </c>
      <c r="F33" s="129">
        <f t="shared" si="6"/>
        <v>-254392</v>
      </c>
      <c r="G33" s="130">
        <f t="shared" si="6"/>
        <v>55</v>
      </c>
      <c r="H33" s="131">
        <f t="shared" si="6"/>
        <v>89729</v>
      </c>
      <c r="I33" s="128">
        <f t="shared" si="6"/>
        <v>-105</v>
      </c>
      <c r="J33" s="129">
        <f t="shared" si="6"/>
        <v>-808074</v>
      </c>
      <c r="K33" s="130">
        <f t="shared" si="6"/>
        <v>1823</v>
      </c>
      <c r="L33" s="131">
        <f t="shared" si="6"/>
        <v>1878264</v>
      </c>
      <c r="M33" s="128">
        <f t="shared" si="6"/>
        <v>2064.8999999999996</v>
      </c>
      <c r="N33" s="129">
        <f t="shared" si="6"/>
        <v>-14022</v>
      </c>
      <c r="O33" s="130">
        <f t="shared" si="6"/>
        <v>862</v>
      </c>
      <c r="P33" s="131">
        <f t="shared" si="6"/>
        <v>216691</v>
      </c>
      <c r="Q33" s="128">
        <f t="shared" si="6"/>
        <v>2733</v>
      </c>
      <c r="R33" s="129">
        <f t="shared" si="6"/>
        <v>-63065</v>
      </c>
      <c r="S33" s="130">
        <f t="shared" si="6"/>
        <v>2176</v>
      </c>
      <c r="T33" s="131">
        <f t="shared" si="6"/>
        <v>510600</v>
      </c>
      <c r="U33" s="128">
        <f t="shared" si="6"/>
        <v>-2629</v>
      </c>
      <c r="V33" s="129">
        <f t="shared" si="6"/>
        <v>-882837</v>
      </c>
      <c r="W33" s="130">
        <f t="shared" si="6"/>
        <v>-602</v>
      </c>
      <c r="X33" s="131">
        <f t="shared" si="6"/>
        <v>-127243</v>
      </c>
      <c r="Y33" s="128">
        <f t="shared" si="6"/>
        <v>5564.8999999999942</v>
      </c>
      <c r="Z33" s="129">
        <f t="shared" si="6"/>
        <v>545651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20.101526717557249</v>
      </c>
      <c r="F34" s="245"/>
      <c r="G34" s="250">
        <f t="shared" ref="G34" si="8">+G23-G30</f>
        <v>12.880865603644637</v>
      </c>
      <c r="H34" s="251"/>
      <c r="I34" s="246">
        <f t="shared" ref="I34" si="9">+I23-I30</f>
        <v>65.427482678983822</v>
      </c>
      <c r="J34" s="245"/>
      <c r="K34" s="250">
        <f t="shared" ref="K34" si="10">+K23-K30</f>
        <v>-49.815889628924829</v>
      </c>
      <c r="L34" s="251"/>
      <c r="M34" s="246">
        <f t="shared" ref="M34" si="11">+M23-M30</f>
        <v>9.7919260432558843</v>
      </c>
      <c r="N34" s="245"/>
      <c r="O34" s="250">
        <f t="shared" ref="O34" si="12">+O23-O30</f>
        <v>-4.7358213928690418</v>
      </c>
      <c r="P34" s="251"/>
      <c r="Q34" s="246">
        <f t="shared" ref="Q34" si="13">+Q23-Q30</f>
        <v>5.2495832561585445</v>
      </c>
      <c r="R34" s="245"/>
      <c r="S34" s="250">
        <f t="shared" ref="S34" si="14">+S23-S30</f>
        <v>-7.478838872528371</v>
      </c>
      <c r="T34" s="251"/>
      <c r="U34" s="246">
        <f t="shared" ref="U34" si="15">+U23-U30</f>
        <v>29.305388069275175</v>
      </c>
      <c r="V34" s="245"/>
      <c r="W34" s="250">
        <f t="shared" ref="W34" si="16">+W23-W30</f>
        <v>18.645718290973377</v>
      </c>
      <c r="X34" s="251"/>
      <c r="Y34" s="246">
        <f t="shared" ref="Y34" si="17">+Y23-Y30</f>
        <v>5.8098815619431008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18">E20/E27*100</f>
        <v>109.12250217202433</v>
      </c>
      <c r="F35" s="72">
        <f t="shared" si="18"/>
        <v>119.2555761896204</v>
      </c>
      <c r="G35" s="73">
        <f t="shared" si="18"/>
        <v>116.86217008797655</v>
      </c>
      <c r="H35" s="74">
        <f t="shared" si="18"/>
        <v>142.31443926181302</v>
      </c>
      <c r="I35" s="71">
        <f t="shared" si="18"/>
        <v>155.07183282542448</v>
      </c>
      <c r="J35" s="72">
        <f t="shared" si="18"/>
        <v>723.72658208408461</v>
      </c>
      <c r="K35" s="73">
        <f t="shared" si="18"/>
        <v>151.43288084464555</v>
      </c>
      <c r="L35" s="74">
        <f t="shared" si="18"/>
        <v>201.11807963934359</v>
      </c>
      <c r="M35" s="71">
        <f t="shared" si="18"/>
        <v>121.94475446428572</v>
      </c>
      <c r="N35" s="72">
        <f t="shared" si="18"/>
        <v>97.792207926805247</v>
      </c>
      <c r="O35" s="73">
        <f t="shared" si="18"/>
        <v>115.17730496453902</v>
      </c>
      <c r="P35" s="74">
        <f t="shared" si="18"/>
        <v>113.29786017420523</v>
      </c>
      <c r="Q35" s="71">
        <f t="shared" si="18"/>
        <v>120.91102596849723</v>
      </c>
      <c r="R35" s="72">
        <f t="shared" si="18"/>
        <v>126.42837942273447</v>
      </c>
      <c r="S35" s="73">
        <f t="shared" si="18"/>
        <v>101.59168252096786</v>
      </c>
      <c r="T35" s="74">
        <f t="shared" si="18"/>
        <v>94.683620690471528</v>
      </c>
      <c r="U35" s="71">
        <f t="shared" si="18"/>
        <v>77.535391042005102</v>
      </c>
      <c r="V35" s="72">
        <f t="shared" si="18"/>
        <v>141.77324723851979</v>
      </c>
      <c r="W35" s="73">
        <f t="shared" si="18"/>
        <v>106.98357591133663</v>
      </c>
      <c r="X35" s="74">
        <f t="shared" si="18"/>
        <v>110.81035663484467</v>
      </c>
      <c r="Y35" s="71">
        <f t="shared" si="18"/>
        <v>110.25023086105543</v>
      </c>
      <c r="Z35" s="72">
        <f t="shared" si="18"/>
        <v>149.42124608906829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18"/>
        <v>136.60933660933659</v>
      </c>
      <c r="F36" s="76">
        <f t="shared" si="18"/>
        <v>241.65189757379454</v>
      </c>
      <c r="G36" s="77">
        <f t="shared" si="18"/>
        <v>145.11784511784512</v>
      </c>
      <c r="H36" s="78">
        <f t="shared" si="18"/>
        <v>140.67716710110366</v>
      </c>
      <c r="I36" s="75">
        <f t="shared" si="18"/>
        <v>162.42696629213484</v>
      </c>
      <c r="J36" s="76">
        <f t="shared" si="18"/>
        <v>760.22101544918655</v>
      </c>
      <c r="K36" s="77">
        <f t="shared" si="18"/>
        <v>98.216939078751849</v>
      </c>
      <c r="L36" s="78">
        <f t="shared" si="18"/>
        <v>112.87657958132095</v>
      </c>
      <c r="M36" s="75">
        <f t="shared" si="18"/>
        <v>148.15640796907525</v>
      </c>
      <c r="N36" s="76">
        <f t="shared" si="18"/>
        <v>121.48679564400462</v>
      </c>
      <c r="O36" s="77">
        <f t="shared" si="18"/>
        <v>111.77565743542006</v>
      </c>
      <c r="P36" s="78">
        <f t="shared" si="18"/>
        <v>107.95020518929455</v>
      </c>
      <c r="Q36" s="75">
        <f t="shared" si="18"/>
        <v>115.5484818805093</v>
      </c>
      <c r="R36" s="76">
        <f t="shared" si="18"/>
        <v>111.95424783268851</v>
      </c>
      <c r="S36" s="77">
        <f t="shared" si="18"/>
        <v>112.31914128420061</v>
      </c>
      <c r="T36" s="78">
        <f t="shared" si="18"/>
        <v>96.151275586330641</v>
      </c>
      <c r="U36" s="75">
        <f t="shared" si="18"/>
        <v>83.071628307162825</v>
      </c>
      <c r="V36" s="76">
        <f t="shared" si="18"/>
        <v>128.01139152268701</v>
      </c>
      <c r="W36" s="77">
        <f t="shared" si="18"/>
        <v>92.135503950203486</v>
      </c>
      <c r="X36" s="78">
        <f t="shared" si="18"/>
        <v>109.24783313539737</v>
      </c>
      <c r="Y36" s="75">
        <f t="shared" si="18"/>
        <v>114.15818324197338</v>
      </c>
      <c r="Z36" s="76">
        <f t="shared" si="18"/>
        <v>143.03613752259852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18"/>
        <v>74.806321660985432</v>
      </c>
      <c r="F37" s="80">
        <f t="shared" si="18"/>
        <v>65.171294439142997</v>
      </c>
      <c r="G37" s="81">
        <f t="shared" si="18"/>
        <v>105.44554455445545</v>
      </c>
      <c r="H37" s="82">
        <f t="shared" si="18"/>
        <v>123.1870463255112</v>
      </c>
      <c r="I37" s="79">
        <f t="shared" si="18"/>
        <v>95.320855614973269</v>
      </c>
      <c r="J37" s="80">
        <f t="shared" si="18"/>
        <v>69.124071275597828</v>
      </c>
      <c r="K37" s="81">
        <f t="shared" si="18"/>
        <v>286.78278688524591</v>
      </c>
      <c r="L37" s="82">
        <f t="shared" si="18"/>
        <v>213.78156646350811</v>
      </c>
      <c r="M37" s="79">
        <f t="shared" si="18"/>
        <v>116.1837433674789</v>
      </c>
      <c r="N37" s="80">
        <f t="shared" si="18"/>
        <v>99.515039415584795</v>
      </c>
      <c r="O37" s="81">
        <f t="shared" si="18"/>
        <v>123.46216657593902</v>
      </c>
      <c r="P37" s="82">
        <f t="shared" si="18"/>
        <v>120.68396415521541</v>
      </c>
      <c r="Q37" s="79">
        <f t="shared" si="18"/>
        <v>104.82010582010581</v>
      </c>
      <c r="R37" s="80">
        <f t="shared" si="18"/>
        <v>99.397738614261158</v>
      </c>
      <c r="S37" s="81">
        <f t="shared" si="18"/>
        <v>108.30756308937501</v>
      </c>
      <c r="T37" s="82">
        <f t="shared" si="18"/>
        <v>124.80867535958247</v>
      </c>
      <c r="U37" s="79">
        <f t="shared" si="18"/>
        <v>58.043408873284399</v>
      </c>
      <c r="V37" s="80">
        <f t="shared" si="18"/>
        <v>55.956103625536798</v>
      </c>
      <c r="W37" s="81">
        <f t="shared" si="18"/>
        <v>93.283498828517239</v>
      </c>
      <c r="X37" s="82">
        <f t="shared" si="18"/>
        <v>93.731612539632181</v>
      </c>
      <c r="Y37" s="79">
        <f t="shared" si="18"/>
        <v>104.56094108699054</v>
      </c>
      <c r="Z37" s="80">
        <f t="shared" si="18"/>
        <v>102.10772129922539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241" t="s">
        <v>21</v>
      </c>
      <c r="E39" s="13">
        <f>+'(令和4年1月) '!E20</f>
        <v>1151</v>
      </c>
      <c r="F39" s="14">
        <f>+'(令和4年1月) '!F20</f>
        <v>108643</v>
      </c>
      <c r="G39" s="13">
        <f>+'(令和4年1月) '!G20</f>
        <v>829</v>
      </c>
      <c r="H39" s="14">
        <f>+'(令和4年1月) '!H20</f>
        <v>303429</v>
      </c>
      <c r="I39" s="13">
        <f>+'(令和4年1月) '!I20</f>
        <v>3510</v>
      </c>
      <c r="J39" s="14">
        <f>+'(令和4年1月) '!J20</f>
        <v>8384482</v>
      </c>
      <c r="K39" s="13">
        <f>+'(令和4年1月) '!K20</f>
        <v>880</v>
      </c>
      <c r="L39" s="14">
        <f>+'(令和4年1月) '!L20</f>
        <v>1592256</v>
      </c>
      <c r="M39" s="13">
        <f>+'(令和4年1月) '!M20</f>
        <v>8695</v>
      </c>
      <c r="N39" s="14">
        <f>+'(令和4年1月) '!N20</f>
        <v>1780327</v>
      </c>
      <c r="O39" s="13">
        <f>+'(令和4年1月) '!O20</f>
        <v>4204</v>
      </c>
      <c r="P39" s="14">
        <f>+'(令和4年1月) '!P20</f>
        <v>1358631</v>
      </c>
      <c r="Q39" s="13">
        <f>+'(令和4年1月) '!Q20</f>
        <v>25902</v>
      </c>
      <c r="R39" s="14">
        <f>+'(令和4年1月) '!R20</f>
        <v>4721817</v>
      </c>
      <c r="S39" s="25">
        <f>+'(令和4年1月) '!S20</f>
        <v>34634</v>
      </c>
      <c r="T39" s="26">
        <f>+'(令和4年1月) '!T20</f>
        <v>7028033</v>
      </c>
      <c r="U39" s="13">
        <f>+'(令和4年1月) '!U20</f>
        <v>3812</v>
      </c>
      <c r="V39" s="14">
        <f>+'(令和4年1月) '!V20</f>
        <v>1281521</v>
      </c>
      <c r="W39" s="13">
        <f>+'(令和4年1月) '!W20</f>
        <v>6696</v>
      </c>
      <c r="X39" s="14">
        <f>+'(令和4年1月) '!X20</f>
        <v>1320612</v>
      </c>
      <c r="Y39" s="55">
        <f>+'(令和4年1月) '!Y20</f>
        <v>90313</v>
      </c>
      <c r="Z39" s="56">
        <f>+'(令和4年1月) '!Z20</f>
        <v>27879751</v>
      </c>
    </row>
    <row r="40" spans="1:38" ht="18.95" customHeight="1" x14ac:dyDescent="0.15">
      <c r="A40" s="22"/>
      <c r="B40" s="248"/>
      <c r="C40" s="22"/>
      <c r="D40" s="237" t="s">
        <v>22</v>
      </c>
      <c r="E40" s="27">
        <f>+'(令和4年1月) '!E21</f>
        <v>1586</v>
      </c>
      <c r="F40" s="21">
        <f>+'(令和4年1月) '!F21</f>
        <v>221526</v>
      </c>
      <c r="G40" s="27">
        <f>+'(令和4年1月) '!G21</f>
        <v>695</v>
      </c>
      <c r="H40" s="21">
        <f>+'(令和4年1月) '!H21</f>
        <v>244354</v>
      </c>
      <c r="I40" s="27">
        <f>+'(令和4年1月) '!I21</f>
        <v>3648</v>
      </c>
      <c r="J40" s="21">
        <f>+'(令和4年1月) '!J21</f>
        <v>9146681</v>
      </c>
      <c r="K40" s="27">
        <f>+'(令和4年1月) '!K21</f>
        <v>1222</v>
      </c>
      <c r="L40" s="21">
        <f>+'(令和4年1月) '!L21</f>
        <v>2255982</v>
      </c>
      <c r="M40" s="27">
        <f>+'(令和4年1月) '!M21</f>
        <v>9477</v>
      </c>
      <c r="N40" s="21">
        <f>+'(令和4年1月) '!N21</f>
        <v>1826905</v>
      </c>
      <c r="O40" s="27">
        <f>+'(令和4年1月) '!O21</f>
        <v>4251</v>
      </c>
      <c r="P40" s="21">
        <f>+'(令和4年1月) '!P21</f>
        <v>1387111</v>
      </c>
      <c r="Q40" s="27">
        <f>+'(令和4年1月) '!Q21</f>
        <v>24607</v>
      </c>
      <c r="R40" s="21">
        <f>+'(令和4年1月) '!R21</f>
        <v>4541655</v>
      </c>
      <c r="S40" s="25">
        <f>+'(令和4年1月) '!S21</f>
        <v>35683</v>
      </c>
      <c r="T40" s="26">
        <f>+'(令和4年1月) '!T21</f>
        <v>7078869</v>
      </c>
      <c r="U40" s="27">
        <f>+'(令和4年1月) '!U21</f>
        <v>2632</v>
      </c>
      <c r="V40" s="21">
        <f>+'(令和4年1月) '!V21</f>
        <v>565808</v>
      </c>
      <c r="W40" s="27">
        <f>+'(令和4年1月) '!W21</f>
        <v>7495</v>
      </c>
      <c r="X40" s="21">
        <f>+'(令和4年1月) '!X21</f>
        <v>1428857</v>
      </c>
      <c r="Y40" s="58">
        <f>+'(令和4年1月) '!Y21</f>
        <v>91296</v>
      </c>
      <c r="Z40" s="59">
        <f>+'(令和4年1月) '!Z21</f>
        <v>28697748</v>
      </c>
    </row>
    <row r="41" spans="1:38" ht="18.95" customHeight="1" x14ac:dyDescent="0.15">
      <c r="A41" s="22" t="s">
        <v>52</v>
      </c>
      <c r="B41" s="248"/>
      <c r="C41" s="22"/>
      <c r="D41" s="237" t="s">
        <v>24</v>
      </c>
      <c r="E41" s="27">
        <f>+'(令和4年1月) '!E22</f>
        <v>2826</v>
      </c>
      <c r="F41" s="21">
        <f>+'(令和4年1月) '!F22</f>
        <v>593822</v>
      </c>
      <c r="G41" s="27">
        <f>+'(令和4年1月) '!G22</f>
        <v>1130</v>
      </c>
      <c r="H41" s="21">
        <f>+'(令和4年1月) '!H22</f>
        <v>500393</v>
      </c>
      <c r="I41" s="27">
        <f>+'(令和4年1月) '!I22</f>
        <v>2191</v>
      </c>
      <c r="J41" s="21">
        <f>+'(令和4年1月) '!J22</f>
        <v>1371810</v>
      </c>
      <c r="K41" s="27">
        <f>+'(令和4年1月) '!K22</f>
        <v>2456</v>
      </c>
      <c r="L41" s="21">
        <f>+'(令和4年1月) '!L22</f>
        <v>2537115</v>
      </c>
      <c r="M41" s="27">
        <f>+'(令和4年1月) '!M22</f>
        <v>16048.1</v>
      </c>
      <c r="N41" s="21">
        <f>+'(令和4年1月) '!N22</f>
        <v>2725596</v>
      </c>
      <c r="O41" s="27">
        <f>+'(令和4年1月) '!O22</f>
        <v>4467</v>
      </c>
      <c r="P41" s="21">
        <f>+'(令和4年1月) '!P22</f>
        <v>1193776</v>
      </c>
      <c r="Q41" s="27">
        <f>+'(令和4年1月) '!Q22</f>
        <v>59345</v>
      </c>
      <c r="R41" s="21">
        <f>+'(令和4年1月) '!R22</f>
        <v>10175893</v>
      </c>
      <c r="S41" s="25">
        <f>+'(令和4年1月) '!S22</f>
        <v>31056</v>
      </c>
      <c r="T41" s="26">
        <f>+'(令和4年1月) '!T22</f>
        <v>2663655</v>
      </c>
      <c r="U41" s="27">
        <f>+'(令和4年1月) '!U22</f>
        <v>4158</v>
      </c>
      <c r="V41" s="21">
        <f>+'(令和4年1月) '!V22</f>
        <v>1263742</v>
      </c>
      <c r="W41" s="27">
        <f>+'(令和4年1月) '!W22</f>
        <v>8046</v>
      </c>
      <c r="X41" s="21">
        <f>+'(令和4年1月) '!X22</f>
        <v>1843762</v>
      </c>
      <c r="Y41" s="58">
        <f>+'(令和4年1月) '!Y22</f>
        <v>131723.1</v>
      </c>
      <c r="Z41" s="59">
        <f>+'(令和4年1月) '!Z22</f>
        <v>24869564</v>
      </c>
    </row>
    <row r="42" spans="1:38" ht="18.95" customHeight="1" thickBot="1" x14ac:dyDescent="0.2">
      <c r="A42" s="22"/>
      <c r="B42" s="248"/>
      <c r="C42" s="22"/>
      <c r="D42" s="235" t="s">
        <v>44</v>
      </c>
      <c r="E42" s="244">
        <v>44.964678823722686</v>
      </c>
      <c r="F42" s="245"/>
      <c r="G42" s="244">
        <v>71.683913452492945</v>
      </c>
      <c r="H42" s="245"/>
      <c r="I42" s="244">
        <v>158.36283185840708</v>
      </c>
      <c r="J42" s="245"/>
      <c r="K42" s="244">
        <v>40.007613247049868</v>
      </c>
      <c r="L42" s="245"/>
      <c r="M42" s="244">
        <v>55.270833776891003</v>
      </c>
      <c r="N42" s="245"/>
      <c r="O42" s="244">
        <v>94.143191181382917</v>
      </c>
      <c r="P42" s="245"/>
      <c r="Q42" s="244">
        <v>43.02483069977427</v>
      </c>
      <c r="R42" s="245"/>
      <c r="S42" s="244">
        <v>111.32977628599927</v>
      </c>
      <c r="T42" s="245"/>
      <c r="U42" s="244">
        <v>90.302690582959642</v>
      </c>
      <c r="V42" s="245"/>
      <c r="W42" s="244">
        <v>84.015156000236814</v>
      </c>
      <c r="X42" s="245"/>
      <c r="Y42" s="244">
        <v>68.248120733059736</v>
      </c>
      <c r="Z42" s="245"/>
    </row>
    <row r="43" spans="1:38" ht="18.95" customHeight="1" x14ac:dyDescent="0.15">
      <c r="A43" s="22"/>
      <c r="B43" s="248"/>
      <c r="C43" s="12" t="s">
        <v>45</v>
      </c>
      <c r="D43" s="241" t="s">
        <v>21</v>
      </c>
      <c r="E43" s="124">
        <f t="shared" ref="E43:Z46" si="19">E20-E39</f>
        <v>105</v>
      </c>
      <c r="F43" s="127">
        <f t="shared" si="19"/>
        <v>10801</v>
      </c>
      <c r="G43" s="124">
        <f t="shared" si="19"/>
        <v>-32</v>
      </c>
      <c r="H43" s="125">
        <f t="shared" si="19"/>
        <v>-22728</v>
      </c>
      <c r="I43" s="126">
        <f t="shared" si="19"/>
        <v>52</v>
      </c>
      <c r="J43" s="127">
        <f t="shared" si="19"/>
        <v>663678</v>
      </c>
      <c r="K43" s="124">
        <f t="shared" si="19"/>
        <v>124</v>
      </c>
      <c r="L43" s="125">
        <f t="shared" si="19"/>
        <v>559806</v>
      </c>
      <c r="M43" s="126">
        <f t="shared" si="19"/>
        <v>46</v>
      </c>
      <c r="N43" s="127">
        <f t="shared" si="19"/>
        <v>106824</v>
      </c>
      <c r="O43" s="124">
        <f t="shared" si="19"/>
        <v>668</v>
      </c>
      <c r="P43" s="125">
        <f t="shared" si="19"/>
        <v>276009</v>
      </c>
      <c r="Q43" s="126">
        <f t="shared" si="19"/>
        <v>2500</v>
      </c>
      <c r="R43" s="127">
        <f t="shared" si="19"/>
        <v>545872</v>
      </c>
      <c r="S43" s="124">
        <f t="shared" si="19"/>
        <v>3279</v>
      </c>
      <c r="T43" s="125">
        <f t="shared" si="19"/>
        <v>970862</v>
      </c>
      <c r="U43" s="126">
        <f t="shared" si="19"/>
        <v>-471</v>
      </c>
      <c r="V43" s="127">
        <f t="shared" si="19"/>
        <v>16087</v>
      </c>
      <c r="W43" s="124">
        <f t="shared" si="19"/>
        <v>1316</v>
      </c>
      <c r="X43" s="125">
        <f t="shared" si="19"/>
        <v>169651</v>
      </c>
      <c r="Y43" s="124">
        <f t="shared" si="19"/>
        <v>7587</v>
      </c>
      <c r="Z43" s="125">
        <f t="shared" si="19"/>
        <v>3296862</v>
      </c>
    </row>
    <row r="44" spans="1:38" ht="18.95" customHeight="1" x14ac:dyDescent="0.15">
      <c r="A44" s="22"/>
      <c r="B44" s="248"/>
      <c r="C44" s="22"/>
      <c r="D44" s="237" t="s">
        <v>22</v>
      </c>
      <c r="E44" s="128">
        <f t="shared" si="19"/>
        <v>82</v>
      </c>
      <c r="F44" s="131">
        <f t="shared" si="19"/>
        <v>15723</v>
      </c>
      <c r="G44" s="128">
        <f t="shared" si="19"/>
        <v>167</v>
      </c>
      <c r="H44" s="129">
        <f t="shared" si="19"/>
        <v>60032</v>
      </c>
      <c r="I44" s="130">
        <f t="shared" si="19"/>
        <v>-34</v>
      </c>
      <c r="J44" s="131">
        <f t="shared" si="19"/>
        <v>-535802</v>
      </c>
      <c r="K44" s="128">
        <f t="shared" si="19"/>
        <v>-561</v>
      </c>
      <c r="L44" s="129">
        <f t="shared" si="19"/>
        <v>-1095832</v>
      </c>
      <c r="M44" s="130">
        <f t="shared" si="19"/>
        <v>488</v>
      </c>
      <c r="N44" s="131">
        <f t="shared" si="19"/>
        <v>-91505</v>
      </c>
      <c r="O44" s="128">
        <f t="shared" si="19"/>
        <v>552</v>
      </c>
      <c r="P44" s="129">
        <f t="shared" si="19"/>
        <v>176986</v>
      </c>
      <c r="Q44" s="130">
        <f t="shared" si="19"/>
        <v>3707</v>
      </c>
      <c r="R44" s="131">
        <f t="shared" si="19"/>
        <v>493625</v>
      </c>
      <c r="S44" s="128">
        <f t="shared" si="19"/>
        <v>4917</v>
      </c>
      <c r="T44" s="129">
        <f t="shared" si="19"/>
        <v>1014930</v>
      </c>
      <c r="U44" s="130">
        <f t="shared" si="19"/>
        <v>1230</v>
      </c>
      <c r="V44" s="131">
        <f t="shared" si="19"/>
        <v>873931</v>
      </c>
      <c r="W44" s="128">
        <f t="shared" si="19"/>
        <v>202</v>
      </c>
      <c r="X44" s="129">
        <f t="shared" si="19"/>
        <v>2495</v>
      </c>
      <c r="Y44" s="128">
        <f t="shared" si="19"/>
        <v>10750</v>
      </c>
      <c r="Z44" s="129">
        <f t="shared" si="19"/>
        <v>914583</v>
      </c>
    </row>
    <row r="45" spans="1:38" ht="18.95" customHeight="1" x14ac:dyDescent="0.15">
      <c r="A45" s="22"/>
      <c r="B45" s="248"/>
      <c r="C45" s="22"/>
      <c r="D45" s="237" t="s">
        <v>24</v>
      </c>
      <c r="E45" s="128">
        <f t="shared" si="19"/>
        <v>-412</v>
      </c>
      <c r="F45" s="131">
        <f t="shared" si="19"/>
        <v>-117805</v>
      </c>
      <c r="G45" s="128">
        <f t="shared" si="19"/>
        <v>-65</v>
      </c>
      <c r="H45" s="129">
        <f t="shared" si="19"/>
        <v>-23685</v>
      </c>
      <c r="I45" s="130">
        <f t="shared" si="19"/>
        <v>-52</v>
      </c>
      <c r="J45" s="131">
        <f t="shared" si="19"/>
        <v>437281</v>
      </c>
      <c r="K45" s="128">
        <f t="shared" si="19"/>
        <v>343</v>
      </c>
      <c r="L45" s="129">
        <f t="shared" si="19"/>
        <v>991912</v>
      </c>
      <c r="M45" s="130">
        <f t="shared" si="19"/>
        <v>-1224.1000000000004</v>
      </c>
      <c r="N45" s="131">
        <f t="shared" si="19"/>
        <v>151751</v>
      </c>
      <c r="O45" s="128">
        <f t="shared" si="19"/>
        <v>69</v>
      </c>
      <c r="P45" s="129">
        <f t="shared" si="19"/>
        <v>70543</v>
      </c>
      <c r="Q45" s="130">
        <f t="shared" si="19"/>
        <v>88</v>
      </c>
      <c r="R45" s="131">
        <f t="shared" si="19"/>
        <v>232409</v>
      </c>
      <c r="S45" s="128">
        <f t="shared" si="19"/>
        <v>-2687</v>
      </c>
      <c r="T45" s="129">
        <f t="shared" si="19"/>
        <v>-94904</v>
      </c>
      <c r="U45" s="130">
        <f t="shared" si="19"/>
        <v>-521</v>
      </c>
      <c r="V45" s="131">
        <f t="shared" si="19"/>
        <v>-142131</v>
      </c>
      <c r="W45" s="128">
        <f t="shared" si="19"/>
        <v>315</v>
      </c>
      <c r="X45" s="129">
        <f t="shared" si="19"/>
        <v>58911</v>
      </c>
      <c r="Y45" s="128">
        <f t="shared" si="19"/>
        <v>-4146.1000000000058</v>
      </c>
      <c r="Z45" s="129">
        <f t="shared" si="19"/>
        <v>1564282</v>
      </c>
    </row>
    <row r="46" spans="1:38" ht="18.95" customHeight="1" thickBot="1" x14ac:dyDescent="0.2">
      <c r="A46" s="22"/>
      <c r="B46" s="248"/>
      <c r="C46" s="46"/>
      <c r="D46" s="235" t="s">
        <v>44</v>
      </c>
      <c r="E46" s="244">
        <f>E23-E42</f>
        <v>10.836847893834566</v>
      </c>
      <c r="F46" s="245"/>
      <c r="G46" s="244">
        <f>G23-G42</f>
        <v>3.8969521511516945</v>
      </c>
      <c r="H46" s="245"/>
      <c r="I46" s="244">
        <f>I23-I42</f>
        <v>7.3646508205767418</v>
      </c>
      <c r="J46" s="245"/>
      <c r="K46" s="244">
        <f>K23-K42</f>
        <v>-8.3235028759746967</v>
      </c>
      <c r="L46" s="245"/>
      <c r="M46" s="244">
        <f>M23-M42</f>
        <v>5.3210922663648788</v>
      </c>
      <c r="N46" s="245"/>
      <c r="O46" s="244">
        <f t="shared" si="19"/>
        <v>13.320987425748044</v>
      </c>
      <c r="P46" s="245"/>
      <c r="Q46" s="244">
        <f t="shared" si="19"/>
        <v>4.7247525563842743</v>
      </c>
      <c r="R46" s="245"/>
      <c r="S46" s="244">
        <f t="shared" si="19"/>
        <v>20.79138484147235</v>
      </c>
      <c r="T46" s="245"/>
      <c r="U46" s="244">
        <f t="shared" si="19"/>
        <v>2.1026974863155345</v>
      </c>
      <c r="V46" s="245"/>
      <c r="W46" s="244">
        <f t="shared" si="19"/>
        <v>11.730562290736557</v>
      </c>
      <c r="X46" s="245"/>
      <c r="Y46" s="244">
        <f t="shared" si="19"/>
        <v>8.8617608288833623</v>
      </c>
      <c r="Z46" s="245"/>
      <c r="AA46" s="242"/>
      <c r="AB46" s="243"/>
      <c r="AC46" s="242"/>
      <c r="AD46" s="243"/>
      <c r="AE46" s="242"/>
      <c r="AF46" s="243"/>
      <c r="AG46" s="231"/>
      <c r="AH46" s="232"/>
      <c r="AI46" s="231"/>
      <c r="AJ46" s="232"/>
      <c r="AK46" s="231"/>
      <c r="AL46" s="232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20">E20/E39*100</f>
        <v>109.12250217202433</v>
      </c>
      <c r="F47" s="84">
        <f t="shared" si="20"/>
        <v>109.94173577681028</v>
      </c>
      <c r="G47" s="83">
        <f t="shared" si="20"/>
        <v>96.139927623642933</v>
      </c>
      <c r="H47" s="85">
        <f t="shared" si="20"/>
        <v>92.509615099413693</v>
      </c>
      <c r="I47" s="86">
        <f t="shared" si="20"/>
        <v>101.48148148148148</v>
      </c>
      <c r="J47" s="84">
        <f t="shared" si="20"/>
        <v>107.91555161070177</v>
      </c>
      <c r="K47" s="83">
        <f t="shared" si="20"/>
        <v>114.09090909090909</v>
      </c>
      <c r="L47" s="85">
        <f t="shared" si="20"/>
        <v>135.15803991317978</v>
      </c>
      <c r="M47" s="86">
        <f t="shared" si="20"/>
        <v>100.52903967797585</v>
      </c>
      <c r="N47" s="84">
        <f t="shared" si="20"/>
        <v>106.00024602221951</v>
      </c>
      <c r="O47" s="83">
        <f t="shared" si="20"/>
        <v>115.8896289248335</v>
      </c>
      <c r="P47" s="85">
        <f t="shared" si="20"/>
        <v>120.31522907986054</v>
      </c>
      <c r="Q47" s="86">
        <f t="shared" si="20"/>
        <v>109.65176434252182</v>
      </c>
      <c r="R47" s="84">
        <f t="shared" si="20"/>
        <v>111.56063439137942</v>
      </c>
      <c r="S47" s="83">
        <f t="shared" si="20"/>
        <v>109.46757521510655</v>
      </c>
      <c r="T47" s="85">
        <f t="shared" si="20"/>
        <v>113.81413547716694</v>
      </c>
      <c r="U47" s="86">
        <f t="shared" si="20"/>
        <v>87.644281217208814</v>
      </c>
      <c r="V47" s="84">
        <f t="shared" si="20"/>
        <v>101.25530521934482</v>
      </c>
      <c r="W47" s="83">
        <f t="shared" si="20"/>
        <v>119.65352449223417</v>
      </c>
      <c r="X47" s="85">
        <f t="shared" si="20"/>
        <v>112.84639243017631</v>
      </c>
      <c r="Y47" s="83">
        <f t="shared" si="20"/>
        <v>108.40078394029653</v>
      </c>
      <c r="Z47" s="85">
        <f t="shared" si="20"/>
        <v>111.82529212689167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20"/>
        <v>105.17023959646909</v>
      </c>
      <c r="F48" s="78">
        <f t="shared" si="20"/>
        <v>107.0975867392541</v>
      </c>
      <c r="G48" s="75">
        <f t="shared" si="20"/>
        <v>124.02877697841728</v>
      </c>
      <c r="H48" s="76">
        <f t="shared" si="20"/>
        <v>124.56763547967293</v>
      </c>
      <c r="I48" s="77">
        <f t="shared" si="20"/>
        <v>99.067982456140342</v>
      </c>
      <c r="J48" s="78">
        <f t="shared" si="20"/>
        <v>94.142115593623515</v>
      </c>
      <c r="K48" s="75">
        <f t="shared" si="20"/>
        <v>54.091653027823241</v>
      </c>
      <c r="L48" s="76">
        <f t="shared" si="20"/>
        <v>51.425498962314421</v>
      </c>
      <c r="M48" s="77">
        <f t="shared" si="20"/>
        <v>105.14930885301254</v>
      </c>
      <c r="N48" s="78">
        <f t="shared" si="20"/>
        <v>94.991255702951165</v>
      </c>
      <c r="O48" s="75">
        <f t="shared" si="20"/>
        <v>112.98517995765702</v>
      </c>
      <c r="P48" s="76">
        <f t="shared" si="20"/>
        <v>112.75932495669056</v>
      </c>
      <c r="Q48" s="77">
        <f t="shared" si="20"/>
        <v>115.06481895395619</v>
      </c>
      <c r="R48" s="78">
        <f t="shared" si="20"/>
        <v>110.86883525939332</v>
      </c>
      <c r="S48" s="75">
        <f t="shared" si="20"/>
        <v>113.77967099178881</v>
      </c>
      <c r="T48" s="76">
        <f t="shared" si="20"/>
        <v>114.33745983998291</v>
      </c>
      <c r="U48" s="77">
        <f t="shared" si="20"/>
        <v>146.73252279635258</v>
      </c>
      <c r="V48" s="78">
        <f t="shared" si="20"/>
        <v>254.45716568164465</v>
      </c>
      <c r="W48" s="75">
        <f t="shared" si="20"/>
        <v>102.69513008672449</v>
      </c>
      <c r="X48" s="76">
        <f t="shared" si="20"/>
        <v>100.17461509444263</v>
      </c>
      <c r="Y48" s="75">
        <f t="shared" si="20"/>
        <v>111.774886084823</v>
      </c>
      <c r="Z48" s="76">
        <f t="shared" si="20"/>
        <v>103.18695041854853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20"/>
        <v>85.421089879688608</v>
      </c>
      <c r="F49" s="82">
        <f t="shared" si="20"/>
        <v>80.161563566186501</v>
      </c>
      <c r="G49" s="79">
        <f t="shared" si="20"/>
        <v>94.247787610619469</v>
      </c>
      <c r="H49" s="80">
        <f t="shared" si="20"/>
        <v>95.266720357798775</v>
      </c>
      <c r="I49" s="81">
        <f t="shared" si="20"/>
        <v>97.626654495664084</v>
      </c>
      <c r="J49" s="82">
        <f t="shared" si="20"/>
        <v>131.87620734649843</v>
      </c>
      <c r="K49" s="79">
        <f t="shared" si="20"/>
        <v>113.96579804560261</v>
      </c>
      <c r="L49" s="80">
        <f t="shared" si="20"/>
        <v>139.09605989480178</v>
      </c>
      <c r="M49" s="81">
        <f t="shared" si="20"/>
        <v>92.372305755821557</v>
      </c>
      <c r="N49" s="82">
        <f t="shared" si="20"/>
        <v>105.56762630998871</v>
      </c>
      <c r="O49" s="79">
        <f t="shared" si="20"/>
        <v>101.5446608462055</v>
      </c>
      <c r="P49" s="80">
        <f t="shared" si="20"/>
        <v>105.90923255284072</v>
      </c>
      <c r="Q49" s="81">
        <f t="shared" si="20"/>
        <v>100.14828544949026</v>
      </c>
      <c r="R49" s="82">
        <f t="shared" si="20"/>
        <v>102.28391749009154</v>
      </c>
      <c r="S49" s="79">
        <f t="shared" si="20"/>
        <v>91.347887686759393</v>
      </c>
      <c r="T49" s="80">
        <f t="shared" si="20"/>
        <v>96.43707612284625</v>
      </c>
      <c r="U49" s="81">
        <f t="shared" si="20"/>
        <v>87.469937469937477</v>
      </c>
      <c r="V49" s="82">
        <f t="shared" si="20"/>
        <v>88.753163224772152</v>
      </c>
      <c r="W49" s="79">
        <f t="shared" si="20"/>
        <v>103.91498881431767</v>
      </c>
      <c r="X49" s="80">
        <f t="shared" si="20"/>
        <v>103.19515208578981</v>
      </c>
      <c r="Y49" s="79">
        <f t="shared" si="20"/>
        <v>96.852412371102716</v>
      </c>
      <c r="Z49" s="80">
        <f t="shared" si="20"/>
        <v>106.28994541279452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DD53-858E-449B-A8C4-AEBD2E7EFF99}">
  <dimension ref="A1:AL52"/>
  <sheetViews>
    <sheetView zoomScaleNormal="100" zoomScaleSheetLayoutView="100" workbookViewId="0">
      <pane xSplit="4" ySplit="4" topLeftCell="M14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223" customWidth="1"/>
    <col min="2" max="2" width="3.125" style="223" customWidth="1"/>
    <col min="3" max="3" width="12.625" style="223" customWidth="1"/>
    <col min="4" max="4" width="7.25" style="223" customWidth="1"/>
    <col min="5" max="5" width="7.625" style="223" customWidth="1"/>
    <col min="6" max="6" width="10.125" style="223" customWidth="1"/>
    <col min="7" max="7" width="7.625" style="223" customWidth="1"/>
    <col min="8" max="8" width="10.125" style="223" customWidth="1"/>
    <col min="9" max="9" width="7.625" style="223" customWidth="1"/>
    <col min="10" max="10" width="10.125" style="223" customWidth="1"/>
    <col min="11" max="11" width="7.625" style="223" customWidth="1"/>
    <col min="12" max="12" width="10.125" style="223" customWidth="1"/>
    <col min="13" max="13" width="7.625" style="223" customWidth="1"/>
    <col min="14" max="14" width="10.125" style="223" customWidth="1"/>
    <col min="15" max="15" width="7.625" style="223" customWidth="1"/>
    <col min="16" max="16" width="10.125" style="223" customWidth="1"/>
    <col min="17" max="17" width="8.125" style="223" customWidth="1"/>
    <col min="18" max="18" width="11.125" style="223" customWidth="1"/>
    <col min="19" max="19" width="8.125" style="223" customWidth="1"/>
    <col min="20" max="20" width="11.125" style="223" customWidth="1"/>
    <col min="21" max="21" width="8.125" style="223" customWidth="1"/>
    <col min="22" max="22" width="11.125" style="223" customWidth="1"/>
    <col min="23" max="23" width="7.625" style="223" customWidth="1"/>
    <col min="24" max="24" width="10.5" style="223" bestFit="1" customWidth="1"/>
    <col min="25" max="25" width="8.625" style="223" customWidth="1"/>
    <col min="26" max="26" width="11.625" style="223" customWidth="1"/>
    <col min="27" max="16384" width="9" style="223"/>
  </cols>
  <sheetData>
    <row r="1" spans="1:26" ht="29.25" thickBot="1" x14ac:dyDescent="0.35">
      <c r="A1" s="277" t="s">
        <v>74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222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221" t="s">
        <v>21</v>
      </c>
      <c r="E5" s="13">
        <v>996</v>
      </c>
      <c r="F5" s="14">
        <v>83438</v>
      </c>
      <c r="G5" s="15">
        <v>54</v>
      </c>
      <c r="H5" s="16">
        <v>10200</v>
      </c>
      <c r="I5" s="13">
        <v>2159</v>
      </c>
      <c r="J5" s="14">
        <v>8118902</v>
      </c>
      <c r="K5" s="17">
        <v>815</v>
      </c>
      <c r="L5" s="18">
        <v>1544596</v>
      </c>
      <c r="M5" s="13">
        <v>666</v>
      </c>
      <c r="N5" s="87">
        <v>201815</v>
      </c>
      <c r="O5" s="19">
        <v>1063</v>
      </c>
      <c r="P5" s="18">
        <v>133130</v>
      </c>
      <c r="Q5" s="13">
        <v>12252</v>
      </c>
      <c r="R5" s="14">
        <v>1886753</v>
      </c>
      <c r="S5" s="19">
        <v>10393</v>
      </c>
      <c r="T5" s="18">
        <v>4235278</v>
      </c>
      <c r="U5" s="13">
        <v>2769</v>
      </c>
      <c r="V5" s="14">
        <v>1190686</v>
      </c>
      <c r="W5" s="13">
        <v>195</v>
      </c>
      <c r="X5" s="18">
        <v>38350</v>
      </c>
      <c r="Y5" s="20">
        <f t="shared" ref="Y5:Z19" si="0">+W5+U5+S5+Q5+O5+M5+K5+I5+G5+E5</f>
        <v>31362</v>
      </c>
      <c r="Z5" s="21">
        <f t="shared" si="0"/>
        <v>17443148</v>
      </c>
    </row>
    <row r="6" spans="1:26" ht="18.95" customHeight="1" x14ac:dyDescent="0.15">
      <c r="A6" s="7"/>
      <c r="B6" s="22"/>
      <c r="C6" s="227"/>
      <c r="D6" s="224" t="s">
        <v>22</v>
      </c>
      <c r="E6" s="23">
        <v>1345</v>
      </c>
      <c r="F6" s="24">
        <v>180048</v>
      </c>
      <c r="G6" s="25">
        <v>54</v>
      </c>
      <c r="H6" s="26">
        <v>10200</v>
      </c>
      <c r="I6" s="27">
        <v>2216</v>
      </c>
      <c r="J6" s="21">
        <v>8892126</v>
      </c>
      <c r="K6" s="25">
        <v>1135</v>
      </c>
      <c r="L6" s="26">
        <v>2195376</v>
      </c>
      <c r="M6" s="27">
        <v>763</v>
      </c>
      <c r="N6" s="88">
        <v>212071</v>
      </c>
      <c r="O6" s="25">
        <v>905</v>
      </c>
      <c r="P6" s="26">
        <v>73039</v>
      </c>
      <c r="Q6" s="27">
        <v>11164</v>
      </c>
      <c r="R6" s="21">
        <v>1773044</v>
      </c>
      <c r="S6" s="25">
        <v>10200</v>
      </c>
      <c r="T6" s="26">
        <v>4210056</v>
      </c>
      <c r="U6" s="27">
        <v>2102</v>
      </c>
      <c r="V6" s="21">
        <v>518633</v>
      </c>
      <c r="W6" s="27">
        <v>542</v>
      </c>
      <c r="X6" s="26">
        <v>50906</v>
      </c>
      <c r="Y6" s="20">
        <f t="shared" si="0"/>
        <v>30426</v>
      </c>
      <c r="Z6" s="21">
        <f t="shared" si="0"/>
        <v>18115499</v>
      </c>
    </row>
    <row r="7" spans="1:26" ht="18.95" customHeight="1" thickBot="1" x14ac:dyDescent="0.2">
      <c r="A7" s="7" t="s">
        <v>23</v>
      </c>
      <c r="B7" s="22"/>
      <c r="C7" s="228"/>
      <c r="D7" s="28" t="s">
        <v>24</v>
      </c>
      <c r="E7" s="23">
        <v>1958</v>
      </c>
      <c r="F7" s="36">
        <v>401981</v>
      </c>
      <c r="G7" s="29">
        <v>156</v>
      </c>
      <c r="H7" s="30">
        <v>75238</v>
      </c>
      <c r="I7" s="31">
        <v>1498</v>
      </c>
      <c r="J7" s="32">
        <v>1100222</v>
      </c>
      <c r="K7" s="89">
        <v>1214</v>
      </c>
      <c r="L7" s="30">
        <v>2369164</v>
      </c>
      <c r="M7" s="23">
        <v>1067</v>
      </c>
      <c r="N7" s="24">
        <v>255045</v>
      </c>
      <c r="O7" s="33">
        <v>2790</v>
      </c>
      <c r="P7" s="34">
        <v>534048</v>
      </c>
      <c r="Q7" s="23">
        <v>32348</v>
      </c>
      <c r="R7" s="24">
        <v>4800894</v>
      </c>
      <c r="S7" s="33">
        <v>24648</v>
      </c>
      <c r="T7" s="34">
        <v>1908421</v>
      </c>
      <c r="U7" s="23">
        <v>2117</v>
      </c>
      <c r="V7" s="24">
        <v>1107681</v>
      </c>
      <c r="W7" s="23">
        <v>1283</v>
      </c>
      <c r="X7" s="34">
        <v>286745</v>
      </c>
      <c r="Y7" s="31">
        <f t="shared" si="0"/>
        <v>69079</v>
      </c>
      <c r="Z7" s="24">
        <f t="shared" si="0"/>
        <v>12839439</v>
      </c>
    </row>
    <row r="8" spans="1:26" ht="18.95" customHeight="1" x14ac:dyDescent="0.15">
      <c r="A8" s="7"/>
      <c r="B8" s="22" t="s">
        <v>25</v>
      </c>
      <c r="C8" s="2" t="s">
        <v>26</v>
      </c>
      <c r="D8" s="22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183</v>
      </c>
      <c r="J8" s="14">
        <v>118338</v>
      </c>
      <c r="K8" s="17">
        <v>1</v>
      </c>
      <c r="L8" s="18">
        <v>0</v>
      </c>
      <c r="M8" s="13">
        <v>5226</v>
      </c>
      <c r="N8" s="87">
        <v>1014225</v>
      </c>
      <c r="O8" s="19">
        <v>0</v>
      </c>
      <c r="P8" s="18">
        <v>0</v>
      </c>
      <c r="Q8" s="13">
        <v>6750</v>
      </c>
      <c r="R8" s="14">
        <v>1203509</v>
      </c>
      <c r="S8" s="19">
        <v>24038</v>
      </c>
      <c r="T8" s="18">
        <v>2749312</v>
      </c>
      <c r="U8" s="13">
        <v>1032</v>
      </c>
      <c r="V8" s="14">
        <v>89835</v>
      </c>
      <c r="W8" s="13">
        <v>14</v>
      </c>
      <c r="X8" s="18">
        <v>700</v>
      </c>
      <c r="Y8" s="13">
        <f t="shared" si="0"/>
        <v>37392</v>
      </c>
      <c r="Z8" s="14">
        <f t="shared" si="0"/>
        <v>5199066</v>
      </c>
    </row>
    <row r="9" spans="1:26" ht="18.95" customHeight="1" x14ac:dyDescent="0.15">
      <c r="A9" s="7" t="s">
        <v>27</v>
      </c>
      <c r="B9" s="22"/>
      <c r="C9" s="227"/>
      <c r="D9" s="224" t="s">
        <v>22</v>
      </c>
      <c r="E9" s="23">
        <v>184</v>
      </c>
      <c r="F9" s="24">
        <v>31461</v>
      </c>
      <c r="G9" s="25">
        <v>0</v>
      </c>
      <c r="H9" s="26">
        <v>0</v>
      </c>
      <c r="I9" s="27">
        <v>162</v>
      </c>
      <c r="J9" s="21">
        <v>101691</v>
      </c>
      <c r="K9" s="25">
        <v>3</v>
      </c>
      <c r="L9" s="26">
        <v>91</v>
      </c>
      <c r="M9" s="27">
        <v>5530</v>
      </c>
      <c r="N9" s="88">
        <v>957810</v>
      </c>
      <c r="O9" s="25">
        <v>0</v>
      </c>
      <c r="P9" s="26">
        <v>0</v>
      </c>
      <c r="Q9" s="27">
        <v>6757</v>
      </c>
      <c r="R9" s="21">
        <v>1154514</v>
      </c>
      <c r="S9" s="25">
        <v>25277</v>
      </c>
      <c r="T9" s="26">
        <v>2826278</v>
      </c>
      <c r="U9" s="27">
        <v>524</v>
      </c>
      <c r="V9" s="21">
        <v>45655</v>
      </c>
      <c r="W9" s="27">
        <v>14</v>
      </c>
      <c r="X9" s="26">
        <v>700</v>
      </c>
      <c r="Y9" s="20">
        <f t="shared" si="0"/>
        <v>38451</v>
      </c>
      <c r="Z9" s="21">
        <f t="shared" si="0"/>
        <v>5118200</v>
      </c>
    </row>
    <row r="10" spans="1:26" ht="18.95" customHeight="1" thickBot="1" x14ac:dyDescent="0.2">
      <c r="A10" s="7"/>
      <c r="B10" s="22"/>
      <c r="C10" s="228"/>
      <c r="D10" s="28" t="s">
        <v>24</v>
      </c>
      <c r="E10" s="35">
        <v>227</v>
      </c>
      <c r="F10" s="36">
        <v>40675</v>
      </c>
      <c r="G10" s="29">
        <v>0</v>
      </c>
      <c r="H10" s="30">
        <v>0</v>
      </c>
      <c r="I10" s="37">
        <v>179</v>
      </c>
      <c r="J10" s="38">
        <v>54755</v>
      </c>
      <c r="K10" s="89">
        <v>1048</v>
      </c>
      <c r="L10" s="30">
        <v>11501</v>
      </c>
      <c r="M10" s="35">
        <v>8114</v>
      </c>
      <c r="N10" s="36">
        <v>1582178</v>
      </c>
      <c r="O10" s="29">
        <v>0</v>
      </c>
      <c r="P10" s="30">
        <v>0</v>
      </c>
      <c r="Q10" s="35">
        <v>12036</v>
      </c>
      <c r="R10" s="36">
        <v>1390834</v>
      </c>
      <c r="S10" s="29">
        <v>6336</v>
      </c>
      <c r="T10" s="30">
        <v>730740</v>
      </c>
      <c r="U10" s="35">
        <v>1947</v>
      </c>
      <c r="V10" s="36">
        <v>140715</v>
      </c>
      <c r="W10" s="35">
        <v>11</v>
      </c>
      <c r="X10" s="30">
        <v>20</v>
      </c>
      <c r="Y10" s="37">
        <f t="shared" si="0"/>
        <v>29898</v>
      </c>
      <c r="Z10" s="36">
        <f t="shared" si="0"/>
        <v>3951418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45</v>
      </c>
      <c r="J11" s="14">
        <v>16588</v>
      </c>
      <c r="K11" s="17">
        <v>0</v>
      </c>
      <c r="L11" s="18">
        <v>0</v>
      </c>
      <c r="M11" s="13">
        <v>34</v>
      </c>
      <c r="N11" s="87">
        <v>18000</v>
      </c>
      <c r="O11" s="19">
        <v>0</v>
      </c>
      <c r="P11" s="18">
        <v>0</v>
      </c>
      <c r="Q11" s="13">
        <v>2054</v>
      </c>
      <c r="R11" s="14">
        <v>561835</v>
      </c>
      <c r="S11" s="19">
        <v>0</v>
      </c>
      <c r="T11" s="18">
        <v>0</v>
      </c>
      <c r="U11" s="13">
        <v>11</v>
      </c>
      <c r="V11" s="14">
        <v>1000</v>
      </c>
      <c r="W11" s="13">
        <v>0</v>
      </c>
      <c r="X11" s="18">
        <v>0</v>
      </c>
      <c r="Y11" s="13">
        <f>+W11+U11+S11+Q11+O11+M11+K11+I11+G11+E11</f>
        <v>2219</v>
      </c>
      <c r="Z11" s="14">
        <f t="shared" si="0"/>
        <v>672423</v>
      </c>
    </row>
    <row r="12" spans="1:26" ht="18.95" customHeight="1" x14ac:dyDescent="0.15">
      <c r="A12" s="7"/>
      <c r="B12" s="7"/>
      <c r="C12" s="227"/>
      <c r="D12" s="225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56</v>
      </c>
      <c r="J12" s="21">
        <v>10072</v>
      </c>
      <c r="K12" s="25">
        <v>0</v>
      </c>
      <c r="L12" s="26">
        <v>0</v>
      </c>
      <c r="M12" s="27">
        <v>142</v>
      </c>
      <c r="N12" s="88">
        <v>34800</v>
      </c>
      <c r="O12" s="25">
        <v>0</v>
      </c>
      <c r="P12" s="26">
        <v>0</v>
      </c>
      <c r="Q12" s="27">
        <v>1948</v>
      </c>
      <c r="R12" s="21">
        <v>542890</v>
      </c>
      <c r="S12" s="25">
        <v>0</v>
      </c>
      <c r="T12" s="26">
        <v>0</v>
      </c>
      <c r="U12" s="27">
        <v>2</v>
      </c>
      <c r="V12" s="21">
        <v>640</v>
      </c>
      <c r="W12" s="27">
        <v>0</v>
      </c>
      <c r="X12" s="26">
        <v>0</v>
      </c>
      <c r="Y12" s="20">
        <f t="shared" ref="Y12:Y19" si="1">+W12+U12+S12+Q12+O12+M12+K12+I12+G12+E12</f>
        <v>2223</v>
      </c>
      <c r="Z12" s="21">
        <f t="shared" si="0"/>
        <v>663402</v>
      </c>
    </row>
    <row r="13" spans="1:26" ht="18.95" customHeight="1" thickBot="1" x14ac:dyDescent="0.2">
      <c r="A13" s="7"/>
      <c r="B13" s="7"/>
      <c r="C13" s="22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168</v>
      </c>
      <c r="J13" s="38">
        <v>50629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7162</v>
      </c>
      <c r="R13" s="36">
        <v>1978158</v>
      </c>
      <c r="S13" s="29">
        <v>0</v>
      </c>
      <c r="T13" s="30">
        <v>0</v>
      </c>
      <c r="U13" s="35">
        <v>42</v>
      </c>
      <c r="V13" s="36">
        <v>3906</v>
      </c>
      <c r="W13" s="35">
        <v>0</v>
      </c>
      <c r="X13" s="30">
        <v>0</v>
      </c>
      <c r="Y13" s="37">
        <f t="shared" si="1"/>
        <v>7586.1</v>
      </c>
      <c r="Z13" s="36">
        <f t="shared" si="0"/>
        <v>2246693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22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1788</v>
      </c>
      <c r="N14" s="87">
        <v>16718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1788</v>
      </c>
      <c r="Z14" s="14">
        <f t="shared" si="0"/>
        <v>16718</v>
      </c>
    </row>
    <row r="15" spans="1:26" ht="18.95" customHeight="1" x14ac:dyDescent="0.15">
      <c r="A15" s="7"/>
      <c r="B15" s="22"/>
      <c r="C15" s="227"/>
      <c r="D15" s="224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2253</v>
      </c>
      <c r="N15" s="88">
        <v>204941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2253</v>
      </c>
      <c r="Z15" s="24">
        <f t="shared" si="0"/>
        <v>204941</v>
      </c>
    </row>
    <row r="16" spans="1:26" ht="18.95" customHeight="1" thickBot="1" x14ac:dyDescent="0.2">
      <c r="A16" s="7" t="s">
        <v>34</v>
      </c>
      <c r="B16" s="22"/>
      <c r="C16" s="22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4900</v>
      </c>
      <c r="N16" s="36">
        <v>273901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4900</v>
      </c>
      <c r="Z16" s="36">
        <f t="shared" si="0"/>
        <v>273901</v>
      </c>
    </row>
    <row r="17" spans="1:28" ht="18.95" customHeight="1" x14ac:dyDescent="0.15">
      <c r="A17" s="7"/>
      <c r="B17" s="22"/>
      <c r="C17" s="2" t="s">
        <v>35</v>
      </c>
      <c r="D17" s="221" t="s">
        <v>21</v>
      </c>
      <c r="E17" s="13">
        <v>7</v>
      </c>
      <c r="F17" s="14">
        <v>2058</v>
      </c>
      <c r="G17" s="19">
        <v>700</v>
      </c>
      <c r="H17" s="18">
        <v>218229</v>
      </c>
      <c r="I17" s="13">
        <v>1123</v>
      </c>
      <c r="J17" s="14">
        <v>130654</v>
      </c>
      <c r="K17" s="19">
        <v>64</v>
      </c>
      <c r="L17" s="18">
        <v>47660</v>
      </c>
      <c r="M17" s="13">
        <v>981</v>
      </c>
      <c r="N17" s="87">
        <v>529569</v>
      </c>
      <c r="O17" s="19">
        <v>3141</v>
      </c>
      <c r="P17" s="18">
        <v>1225501</v>
      </c>
      <c r="Q17" s="13">
        <v>4846</v>
      </c>
      <c r="R17" s="14">
        <v>1069720</v>
      </c>
      <c r="S17" s="19">
        <v>203</v>
      </c>
      <c r="T17" s="18">
        <v>43443</v>
      </c>
      <c r="U17" s="13">
        <v>0</v>
      </c>
      <c r="V17" s="14">
        <v>0</v>
      </c>
      <c r="W17" s="13">
        <v>6487</v>
      </c>
      <c r="X17" s="18">
        <v>1281562</v>
      </c>
      <c r="Y17" s="41">
        <f t="shared" si="1"/>
        <v>17552</v>
      </c>
      <c r="Z17" s="42">
        <f t="shared" si="0"/>
        <v>4548396</v>
      </c>
    </row>
    <row r="18" spans="1:28" ht="18.95" customHeight="1" x14ac:dyDescent="0.15">
      <c r="A18" s="7" t="s">
        <v>36</v>
      </c>
      <c r="B18" s="22"/>
      <c r="C18" s="227"/>
      <c r="D18" s="224" t="s">
        <v>22</v>
      </c>
      <c r="E18" s="27">
        <v>57</v>
      </c>
      <c r="F18" s="21">
        <v>10017</v>
      </c>
      <c r="G18" s="25">
        <v>566</v>
      </c>
      <c r="H18" s="26">
        <v>159154</v>
      </c>
      <c r="I18" s="27">
        <v>1214</v>
      </c>
      <c r="J18" s="21">
        <v>142792</v>
      </c>
      <c r="K18" s="25">
        <v>84</v>
      </c>
      <c r="L18" s="26">
        <v>60515</v>
      </c>
      <c r="M18" s="27">
        <v>789</v>
      </c>
      <c r="N18" s="21">
        <v>417283</v>
      </c>
      <c r="O18" s="25">
        <v>3346</v>
      </c>
      <c r="P18" s="26">
        <v>1314072</v>
      </c>
      <c r="Q18" s="27">
        <v>4738</v>
      </c>
      <c r="R18" s="21">
        <v>1071207</v>
      </c>
      <c r="S18" s="25">
        <v>206</v>
      </c>
      <c r="T18" s="26">
        <v>42535</v>
      </c>
      <c r="U18" s="27">
        <v>4</v>
      </c>
      <c r="V18" s="21">
        <v>880</v>
      </c>
      <c r="W18" s="27">
        <v>6939</v>
      </c>
      <c r="X18" s="26">
        <v>1377251</v>
      </c>
      <c r="Y18" s="23">
        <f t="shared" si="1"/>
        <v>17943</v>
      </c>
      <c r="Z18" s="24">
        <f t="shared" si="0"/>
        <v>4595706</v>
      </c>
    </row>
    <row r="19" spans="1:28" ht="18.95" customHeight="1" thickBot="1" x14ac:dyDescent="0.2">
      <c r="A19" s="7"/>
      <c r="B19" s="22"/>
      <c r="C19" s="228"/>
      <c r="D19" s="43" t="s">
        <v>24</v>
      </c>
      <c r="E19" s="23">
        <v>641</v>
      </c>
      <c r="F19" s="24">
        <v>151166</v>
      </c>
      <c r="G19" s="33">
        <v>779</v>
      </c>
      <c r="H19" s="34">
        <v>230155</v>
      </c>
      <c r="I19" s="23">
        <v>346</v>
      </c>
      <c r="J19" s="24">
        <v>166204</v>
      </c>
      <c r="K19" s="90">
        <v>194</v>
      </c>
      <c r="L19" s="34">
        <v>156450</v>
      </c>
      <c r="M19" s="23">
        <v>1948</v>
      </c>
      <c r="N19" s="24">
        <v>595472</v>
      </c>
      <c r="O19" s="33">
        <v>1677</v>
      </c>
      <c r="P19" s="34">
        <v>659728</v>
      </c>
      <c r="Q19" s="23">
        <v>7799</v>
      </c>
      <c r="R19" s="24">
        <v>2006007</v>
      </c>
      <c r="S19" s="33">
        <v>72</v>
      </c>
      <c r="T19" s="34">
        <v>24494</v>
      </c>
      <c r="U19" s="23">
        <v>52</v>
      </c>
      <c r="V19" s="24">
        <v>11440</v>
      </c>
      <c r="W19" s="23">
        <v>6752</v>
      </c>
      <c r="X19" s="34">
        <v>1556997</v>
      </c>
      <c r="Y19" s="35">
        <f t="shared" si="1"/>
        <v>20260</v>
      </c>
      <c r="Z19" s="36">
        <f t="shared" si="0"/>
        <v>5558113</v>
      </c>
    </row>
    <row r="20" spans="1:28" ht="18.95" customHeight="1" x14ac:dyDescent="0.15">
      <c r="A20" s="7"/>
      <c r="B20" s="22"/>
      <c r="C20" s="2" t="s">
        <v>17</v>
      </c>
      <c r="D20" s="221" t="s">
        <v>21</v>
      </c>
      <c r="E20" s="13">
        <v>1151</v>
      </c>
      <c r="F20" s="14">
        <v>108643</v>
      </c>
      <c r="G20" s="19">
        <v>829</v>
      </c>
      <c r="H20" s="18">
        <v>303429</v>
      </c>
      <c r="I20" s="13">
        <v>3510</v>
      </c>
      <c r="J20" s="14">
        <v>8384482</v>
      </c>
      <c r="K20" s="19">
        <v>880</v>
      </c>
      <c r="L20" s="18">
        <v>1592256</v>
      </c>
      <c r="M20" s="13">
        <v>8695</v>
      </c>
      <c r="N20" s="14">
        <v>1780327</v>
      </c>
      <c r="O20" s="19">
        <v>4204</v>
      </c>
      <c r="P20" s="18">
        <v>1358631</v>
      </c>
      <c r="Q20" s="13">
        <v>25902</v>
      </c>
      <c r="R20" s="14">
        <v>4721817</v>
      </c>
      <c r="S20" s="19">
        <v>34634</v>
      </c>
      <c r="T20" s="18">
        <v>7028033</v>
      </c>
      <c r="U20" s="13">
        <v>3812</v>
      </c>
      <c r="V20" s="14">
        <v>1281521</v>
      </c>
      <c r="W20" s="13">
        <v>6696</v>
      </c>
      <c r="X20" s="18">
        <v>1320612</v>
      </c>
      <c r="Y20" s="31">
        <f t="shared" ref="Y20:Z22" si="2">+Y17+Y14+Y11+Y8+Y5</f>
        <v>90313</v>
      </c>
      <c r="Z20" s="32">
        <f t="shared" si="2"/>
        <v>27879751</v>
      </c>
      <c r="AA20" s="3"/>
      <c r="AB20" s="3"/>
    </row>
    <row r="21" spans="1:28" ht="18.95" customHeight="1" x14ac:dyDescent="0.15">
      <c r="A21" s="7" t="s">
        <v>37</v>
      </c>
      <c r="B21" s="22"/>
      <c r="C21" s="227"/>
      <c r="D21" s="224" t="s">
        <v>22</v>
      </c>
      <c r="E21" s="27">
        <v>1586</v>
      </c>
      <c r="F21" s="21">
        <v>221526</v>
      </c>
      <c r="G21" s="25">
        <v>695</v>
      </c>
      <c r="H21" s="26">
        <v>244354</v>
      </c>
      <c r="I21" s="27">
        <v>3648</v>
      </c>
      <c r="J21" s="21">
        <v>9146681</v>
      </c>
      <c r="K21" s="25">
        <v>1222</v>
      </c>
      <c r="L21" s="26">
        <v>2255982</v>
      </c>
      <c r="M21" s="27">
        <v>9477</v>
      </c>
      <c r="N21" s="21">
        <v>1826905</v>
      </c>
      <c r="O21" s="25">
        <v>4251</v>
      </c>
      <c r="P21" s="26">
        <v>1387111</v>
      </c>
      <c r="Q21" s="27">
        <v>24607</v>
      </c>
      <c r="R21" s="21">
        <v>4541655</v>
      </c>
      <c r="S21" s="25">
        <v>35683</v>
      </c>
      <c r="T21" s="26">
        <v>7078869</v>
      </c>
      <c r="U21" s="27">
        <v>2632</v>
      </c>
      <c r="V21" s="21">
        <v>565808</v>
      </c>
      <c r="W21" s="27">
        <v>7495</v>
      </c>
      <c r="X21" s="26">
        <v>1428857</v>
      </c>
      <c r="Y21" s="23">
        <f t="shared" si="2"/>
        <v>91296</v>
      </c>
      <c r="Z21" s="24">
        <f t="shared" si="2"/>
        <v>28697748</v>
      </c>
      <c r="AA21" s="3"/>
      <c r="AB21" s="3"/>
    </row>
    <row r="22" spans="1:28" ht="18.95" customHeight="1" thickBot="1" x14ac:dyDescent="0.2">
      <c r="A22" s="7"/>
      <c r="B22" s="22"/>
      <c r="C22" s="228"/>
      <c r="D22" s="43" t="s">
        <v>24</v>
      </c>
      <c r="E22" s="23">
        <v>2826</v>
      </c>
      <c r="F22" s="24">
        <v>593822</v>
      </c>
      <c r="G22" s="33">
        <v>1130</v>
      </c>
      <c r="H22" s="34">
        <v>500393</v>
      </c>
      <c r="I22" s="23">
        <v>2191</v>
      </c>
      <c r="J22" s="24">
        <v>1371810</v>
      </c>
      <c r="K22" s="33">
        <v>2456</v>
      </c>
      <c r="L22" s="34">
        <v>2537115</v>
      </c>
      <c r="M22" s="23">
        <v>16048.1</v>
      </c>
      <c r="N22" s="24">
        <v>2725596</v>
      </c>
      <c r="O22" s="33">
        <v>4467</v>
      </c>
      <c r="P22" s="34">
        <v>1193776</v>
      </c>
      <c r="Q22" s="23">
        <v>59345</v>
      </c>
      <c r="R22" s="24">
        <v>10175893</v>
      </c>
      <c r="S22" s="33">
        <v>31056</v>
      </c>
      <c r="T22" s="34">
        <v>2663655</v>
      </c>
      <c r="U22" s="23">
        <v>4158</v>
      </c>
      <c r="V22" s="24">
        <v>1263742</v>
      </c>
      <c r="W22" s="23">
        <v>8046</v>
      </c>
      <c r="X22" s="34">
        <v>1843762</v>
      </c>
      <c r="Y22" s="23">
        <f t="shared" si="2"/>
        <v>131723.1</v>
      </c>
      <c r="Z22" s="24">
        <f t="shared" si="2"/>
        <v>24869564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44.964678823722686</v>
      </c>
      <c r="F23" s="262"/>
      <c r="G23" s="261">
        <f>(G20+G21)/(G22+G41)*100</f>
        <v>71.683913452492945</v>
      </c>
      <c r="H23" s="262"/>
      <c r="I23" s="261">
        <f>(I20+I21)/(I22+I41)*100</f>
        <v>158.36283185840708</v>
      </c>
      <c r="J23" s="262"/>
      <c r="K23" s="261">
        <f>(K20+K21)/(K22+K41)*100</f>
        <v>40.007613247049868</v>
      </c>
      <c r="L23" s="262"/>
      <c r="M23" s="261">
        <f>(M20+M21)/(M22+M41)*100</f>
        <v>55.270833776891003</v>
      </c>
      <c r="N23" s="262"/>
      <c r="O23" s="261">
        <f>(O20+O21)/(O22+O41)*100</f>
        <v>94.143191181382917</v>
      </c>
      <c r="P23" s="262"/>
      <c r="Q23" s="261">
        <f>(Q20+Q21)/(Q22+Q41)*100</f>
        <v>43.02483069977427</v>
      </c>
      <c r="R23" s="262"/>
      <c r="S23" s="261">
        <f>(S20+S21)/(S22+S41)*100</f>
        <v>111.32977628599927</v>
      </c>
      <c r="T23" s="262"/>
      <c r="U23" s="261">
        <f>(U20+U21)/(U22+U41)*100</f>
        <v>90.302690582959642</v>
      </c>
      <c r="V23" s="262"/>
      <c r="W23" s="261">
        <f>(W20+W21)/(W22+W41)*100</f>
        <v>84.015156000236814</v>
      </c>
      <c r="X23" s="262"/>
      <c r="Y23" s="261">
        <f>(Y20+Y21)/(Y22+Y41)*100</f>
        <v>68.248120733059736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f>F22/E22*1000</f>
        <v>210128.09624911533</v>
      </c>
      <c r="F24" s="264"/>
      <c r="G24" s="257">
        <f>H22/G22*1000</f>
        <v>442825.66371681419</v>
      </c>
      <c r="H24" s="258"/>
      <c r="I24" s="259">
        <f>J22/I22*1000</f>
        <v>626111.36467366503</v>
      </c>
      <c r="J24" s="260"/>
      <c r="K24" s="257">
        <f>L22/K22*1000</f>
        <v>1033027.2801302931</v>
      </c>
      <c r="L24" s="258"/>
      <c r="M24" s="259">
        <f>N22/M22*1000</f>
        <v>169839.17099220469</v>
      </c>
      <c r="N24" s="260"/>
      <c r="O24" s="257">
        <f>P22/O22*1000</f>
        <v>267243.34004925005</v>
      </c>
      <c r="P24" s="258"/>
      <c r="Q24" s="259">
        <f>R22/Q22*1000</f>
        <v>171470.09857612266</v>
      </c>
      <c r="R24" s="260"/>
      <c r="S24" s="257">
        <f>T22/S22*1000</f>
        <v>85769.416537867073</v>
      </c>
      <c r="T24" s="258"/>
      <c r="U24" s="259">
        <f>V22/U22*1000</f>
        <v>303930.25493025495</v>
      </c>
      <c r="V24" s="260"/>
      <c r="W24" s="257">
        <f>X22/W22*1000</f>
        <v>229152.62242107879</v>
      </c>
      <c r="X24" s="258"/>
      <c r="Y24" s="259">
        <f>Z22/Y22*1000</f>
        <v>188801.84265326278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2.1454095750859188</v>
      </c>
      <c r="F25" s="49"/>
      <c r="G25" s="50">
        <f>G22/Y22*100</f>
        <v>0.85786016272013033</v>
      </c>
      <c r="H25" s="51"/>
      <c r="I25" s="48">
        <f>I22/Y22*100</f>
        <v>1.6633377137343412</v>
      </c>
      <c r="J25" s="49"/>
      <c r="K25" s="50">
        <f>K22/Y22*100</f>
        <v>1.8645173094164955</v>
      </c>
      <c r="L25" s="51"/>
      <c r="M25" s="48">
        <f>M22/Y22*100</f>
        <v>12.183208564025595</v>
      </c>
      <c r="N25" s="49"/>
      <c r="O25" s="50">
        <f>O22/Y22*100</f>
        <v>3.3912047317440899</v>
      </c>
      <c r="P25" s="51"/>
      <c r="Q25" s="48">
        <f>Q22/Y22*100</f>
        <v>45.052841908518701</v>
      </c>
      <c r="R25" s="49"/>
      <c r="S25" s="50">
        <f>S22/Y22*100</f>
        <v>23.576730277377315</v>
      </c>
      <c r="T25" s="51"/>
      <c r="U25" s="48">
        <f>U22/Y22*100</f>
        <v>3.156621731495842</v>
      </c>
      <c r="V25" s="49"/>
      <c r="W25" s="50">
        <f>W22/Y22*100</f>
        <v>6.1082680258815651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230"/>
      <c r="E26" s="52"/>
      <c r="F26" s="230"/>
      <c r="G26" s="52"/>
      <c r="H26" s="230"/>
      <c r="I26" s="52"/>
      <c r="J26" s="230"/>
      <c r="K26" s="52"/>
      <c r="L26" s="230"/>
      <c r="M26" s="52"/>
      <c r="N26" s="230"/>
      <c r="O26" s="52"/>
      <c r="P26" s="230"/>
      <c r="Q26" s="52"/>
      <c r="R26" s="230"/>
      <c r="S26" s="52"/>
      <c r="T26" s="230"/>
      <c r="U26" s="52"/>
      <c r="V26" s="230"/>
      <c r="W26" s="52"/>
      <c r="X26" s="230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1257</v>
      </c>
      <c r="F27" s="14">
        <v>80368</v>
      </c>
      <c r="G27" s="19">
        <v>623</v>
      </c>
      <c r="H27" s="18">
        <v>211995</v>
      </c>
      <c r="I27" s="13">
        <v>2077</v>
      </c>
      <c r="J27" s="14">
        <v>1035720</v>
      </c>
      <c r="K27" s="19">
        <v>740</v>
      </c>
      <c r="L27" s="18">
        <v>1242828</v>
      </c>
      <c r="M27" s="13">
        <v>5554</v>
      </c>
      <c r="N27" s="14">
        <v>1162134</v>
      </c>
      <c r="O27" s="19">
        <v>3879</v>
      </c>
      <c r="P27" s="18">
        <v>1275593</v>
      </c>
      <c r="Q27" s="13">
        <v>23269</v>
      </c>
      <c r="R27" s="14">
        <v>4089360</v>
      </c>
      <c r="S27" s="19">
        <v>30580</v>
      </c>
      <c r="T27" s="18">
        <v>3656016</v>
      </c>
      <c r="U27" s="13">
        <v>4527</v>
      </c>
      <c r="V27" s="14">
        <v>1102636</v>
      </c>
      <c r="W27" s="19">
        <v>7500</v>
      </c>
      <c r="X27" s="18">
        <v>1406427</v>
      </c>
      <c r="Y27" s="55">
        <f>+W27+U27+S27+Q27+O27+M27+K27+I27+G27+E27</f>
        <v>80006</v>
      </c>
      <c r="Z27" s="56">
        <f t="shared" ref="Z27:Z29" si="3">+X27+V27+T27+R27+P27+N27+L27+J27+H27+F27</f>
        <v>15263077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1317</v>
      </c>
      <c r="F28" s="21">
        <v>103431</v>
      </c>
      <c r="G28" s="25">
        <v>810</v>
      </c>
      <c r="H28" s="26">
        <v>229188</v>
      </c>
      <c r="I28" s="27">
        <v>2082</v>
      </c>
      <c r="J28" s="21">
        <v>1065290</v>
      </c>
      <c r="K28" s="25">
        <v>597</v>
      </c>
      <c r="L28" s="26">
        <v>871297</v>
      </c>
      <c r="M28" s="27">
        <v>6868</v>
      </c>
      <c r="N28" s="21">
        <v>1301124</v>
      </c>
      <c r="O28" s="25">
        <v>3870</v>
      </c>
      <c r="P28" s="26">
        <v>1295021</v>
      </c>
      <c r="Q28" s="27">
        <v>22895</v>
      </c>
      <c r="R28" s="21">
        <v>4196320</v>
      </c>
      <c r="S28" s="25">
        <v>31875</v>
      </c>
      <c r="T28" s="26">
        <v>4046317</v>
      </c>
      <c r="U28" s="27">
        <v>3792</v>
      </c>
      <c r="V28" s="21">
        <v>580700</v>
      </c>
      <c r="W28" s="25">
        <v>9437</v>
      </c>
      <c r="X28" s="26">
        <v>1559794</v>
      </c>
      <c r="Y28" s="58">
        <f t="shared" ref="Y28:Y29" si="4">+W28+U28+S28+Q28+O28+M28+K28+I28+G28+E28</f>
        <v>83543</v>
      </c>
      <c r="Z28" s="59">
        <f t="shared" si="3"/>
        <v>15248482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3297</v>
      </c>
      <c r="F29" s="21">
        <v>728429</v>
      </c>
      <c r="G29" s="25">
        <v>922</v>
      </c>
      <c r="H29" s="26">
        <v>406111</v>
      </c>
      <c r="I29" s="27">
        <v>2172</v>
      </c>
      <c r="J29" s="21">
        <v>2499627</v>
      </c>
      <c r="K29" s="25">
        <v>986</v>
      </c>
      <c r="L29" s="26">
        <v>1608518</v>
      </c>
      <c r="M29" s="27">
        <v>12317.1</v>
      </c>
      <c r="N29" s="21">
        <v>2390081</v>
      </c>
      <c r="O29" s="25">
        <v>3741</v>
      </c>
      <c r="P29" s="26">
        <v>1053753</v>
      </c>
      <c r="Q29" s="27">
        <v>57714</v>
      </c>
      <c r="R29" s="21">
        <v>10802451</v>
      </c>
      <c r="S29" s="25">
        <v>25021</v>
      </c>
      <c r="T29" s="26">
        <v>2027903</v>
      </c>
      <c r="U29" s="27">
        <v>6606</v>
      </c>
      <c r="V29" s="21">
        <v>2213874</v>
      </c>
      <c r="W29" s="25">
        <v>9828</v>
      </c>
      <c r="X29" s="26">
        <v>1995227</v>
      </c>
      <c r="Y29" s="58">
        <f t="shared" si="4"/>
        <v>122604.1</v>
      </c>
      <c r="Z29" s="59">
        <f t="shared" si="3"/>
        <v>25725974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38.366373528096588</v>
      </c>
      <c r="F30" s="253"/>
      <c r="G30" s="252">
        <v>73.638232271325805</v>
      </c>
      <c r="H30" s="253"/>
      <c r="I30" s="252">
        <v>93.734505296371424</v>
      </c>
      <c r="J30" s="253"/>
      <c r="K30" s="252">
        <v>81.079442086112792</v>
      </c>
      <c r="L30" s="253"/>
      <c r="M30" s="252">
        <v>46.19183257598857</v>
      </c>
      <c r="N30" s="253"/>
      <c r="O30" s="252">
        <v>101.08270284372554</v>
      </c>
      <c r="P30" s="253"/>
      <c r="Q30" s="252">
        <v>40.536339927820656</v>
      </c>
      <c r="R30" s="253"/>
      <c r="S30" s="252">
        <v>121.3613928724107</v>
      </c>
      <c r="T30" s="253"/>
      <c r="U30" s="252">
        <v>57.226387837930794</v>
      </c>
      <c r="V30" s="253"/>
      <c r="W30" s="252">
        <v>79.107893507706677</v>
      </c>
      <c r="X30" s="253"/>
      <c r="Y30" s="252">
        <v>65.265260711469523</v>
      </c>
      <c r="Z30" s="253"/>
    </row>
    <row r="31" spans="1:28" ht="18.95" customHeight="1" x14ac:dyDescent="0.15">
      <c r="A31" s="22"/>
      <c r="B31" s="255"/>
      <c r="C31" s="4" t="s">
        <v>45</v>
      </c>
      <c r="D31" s="221" t="s">
        <v>21</v>
      </c>
      <c r="E31" s="124">
        <f>E20-E27</f>
        <v>-106</v>
      </c>
      <c r="F31" s="125">
        <f t="shared" ref="F31:Z33" si="5">F20-F27</f>
        <v>28275</v>
      </c>
      <c r="G31" s="126">
        <f t="shared" si="5"/>
        <v>206</v>
      </c>
      <c r="H31" s="127">
        <f t="shared" si="5"/>
        <v>91434</v>
      </c>
      <c r="I31" s="124">
        <f t="shared" si="5"/>
        <v>1433</v>
      </c>
      <c r="J31" s="125">
        <f t="shared" si="5"/>
        <v>7348762</v>
      </c>
      <c r="K31" s="126">
        <f t="shared" si="5"/>
        <v>140</v>
      </c>
      <c r="L31" s="127">
        <f t="shared" si="5"/>
        <v>349428</v>
      </c>
      <c r="M31" s="124">
        <f t="shared" si="5"/>
        <v>3141</v>
      </c>
      <c r="N31" s="125">
        <f t="shared" si="5"/>
        <v>618193</v>
      </c>
      <c r="O31" s="126">
        <f t="shared" si="5"/>
        <v>325</v>
      </c>
      <c r="P31" s="127">
        <f t="shared" si="5"/>
        <v>83038</v>
      </c>
      <c r="Q31" s="124">
        <f t="shared" si="5"/>
        <v>2633</v>
      </c>
      <c r="R31" s="125">
        <f t="shared" si="5"/>
        <v>632457</v>
      </c>
      <c r="S31" s="126">
        <f t="shared" si="5"/>
        <v>4054</v>
      </c>
      <c r="T31" s="127">
        <f t="shared" si="5"/>
        <v>3372017</v>
      </c>
      <c r="U31" s="124">
        <f t="shared" si="5"/>
        <v>-715</v>
      </c>
      <c r="V31" s="125">
        <f t="shared" si="5"/>
        <v>178885</v>
      </c>
      <c r="W31" s="126">
        <f t="shared" si="5"/>
        <v>-804</v>
      </c>
      <c r="X31" s="127">
        <f t="shared" si="5"/>
        <v>-85815</v>
      </c>
      <c r="Y31" s="124">
        <f t="shared" si="5"/>
        <v>10307</v>
      </c>
      <c r="Z31" s="125">
        <f t="shared" si="5"/>
        <v>12616674</v>
      </c>
    </row>
    <row r="32" spans="1:28" ht="18.95" customHeight="1" x14ac:dyDescent="0.15">
      <c r="A32" s="22" t="s">
        <v>46</v>
      </c>
      <c r="B32" s="255"/>
      <c r="C32" s="7"/>
      <c r="D32" s="224" t="s">
        <v>22</v>
      </c>
      <c r="E32" s="128">
        <f t="shared" ref="E32:T33" si="6">E21-E28</f>
        <v>269</v>
      </c>
      <c r="F32" s="129">
        <f t="shared" si="6"/>
        <v>118095</v>
      </c>
      <c r="G32" s="130">
        <f t="shared" si="6"/>
        <v>-115</v>
      </c>
      <c r="H32" s="131">
        <f t="shared" si="6"/>
        <v>15166</v>
      </c>
      <c r="I32" s="128">
        <f t="shared" si="6"/>
        <v>1566</v>
      </c>
      <c r="J32" s="129">
        <f t="shared" si="6"/>
        <v>8081391</v>
      </c>
      <c r="K32" s="130">
        <f t="shared" si="6"/>
        <v>625</v>
      </c>
      <c r="L32" s="131">
        <f t="shared" si="6"/>
        <v>1384685</v>
      </c>
      <c r="M32" s="128">
        <f t="shared" si="6"/>
        <v>2609</v>
      </c>
      <c r="N32" s="129">
        <f t="shared" si="6"/>
        <v>525781</v>
      </c>
      <c r="O32" s="130">
        <f t="shared" si="6"/>
        <v>381</v>
      </c>
      <c r="P32" s="131">
        <f t="shared" si="6"/>
        <v>92090</v>
      </c>
      <c r="Q32" s="128">
        <f t="shared" si="6"/>
        <v>1712</v>
      </c>
      <c r="R32" s="129">
        <f t="shared" si="6"/>
        <v>345335</v>
      </c>
      <c r="S32" s="130">
        <f t="shared" si="6"/>
        <v>3808</v>
      </c>
      <c r="T32" s="131">
        <f t="shared" si="6"/>
        <v>3032552</v>
      </c>
      <c r="U32" s="128">
        <f t="shared" si="5"/>
        <v>-1160</v>
      </c>
      <c r="V32" s="129">
        <f t="shared" si="5"/>
        <v>-14892</v>
      </c>
      <c r="W32" s="130">
        <f t="shared" si="5"/>
        <v>-1942</v>
      </c>
      <c r="X32" s="131">
        <f t="shared" si="5"/>
        <v>-130937</v>
      </c>
      <c r="Y32" s="128">
        <f t="shared" si="5"/>
        <v>7753</v>
      </c>
      <c r="Z32" s="129">
        <f t="shared" si="5"/>
        <v>13449266</v>
      </c>
    </row>
    <row r="33" spans="1:38" ht="18.95" customHeight="1" x14ac:dyDescent="0.15">
      <c r="A33" s="22"/>
      <c r="B33" s="255"/>
      <c r="C33" s="7"/>
      <c r="D33" s="224" t="s">
        <v>24</v>
      </c>
      <c r="E33" s="128">
        <f t="shared" si="6"/>
        <v>-471</v>
      </c>
      <c r="F33" s="129">
        <f t="shared" si="5"/>
        <v>-134607</v>
      </c>
      <c r="G33" s="130">
        <f t="shared" si="5"/>
        <v>208</v>
      </c>
      <c r="H33" s="131">
        <f t="shared" si="5"/>
        <v>94282</v>
      </c>
      <c r="I33" s="128">
        <f t="shared" si="5"/>
        <v>19</v>
      </c>
      <c r="J33" s="129">
        <f t="shared" si="5"/>
        <v>-1127817</v>
      </c>
      <c r="K33" s="130">
        <f t="shared" si="5"/>
        <v>1470</v>
      </c>
      <c r="L33" s="131">
        <f t="shared" si="5"/>
        <v>928597</v>
      </c>
      <c r="M33" s="128">
        <f t="shared" si="5"/>
        <v>3731</v>
      </c>
      <c r="N33" s="129">
        <f t="shared" si="5"/>
        <v>335515</v>
      </c>
      <c r="O33" s="130">
        <f t="shared" si="5"/>
        <v>726</v>
      </c>
      <c r="P33" s="131">
        <f t="shared" si="5"/>
        <v>140023</v>
      </c>
      <c r="Q33" s="128">
        <f t="shared" si="5"/>
        <v>1631</v>
      </c>
      <c r="R33" s="129">
        <f t="shared" si="5"/>
        <v>-626558</v>
      </c>
      <c r="S33" s="130">
        <f t="shared" si="5"/>
        <v>6035</v>
      </c>
      <c r="T33" s="131">
        <f t="shared" si="5"/>
        <v>635752</v>
      </c>
      <c r="U33" s="128">
        <f t="shared" si="5"/>
        <v>-2448</v>
      </c>
      <c r="V33" s="129">
        <f t="shared" si="5"/>
        <v>-950132</v>
      </c>
      <c r="W33" s="130">
        <f t="shared" si="5"/>
        <v>-1782</v>
      </c>
      <c r="X33" s="131">
        <f t="shared" si="5"/>
        <v>-151465</v>
      </c>
      <c r="Y33" s="128">
        <f t="shared" si="5"/>
        <v>9119</v>
      </c>
      <c r="Z33" s="129">
        <f t="shared" si="5"/>
        <v>-856410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6.5983052956260977</v>
      </c>
      <c r="F34" s="245"/>
      <c r="G34" s="250">
        <f t="shared" ref="G34" si="7">+G23-G30</f>
        <v>-1.95431881883286</v>
      </c>
      <c r="H34" s="251"/>
      <c r="I34" s="246">
        <f t="shared" ref="I34" si="8">+I23-I30</f>
        <v>64.628326562035653</v>
      </c>
      <c r="J34" s="245"/>
      <c r="K34" s="250">
        <f t="shared" ref="K34" si="9">+K23-K30</f>
        <v>-41.071828839062924</v>
      </c>
      <c r="L34" s="251"/>
      <c r="M34" s="246">
        <f t="shared" ref="M34" si="10">+M23-M30</f>
        <v>9.0790012009024323</v>
      </c>
      <c r="N34" s="245"/>
      <c r="O34" s="250">
        <f t="shared" ref="O34" si="11">+O23-O30</f>
        <v>-6.9395116623426247</v>
      </c>
      <c r="P34" s="251"/>
      <c r="Q34" s="246">
        <f t="shared" ref="Q34" si="12">+Q23-Q30</f>
        <v>2.4884907719536145</v>
      </c>
      <c r="R34" s="245"/>
      <c r="S34" s="250">
        <f t="shared" ref="S34" si="13">+S23-S30</f>
        <v>-10.031616586411431</v>
      </c>
      <c r="T34" s="251"/>
      <c r="U34" s="246">
        <f t="shared" ref="U34" si="14">+U23-U30</f>
        <v>33.076302745028848</v>
      </c>
      <c r="V34" s="245"/>
      <c r="W34" s="250">
        <f t="shared" ref="W34" si="15">+W23-W30</f>
        <v>4.9072624925301369</v>
      </c>
      <c r="X34" s="251"/>
      <c r="Y34" s="246">
        <f t="shared" ref="Y34" si="16">+Y23-Y30</f>
        <v>2.9828600215902128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17">E20/E27*100</f>
        <v>91.567223548130471</v>
      </c>
      <c r="F35" s="72">
        <f t="shared" si="17"/>
        <v>135.18191319928329</v>
      </c>
      <c r="G35" s="73">
        <f t="shared" si="17"/>
        <v>133.06581059390049</v>
      </c>
      <c r="H35" s="74">
        <f t="shared" si="17"/>
        <v>143.13026250619117</v>
      </c>
      <c r="I35" s="71">
        <f t="shared" si="17"/>
        <v>168.99374097255657</v>
      </c>
      <c r="J35" s="72">
        <f t="shared" si="17"/>
        <v>809.53172672150777</v>
      </c>
      <c r="K35" s="73">
        <f t="shared" si="17"/>
        <v>118.91891891891892</v>
      </c>
      <c r="L35" s="74">
        <f t="shared" si="17"/>
        <v>128.11555581303287</v>
      </c>
      <c r="M35" s="71">
        <f t="shared" si="17"/>
        <v>156.55383507382069</v>
      </c>
      <c r="N35" s="72">
        <f t="shared" si="17"/>
        <v>153.19464020500217</v>
      </c>
      <c r="O35" s="73">
        <f t="shared" si="17"/>
        <v>108.37844805362207</v>
      </c>
      <c r="P35" s="74">
        <f t="shared" si="17"/>
        <v>106.50975663867708</v>
      </c>
      <c r="Q35" s="71">
        <f t="shared" si="17"/>
        <v>111.31548412050367</v>
      </c>
      <c r="R35" s="72">
        <f t="shared" si="17"/>
        <v>115.46591642702036</v>
      </c>
      <c r="S35" s="73">
        <f t="shared" si="17"/>
        <v>113.25703073904512</v>
      </c>
      <c r="T35" s="74">
        <f t="shared" si="17"/>
        <v>192.23200883147121</v>
      </c>
      <c r="U35" s="71">
        <f t="shared" si="17"/>
        <v>84.20587585597525</v>
      </c>
      <c r="V35" s="72">
        <f t="shared" si="17"/>
        <v>116.22339557206548</v>
      </c>
      <c r="W35" s="73">
        <f t="shared" si="17"/>
        <v>89.28</v>
      </c>
      <c r="X35" s="74">
        <f t="shared" si="17"/>
        <v>93.898367992082072</v>
      </c>
      <c r="Y35" s="71">
        <f t="shared" si="17"/>
        <v>112.88278379121566</v>
      </c>
      <c r="Z35" s="72">
        <f t="shared" si="17"/>
        <v>182.66140569165705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17"/>
        <v>120.42520880789674</v>
      </c>
      <c r="F36" s="76">
        <f t="shared" si="17"/>
        <v>214.17756765379821</v>
      </c>
      <c r="G36" s="77">
        <f t="shared" si="17"/>
        <v>85.802469135802468</v>
      </c>
      <c r="H36" s="78">
        <f t="shared" si="17"/>
        <v>106.61727490095467</v>
      </c>
      <c r="I36" s="75">
        <f t="shared" si="17"/>
        <v>175.21613832853026</v>
      </c>
      <c r="J36" s="76">
        <f t="shared" si="17"/>
        <v>858.60948661866723</v>
      </c>
      <c r="K36" s="77">
        <f t="shared" si="17"/>
        <v>204.69011725293132</v>
      </c>
      <c r="L36" s="78">
        <f t="shared" si="17"/>
        <v>258.92227334651676</v>
      </c>
      <c r="M36" s="75">
        <f t="shared" si="17"/>
        <v>137.9877693651718</v>
      </c>
      <c r="N36" s="76">
        <f t="shared" si="17"/>
        <v>140.40975341320274</v>
      </c>
      <c r="O36" s="77">
        <f t="shared" si="17"/>
        <v>109.84496124031007</v>
      </c>
      <c r="P36" s="78">
        <f t="shared" si="17"/>
        <v>107.11108159636021</v>
      </c>
      <c r="Q36" s="75">
        <f t="shared" si="17"/>
        <v>107.47761519982528</v>
      </c>
      <c r="R36" s="76">
        <f t="shared" si="17"/>
        <v>108.22947249018186</v>
      </c>
      <c r="S36" s="77">
        <f t="shared" si="17"/>
        <v>111.94666666666666</v>
      </c>
      <c r="T36" s="78">
        <f t="shared" si="17"/>
        <v>174.94598174092636</v>
      </c>
      <c r="U36" s="75">
        <f t="shared" si="17"/>
        <v>69.40928270042194</v>
      </c>
      <c r="V36" s="76">
        <f t="shared" si="17"/>
        <v>97.43550886860686</v>
      </c>
      <c r="W36" s="77">
        <f t="shared" si="17"/>
        <v>79.42142630073117</v>
      </c>
      <c r="X36" s="78">
        <f t="shared" si="17"/>
        <v>91.605494058830857</v>
      </c>
      <c r="Y36" s="75">
        <f t="shared" si="17"/>
        <v>109.28025088876387</v>
      </c>
      <c r="Z36" s="76">
        <f t="shared" si="17"/>
        <v>188.20068777993771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17"/>
        <v>85.714285714285708</v>
      </c>
      <c r="F37" s="80">
        <f t="shared" si="17"/>
        <v>81.520916932192435</v>
      </c>
      <c r="G37" s="81">
        <f t="shared" si="17"/>
        <v>122.55965292841648</v>
      </c>
      <c r="H37" s="82">
        <f t="shared" si="17"/>
        <v>123.215820305286</v>
      </c>
      <c r="I37" s="79">
        <f t="shared" si="17"/>
        <v>100.87476979742173</v>
      </c>
      <c r="J37" s="80">
        <f t="shared" si="17"/>
        <v>54.88058818375702</v>
      </c>
      <c r="K37" s="81">
        <f t="shared" si="17"/>
        <v>249.08722109533468</v>
      </c>
      <c r="L37" s="82">
        <f t="shared" si="17"/>
        <v>157.72997255859121</v>
      </c>
      <c r="M37" s="79">
        <f t="shared" si="17"/>
        <v>130.2912211478351</v>
      </c>
      <c r="N37" s="80">
        <f t="shared" si="17"/>
        <v>114.03780876045624</v>
      </c>
      <c r="O37" s="81">
        <f t="shared" si="17"/>
        <v>119.4065757818765</v>
      </c>
      <c r="P37" s="82">
        <f t="shared" si="17"/>
        <v>113.28802859873235</v>
      </c>
      <c r="Q37" s="79">
        <f t="shared" si="17"/>
        <v>102.82600408912916</v>
      </c>
      <c r="R37" s="80">
        <f t="shared" si="17"/>
        <v>94.199853348096653</v>
      </c>
      <c r="S37" s="81">
        <f t="shared" si="17"/>
        <v>124.11973941888814</v>
      </c>
      <c r="T37" s="82">
        <f t="shared" si="17"/>
        <v>131.35021744136677</v>
      </c>
      <c r="U37" s="79">
        <f t="shared" si="17"/>
        <v>62.94277929155313</v>
      </c>
      <c r="V37" s="80">
        <f t="shared" si="17"/>
        <v>57.082833079027985</v>
      </c>
      <c r="W37" s="81">
        <f t="shared" si="17"/>
        <v>81.868131868131869</v>
      </c>
      <c r="X37" s="82">
        <f t="shared" si="17"/>
        <v>92.408633203139289</v>
      </c>
      <c r="Y37" s="79">
        <f t="shared" si="17"/>
        <v>107.43776105366787</v>
      </c>
      <c r="Z37" s="80">
        <f t="shared" si="17"/>
        <v>96.67102983156245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220" t="s">
        <v>21</v>
      </c>
      <c r="E39" s="13">
        <f>+'(令和3年12月) '!E20</f>
        <v>1306</v>
      </c>
      <c r="F39" s="14">
        <f>+'(令和3年12月) '!F20</f>
        <v>120865</v>
      </c>
      <c r="G39" s="13">
        <f>+'(令和3年12月) '!G20</f>
        <v>904</v>
      </c>
      <c r="H39" s="14">
        <f>+'(令和3年12月) '!H20</f>
        <v>290067</v>
      </c>
      <c r="I39" s="13">
        <f>+'(令和3年12月) '!I20</f>
        <v>3729</v>
      </c>
      <c r="J39" s="14">
        <f>+'(令和3年12月) '!J20</f>
        <v>8294406</v>
      </c>
      <c r="K39" s="13">
        <f>+'(令和3年12月) '!K20</f>
        <v>1568</v>
      </c>
      <c r="L39" s="14">
        <f>+'(令和3年12月) '!L20</f>
        <v>2905510</v>
      </c>
      <c r="M39" s="13">
        <f>+'(令和3年12月) '!M20</f>
        <v>10139</v>
      </c>
      <c r="N39" s="14">
        <f>+'(令和3年12月) '!N20</f>
        <v>1546214</v>
      </c>
      <c r="O39" s="13">
        <f>+'(令和3年12月) '!O20</f>
        <v>5348</v>
      </c>
      <c r="P39" s="14">
        <f>+'(令和3年12月) '!P20</f>
        <v>1842842</v>
      </c>
      <c r="Q39" s="13">
        <f>+'(令和3年12月) '!Q20</f>
        <v>27304</v>
      </c>
      <c r="R39" s="14">
        <f>+'(令和3年12月) '!R20</f>
        <v>5363036</v>
      </c>
      <c r="S39" s="25">
        <f>+'(令和3年12月) '!S20</f>
        <v>57626</v>
      </c>
      <c r="T39" s="26">
        <f>+'(令和3年12月) '!T20</f>
        <v>12173400</v>
      </c>
      <c r="U39" s="13">
        <f>+'(令和3年12月) '!U20</f>
        <v>3116</v>
      </c>
      <c r="V39" s="14">
        <f>+'(令和3年12月) '!V20</f>
        <v>1002930</v>
      </c>
      <c r="W39" s="13">
        <f>+'(令和3年12月) '!W20</f>
        <v>8767</v>
      </c>
      <c r="X39" s="14">
        <f>+'(令和3年12月) '!X20</f>
        <v>1684490</v>
      </c>
      <c r="Y39" s="55">
        <f>+' (令和3年11月) '!Y20</f>
        <v>109669</v>
      </c>
      <c r="Z39" s="56">
        <f>+' (令和3年11月) '!Z20</f>
        <v>31886026</v>
      </c>
    </row>
    <row r="40" spans="1:38" ht="18.95" customHeight="1" x14ac:dyDescent="0.15">
      <c r="A40" s="22"/>
      <c r="B40" s="248"/>
      <c r="C40" s="22"/>
      <c r="D40" s="225" t="s">
        <v>22</v>
      </c>
      <c r="E40" s="27">
        <f>+'(令和3年12月) '!E21</f>
        <v>1661</v>
      </c>
      <c r="F40" s="21">
        <f>+'(令和3年12月) '!F21</f>
        <v>242899</v>
      </c>
      <c r="G40" s="27">
        <f>+'(令和3年12月) '!G21</f>
        <v>849</v>
      </c>
      <c r="H40" s="21">
        <f>+'(令和3年12月) '!H21</f>
        <v>264530</v>
      </c>
      <c r="I40" s="27">
        <f>+'(令和3年12月) '!I21</f>
        <v>3391</v>
      </c>
      <c r="J40" s="21">
        <f>+'(令和3年12月) '!J21</f>
        <v>7209005</v>
      </c>
      <c r="K40" s="27">
        <f>+'(令和3年12月) '!K21</f>
        <v>1188</v>
      </c>
      <c r="L40" s="21">
        <f>+'(令和3年12月) '!L21</f>
        <v>2466190</v>
      </c>
      <c r="M40" s="27">
        <f>+'(令和3年12月) '!M21</f>
        <v>10897</v>
      </c>
      <c r="N40" s="21">
        <f>+'(令和3年12月) '!N21</f>
        <v>1918432</v>
      </c>
      <c r="O40" s="27">
        <f>+'(令和3年12月) '!O21</f>
        <v>5505</v>
      </c>
      <c r="P40" s="21">
        <f>+'(令和3年12月) '!P21</f>
        <v>1880481</v>
      </c>
      <c r="Q40" s="27">
        <f>+'(令和3年12月) '!Q21</f>
        <v>27877</v>
      </c>
      <c r="R40" s="21">
        <f>+'(令和3年12月) '!R21</f>
        <v>5623875</v>
      </c>
      <c r="S40" s="25">
        <f>+'(令和3年12月) '!S21</f>
        <v>57943</v>
      </c>
      <c r="T40" s="26">
        <f>+'(令和3年12月) '!T21</f>
        <v>12208129</v>
      </c>
      <c r="U40" s="27">
        <f>+'(令和3年12月) '!U21</f>
        <v>3460</v>
      </c>
      <c r="V40" s="21">
        <f>+'(令和3年12月) '!V21</f>
        <v>1070437</v>
      </c>
      <c r="W40" s="27">
        <f>+'(令和3年12月) '!W21</f>
        <v>8708</v>
      </c>
      <c r="X40" s="21">
        <f>+'(令和3年12月) '!X21</f>
        <v>1656107</v>
      </c>
      <c r="Y40" s="58">
        <f>+' (令和3年11月) '!Y21</f>
        <v>107891</v>
      </c>
      <c r="Z40" s="59">
        <f>+' (令和3年11月) '!Z21</f>
        <v>31654364</v>
      </c>
    </row>
    <row r="41" spans="1:38" ht="18.95" customHeight="1" x14ac:dyDescent="0.15">
      <c r="A41" s="22" t="s">
        <v>52</v>
      </c>
      <c r="B41" s="248"/>
      <c r="C41" s="22"/>
      <c r="D41" s="225" t="s">
        <v>24</v>
      </c>
      <c r="E41" s="27">
        <f>+'(令和3年12月) '!E22</f>
        <v>3261</v>
      </c>
      <c r="F41" s="21">
        <f>+'(令和3年12月) '!F22</f>
        <v>706705</v>
      </c>
      <c r="G41" s="27">
        <f>+'(令和3年12月) '!G22</f>
        <v>996</v>
      </c>
      <c r="H41" s="21">
        <f>+'(令和3年12月) '!H22</f>
        <v>441318</v>
      </c>
      <c r="I41" s="27">
        <f>+'(令和3年12月) '!I22</f>
        <v>2329</v>
      </c>
      <c r="J41" s="21">
        <f>+'(令和3年12月) '!J22</f>
        <v>2134009</v>
      </c>
      <c r="K41" s="27">
        <f>+'(令和3年12月) '!K22</f>
        <v>2798</v>
      </c>
      <c r="L41" s="21">
        <f>+'(令和3年12月) '!L22</f>
        <v>3200841</v>
      </c>
      <c r="M41" s="27">
        <f>+'(令和3年12月) '!M22</f>
        <v>16830</v>
      </c>
      <c r="N41" s="21">
        <f>+'(令和3年12月) '!N22</f>
        <v>2772174</v>
      </c>
      <c r="O41" s="27">
        <f>+'(令和3年12月) '!O22</f>
        <v>4514</v>
      </c>
      <c r="P41" s="21">
        <f>+'(令和3年12月) '!P22</f>
        <v>1222256</v>
      </c>
      <c r="Q41" s="27">
        <f>+'(令和3年12月) '!Q22</f>
        <v>58050</v>
      </c>
      <c r="R41" s="21">
        <f>+'(令和3年12月) '!R22</f>
        <v>9995731</v>
      </c>
      <c r="S41" s="25">
        <f>+'(令和3年12月) '!S22</f>
        <v>32105</v>
      </c>
      <c r="T41" s="26">
        <f>+'(令和3年12月) '!T22</f>
        <v>2714491</v>
      </c>
      <c r="U41" s="27">
        <f>+'(令和3年12月) '!U22</f>
        <v>2978</v>
      </c>
      <c r="V41" s="21">
        <f>+'(令和3年12月) '!V22</f>
        <v>548029</v>
      </c>
      <c r="W41" s="27">
        <f>+'(令和3年12月) '!W22</f>
        <v>8845</v>
      </c>
      <c r="X41" s="21">
        <f>+'(令和3年12月) '!X22</f>
        <v>1952007</v>
      </c>
      <c r="Y41" s="58">
        <f>+' (令和3年11月) '!Y22</f>
        <v>134378</v>
      </c>
      <c r="Z41" s="59">
        <f>+' (令和3年11月) '!Z22</f>
        <v>25003886</v>
      </c>
    </row>
    <row r="42" spans="1:38" ht="18.95" customHeight="1" thickBot="1" x14ac:dyDescent="0.2">
      <c r="A42" s="22"/>
      <c r="B42" s="248"/>
      <c r="C42" s="22"/>
      <c r="D42" s="226" t="s">
        <v>44</v>
      </c>
      <c r="E42" s="244">
        <v>43.143812709030101</v>
      </c>
      <c r="F42" s="245"/>
      <c r="G42" s="244">
        <v>90.50077439339185</v>
      </c>
      <c r="H42" s="245"/>
      <c r="I42" s="244">
        <v>164.81481481481481</v>
      </c>
      <c r="J42" s="245"/>
      <c r="K42" s="244">
        <v>52.837423312883438</v>
      </c>
      <c r="L42" s="245"/>
      <c r="M42" s="244">
        <v>61.119181823464466</v>
      </c>
      <c r="N42" s="245"/>
      <c r="O42" s="244">
        <v>118.1600435492651</v>
      </c>
      <c r="P42" s="245"/>
      <c r="Q42" s="244">
        <v>47.295432533662456</v>
      </c>
      <c r="R42" s="245"/>
      <c r="S42" s="244">
        <v>179.10177135152728</v>
      </c>
      <c r="T42" s="245"/>
      <c r="U42" s="244">
        <v>104.38095238095238</v>
      </c>
      <c r="V42" s="245"/>
      <c r="W42" s="244">
        <v>99.115194827292839</v>
      </c>
      <c r="X42" s="245"/>
      <c r="Y42" s="244">
        <v>90.340866543858851</v>
      </c>
      <c r="Z42" s="245"/>
    </row>
    <row r="43" spans="1:38" ht="18.95" customHeight="1" x14ac:dyDescent="0.15">
      <c r="A43" s="22"/>
      <c r="B43" s="248"/>
      <c r="C43" s="12" t="s">
        <v>45</v>
      </c>
      <c r="D43" s="220" t="s">
        <v>21</v>
      </c>
      <c r="E43" s="124">
        <f t="shared" ref="E43:Z46" si="18">E20-E39</f>
        <v>-155</v>
      </c>
      <c r="F43" s="127">
        <f t="shared" si="18"/>
        <v>-12222</v>
      </c>
      <c r="G43" s="124">
        <f t="shared" si="18"/>
        <v>-75</v>
      </c>
      <c r="H43" s="125">
        <f t="shared" si="18"/>
        <v>13362</v>
      </c>
      <c r="I43" s="126">
        <f t="shared" si="18"/>
        <v>-219</v>
      </c>
      <c r="J43" s="127">
        <f t="shared" si="18"/>
        <v>90076</v>
      </c>
      <c r="K43" s="124">
        <f t="shared" si="18"/>
        <v>-688</v>
      </c>
      <c r="L43" s="125">
        <f t="shared" si="18"/>
        <v>-1313254</v>
      </c>
      <c r="M43" s="126">
        <f t="shared" si="18"/>
        <v>-1444</v>
      </c>
      <c r="N43" s="127">
        <f t="shared" si="18"/>
        <v>234113</v>
      </c>
      <c r="O43" s="124">
        <f t="shared" si="18"/>
        <v>-1144</v>
      </c>
      <c r="P43" s="125">
        <f t="shared" si="18"/>
        <v>-484211</v>
      </c>
      <c r="Q43" s="126">
        <f t="shared" si="18"/>
        <v>-1402</v>
      </c>
      <c r="R43" s="127">
        <f t="shared" si="18"/>
        <v>-641219</v>
      </c>
      <c r="S43" s="124">
        <f t="shared" si="18"/>
        <v>-22992</v>
      </c>
      <c r="T43" s="125">
        <f t="shared" si="18"/>
        <v>-5145367</v>
      </c>
      <c r="U43" s="126">
        <f t="shared" si="18"/>
        <v>696</v>
      </c>
      <c r="V43" s="127">
        <f t="shared" si="18"/>
        <v>278591</v>
      </c>
      <c r="W43" s="124">
        <f t="shared" si="18"/>
        <v>-2071</v>
      </c>
      <c r="X43" s="125">
        <f t="shared" si="18"/>
        <v>-363878</v>
      </c>
      <c r="Y43" s="124">
        <f t="shared" si="18"/>
        <v>-19356</v>
      </c>
      <c r="Z43" s="125">
        <f t="shared" si="18"/>
        <v>-4006275</v>
      </c>
    </row>
    <row r="44" spans="1:38" ht="18.95" customHeight="1" x14ac:dyDescent="0.15">
      <c r="A44" s="22"/>
      <c r="B44" s="248"/>
      <c r="C44" s="22"/>
      <c r="D44" s="225" t="s">
        <v>22</v>
      </c>
      <c r="E44" s="128">
        <f t="shared" si="18"/>
        <v>-75</v>
      </c>
      <c r="F44" s="131">
        <f t="shared" si="18"/>
        <v>-21373</v>
      </c>
      <c r="G44" s="128">
        <f t="shared" si="18"/>
        <v>-154</v>
      </c>
      <c r="H44" s="129">
        <f t="shared" si="18"/>
        <v>-20176</v>
      </c>
      <c r="I44" s="130">
        <f t="shared" si="18"/>
        <v>257</v>
      </c>
      <c r="J44" s="131">
        <f t="shared" si="18"/>
        <v>1937676</v>
      </c>
      <c r="K44" s="128">
        <f t="shared" si="18"/>
        <v>34</v>
      </c>
      <c r="L44" s="129">
        <f t="shared" si="18"/>
        <v>-210208</v>
      </c>
      <c r="M44" s="130">
        <f t="shared" si="18"/>
        <v>-1420</v>
      </c>
      <c r="N44" s="131">
        <f t="shared" si="18"/>
        <v>-91527</v>
      </c>
      <c r="O44" s="128">
        <f t="shared" si="18"/>
        <v>-1254</v>
      </c>
      <c r="P44" s="129">
        <f t="shared" si="18"/>
        <v>-493370</v>
      </c>
      <c r="Q44" s="130">
        <f t="shared" si="18"/>
        <v>-3270</v>
      </c>
      <c r="R44" s="131">
        <f t="shared" si="18"/>
        <v>-1082220</v>
      </c>
      <c r="S44" s="128">
        <f t="shared" si="18"/>
        <v>-22260</v>
      </c>
      <c r="T44" s="129">
        <f t="shared" si="18"/>
        <v>-5129260</v>
      </c>
      <c r="U44" s="130">
        <f t="shared" si="18"/>
        <v>-828</v>
      </c>
      <c r="V44" s="131">
        <f t="shared" si="18"/>
        <v>-504629</v>
      </c>
      <c r="W44" s="128">
        <f t="shared" si="18"/>
        <v>-1213</v>
      </c>
      <c r="X44" s="129">
        <f t="shared" si="18"/>
        <v>-227250</v>
      </c>
      <c r="Y44" s="128">
        <f t="shared" si="18"/>
        <v>-16595</v>
      </c>
      <c r="Z44" s="129">
        <f t="shared" si="18"/>
        <v>-2956616</v>
      </c>
    </row>
    <row r="45" spans="1:38" ht="18.95" customHeight="1" x14ac:dyDescent="0.15">
      <c r="A45" s="22"/>
      <c r="B45" s="248"/>
      <c r="C45" s="22"/>
      <c r="D45" s="225" t="s">
        <v>24</v>
      </c>
      <c r="E45" s="128">
        <f t="shared" si="18"/>
        <v>-435</v>
      </c>
      <c r="F45" s="131">
        <f t="shared" si="18"/>
        <v>-112883</v>
      </c>
      <c r="G45" s="128">
        <f t="shared" si="18"/>
        <v>134</v>
      </c>
      <c r="H45" s="129">
        <f t="shared" si="18"/>
        <v>59075</v>
      </c>
      <c r="I45" s="130">
        <f t="shared" si="18"/>
        <v>-138</v>
      </c>
      <c r="J45" s="131">
        <f t="shared" si="18"/>
        <v>-762199</v>
      </c>
      <c r="K45" s="128">
        <f t="shared" si="18"/>
        <v>-342</v>
      </c>
      <c r="L45" s="129">
        <f t="shared" si="18"/>
        <v>-663726</v>
      </c>
      <c r="M45" s="130">
        <f t="shared" si="18"/>
        <v>-781.89999999999964</v>
      </c>
      <c r="N45" s="131">
        <f t="shared" si="18"/>
        <v>-46578</v>
      </c>
      <c r="O45" s="128">
        <f t="shared" si="18"/>
        <v>-47</v>
      </c>
      <c r="P45" s="129">
        <f t="shared" si="18"/>
        <v>-28480</v>
      </c>
      <c r="Q45" s="130">
        <f t="shared" si="18"/>
        <v>1295</v>
      </c>
      <c r="R45" s="131">
        <f t="shared" si="18"/>
        <v>180162</v>
      </c>
      <c r="S45" s="128">
        <f t="shared" si="18"/>
        <v>-1049</v>
      </c>
      <c r="T45" s="129">
        <f t="shared" si="18"/>
        <v>-50836</v>
      </c>
      <c r="U45" s="130">
        <f t="shared" si="18"/>
        <v>1180</v>
      </c>
      <c r="V45" s="131">
        <f t="shared" si="18"/>
        <v>715713</v>
      </c>
      <c r="W45" s="128">
        <f t="shared" si="18"/>
        <v>-799</v>
      </c>
      <c r="X45" s="129">
        <f t="shared" si="18"/>
        <v>-108245</v>
      </c>
      <c r="Y45" s="128">
        <f t="shared" si="18"/>
        <v>-2654.8999999999942</v>
      </c>
      <c r="Z45" s="129">
        <f t="shared" si="18"/>
        <v>-134322</v>
      </c>
    </row>
    <row r="46" spans="1:38" ht="18.95" customHeight="1" thickBot="1" x14ac:dyDescent="0.2">
      <c r="A46" s="22"/>
      <c r="B46" s="248"/>
      <c r="C46" s="46"/>
      <c r="D46" s="226" t="s">
        <v>44</v>
      </c>
      <c r="E46" s="244">
        <f>E23-E42</f>
        <v>1.8208661146925849</v>
      </c>
      <c r="F46" s="245"/>
      <c r="G46" s="244">
        <f>G23-G42</f>
        <v>-18.816860940898906</v>
      </c>
      <c r="H46" s="245"/>
      <c r="I46" s="244">
        <f>I23-I42</f>
        <v>-6.4519829564077327</v>
      </c>
      <c r="J46" s="245"/>
      <c r="K46" s="244">
        <f>K23-K42</f>
        <v>-12.82981006583357</v>
      </c>
      <c r="L46" s="245"/>
      <c r="M46" s="244">
        <f>M23-M42</f>
        <v>-5.848348046573463</v>
      </c>
      <c r="N46" s="245"/>
      <c r="O46" s="244">
        <f t="shared" si="18"/>
        <v>-24.01685236788218</v>
      </c>
      <c r="P46" s="245"/>
      <c r="Q46" s="244">
        <f t="shared" si="18"/>
        <v>-4.2706018338881861</v>
      </c>
      <c r="R46" s="245"/>
      <c r="S46" s="244">
        <f t="shared" si="18"/>
        <v>-67.771995065528003</v>
      </c>
      <c r="T46" s="245"/>
      <c r="U46" s="244">
        <f t="shared" si="18"/>
        <v>-14.078261797992738</v>
      </c>
      <c r="V46" s="245"/>
      <c r="W46" s="244">
        <f t="shared" si="18"/>
        <v>-15.100038827056025</v>
      </c>
      <c r="X46" s="245"/>
      <c r="Y46" s="244">
        <f t="shared" si="18"/>
        <v>-22.092745810799116</v>
      </c>
      <c r="Z46" s="245"/>
      <c r="AA46" s="242"/>
      <c r="AB46" s="243"/>
      <c r="AC46" s="242"/>
      <c r="AD46" s="243"/>
      <c r="AE46" s="242"/>
      <c r="AF46" s="243"/>
      <c r="AG46" s="229"/>
      <c r="AH46" s="230"/>
      <c r="AI46" s="229"/>
      <c r="AJ46" s="230"/>
      <c r="AK46" s="229"/>
      <c r="AL46" s="230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19">E20/E39*100</f>
        <v>88.131699846860641</v>
      </c>
      <c r="F47" s="84">
        <f t="shared" si="19"/>
        <v>89.88789144913747</v>
      </c>
      <c r="G47" s="83">
        <f t="shared" si="19"/>
        <v>91.703539823008853</v>
      </c>
      <c r="H47" s="85">
        <f t="shared" si="19"/>
        <v>104.60652194148248</v>
      </c>
      <c r="I47" s="86">
        <f t="shared" si="19"/>
        <v>94.127111826226866</v>
      </c>
      <c r="J47" s="84">
        <f t="shared" si="19"/>
        <v>101.08598493972927</v>
      </c>
      <c r="K47" s="83">
        <f t="shared" si="19"/>
        <v>56.12244897959183</v>
      </c>
      <c r="L47" s="85">
        <f t="shared" si="19"/>
        <v>54.801256922192664</v>
      </c>
      <c r="M47" s="86">
        <f t="shared" si="19"/>
        <v>85.757964296281685</v>
      </c>
      <c r="N47" s="84">
        <f t="shared" si="19"/>
        <v>115.14104774630161</v>
      </c>
      <c r="O47" s="83">
        <f t="shared" si="19"/>
        <v>78.608825729244586</v>
      </c>
      <c r="P47" s="85">
        <f t="shared" si="19"/>
        <v>73.724768591121759</v>
      </c>
      <c r="Q47" s="86">
        <f t="shared" si="19"/>
        <v>94.865221213009093</v>
      </c>
      <c r="R47" s="84">
        <f t="shared" si="19"/>
        <v>88.043731200014321</v>
      </c>
      <c r="S47" s="83">
        <f t="shared" si="19"/>
        <v>60.101343143719852</v>
      </c>
      <c r="T47" s="85">
        <f t="shared" si="19"/>
        <v>57.732704092529616</v>
      </c>
      <c r="U47" s="86">
        <f t="shared" si="19"/>
        <v>122.33632862644417</v>
      </c>
      <c r="V47" s="84">
        <f t="shared" si="19"/>
        <v>127.77771130587379</v>
      </c>
      <c r="W47" s="83">
        <f t="shared" si="19"/>
        <v>76.377324056119548</v>
      </c>
      <c r="X47" s="85">
        <f t="shared" si="19"/>
        <v>78.398328277401461</v>
      </c>
      <c r="Y47" s="83">
        <f t="shared" si="19"/>
        <v>82.350527496375463</v>
      </c>
      <c r="Z47" s="85">
        <f t="shared" si="19"/>
        <v>87.435640302118557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19"/>
        <v>95.484647802528599</v>
      </c>
      <c r="F48" s="78">
        <f t="shared" si="19"/>
        <v>91.200869497198426</v>
      </c>
      <c r="G48" s="75">
        <f t="shared" si="19"/>
        <v>81.861012956419316</v>
      </c>
      <c r="H48" s="76">
        <f t="shared" si="19"/>
        <v>92.372887763202655</v>
      </c>
      <c r="I48" s="77">
        <f t="shared" si="19"/>
        <v>107.57888528457681</v>
      </c>
      <c r="J48" s="78">
        <f t="shared" si="19"/>
        <v>126.87854981373989</v>
      </c>
      <c r="K48" s="75">
        <f t="shared" si="19"/>
        <v>102.86195286195286</v>
      </c>
      <c r="L48" s="76">
        <f t="shared" si="19"/>
        <v>91.476406927284586</v>
      </c>
      <c r="M48" s="77">
        <f t="shared" si="19"/>
        <v>86.968890520326696</v>
      </c>
      <c r="N48" s="78">
        <f t="shared" si="19"/>
        <v>95.229072492535565</v>
      </c>
      <c r="O48" s="75">
        <f t="shared" si="19"/>
        <v>77.220708446866482</v>
      </c>
      <c r="P48" s="76">
        <f t="shared" si="19"/>
        <v>73.763627497432836</v>
      </c>
      <c r="Q48" s="77">
        <f t="shared" si="19"/>
        <v>88.269899917494712</v>
      </c>
      <c r="R48" s="78">
        <f t="shared" si="19"/>
        <v>80.75668467026739</v>
      </c>
      <c r="S48" s="75">
        <f t="shared" si="19"/>
        <v>61.58293495331619</v>
      </c>
      <c r="T48" s="76">
        <f t="shared" si="19"/>
        <v>57.984880402230353</v>
      </c>
      <c r="U48" s="77">
        <f t="shared" si="19"/>
        <v>76.069364161849705</v>
      </c>
      <c r="V48" s="78">
        <f t="shared" si="19"/>
        <v>52.857664673399739</v>
      </c>
      <c r="W48" s="75">
        <f t="shared" si="19"/>
        <v>86.070280202112997</v>
      </c>
      <c r="X48" s="76">
        <f t="shared" si="19"/>
        <v>86.278060535943638</v>
      </c>
      <c r="Y48" s="75">
        <f t="shared" si="19"/>
        <v>84.618735575719938</v>
      </c>
      <c r="Z48" s="76">
        <f t="shared" si="19"/>
        <v>90.659689134806186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19"/>
        <v>86.660533578656853</v>
      </c>
      <c r="F49" s="82">
        <f t="shared" si="19"/>
        <v>84.026857033698647</v>
      </c>
      <c r="G49" s="79">
        <f t="shared" si="19"/>
        <v>113.45381526104417</v>
      </c>
      <c r="H49" s="80">
        <f t="shared" si="19"/>
        <v>113.38603909199263</v>
      </c>
      <c r="I49" s="81">
        <f t="shared" si="19"/>
        <v>94.074710176041222</v>
      </c>
      <c r="J49" s="82">
        <f t="shared" si="19"/>
        <v>64.283234044467477</v>
      </c>
      <c r="K49" s="79">
        <f t="shared" si="19"/>
        <v>87.77698355968549</v>
      </c>
      <c r="L49" s="80">
        <f t="shared" si="19"/>
        <v>79.264012176799781</v>
      </c>
      <c r="M49" s="81">
        <f t="shared" si="19"/>
        <v>95.354129530600119</v>
      </c>
      <c r="N49" s="82">
        <f t="shared" si="19"/>
        <v>98.319802436643585</v>
      </c>
      <c r="O49" s="79">
        <f t="shared" si="19"/>
        <v>98.95879486043421</v>
      </c>
      <c r="P49" s="80">
        <f t="shared" si="19"/>
        <v>97.669882577790574</v>
      </c>
      <c r="Q49" s="81">
        <f t="shared" si="19"/>
        <v>102.23083548664944</v>
      </c>
      <c r="R49" s="82">
        <f t="shared" si="19"/>
        <v>101.80238944005195</v>
      </c>
      <c r="S49" s="79">
        <f t="shared" si="19"/>
        <v>96.732596168821061</v>
      </c>
      <c r="T49" s="80">
        <f t="shared" si="19"/>
        <v>98.127236376911924</v>
      </c>
      <c r="U49" s="81">
        <f t="shared" si="19"/>
        <v>139.62390866353257</v>
      </c>
      <c r="V49" s="82">
        <f t="shared" si="19"/>
        <v>230.59765085424311</v>
      </c>
      <c r="W49" s="79">
        <f t="shared" si="19"/>
        <v>90.96664782362916</v>
      </c>
      <c r="X49" s="80">
        <f t="shared" si="19"/>
        <v>94.45468177112069</v>
      </c>
      <c r="Y49" s="79">
        <f t="shared" si="19"/>
        <v>98.024304573665333</v>
      </c>
      <c r="Z49" s="80">
        <f t="shared" si="19"/>
        <v>99.462795503066999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7194-3015-42DE-BF64-E69391AB0251}">
  <dimension ref="A1:AL52"/>
  <sheetViews>
    <sheetView zoomScaleNormal="100" zoomScaleSheetLayoutView="100" workbookViewId="0">
      <pane xSplit="4" ySplit="4" topLeftCell="M20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217" customWidth="1"/>
    <col min="2" max="2" width="3.125" style="217" customWidth="1"/>
    <col min="3" max="3" width="12.625" style="217" customWidth="1"/>
    <col min="4" max="4" width="7.25" style="217" customWidth="1"/>
    <col min="5" max="5" width="7.625" style="217" customWidth="1"/>
    <col min="6" max="6" width="10.125" style="217" customWidth="1"/>
    <col min="7" max="7" width="7.625" style="217" customWidth="1"/>
    <col min="8" max="8" width="10.125" style="217" customWidth="1"/>
    <col min="9" max="9" width="7.625" style="217" customWidth="1"/>
    <col min="10" max="10" width="10.125" style="217" customWidth="1"/>
    <col min="11" max="11" width="7.625" style="217" customWidth="1"/>
    <col min="12" max="12" width="10.125" style="217" customWidth="1"/>
    <col min="13" max="13" width="7.625" style="217" customWidth="1"/>
    <col min="14" max="14" width="10.125" style="217" customWidth="1"/>
    <col min="15" max="15" width="7.625" style="217" customWidth="1"/>
    <col min="16" max="16" width="10.125" style="217" customWidth="1"/>
    <col min="17" max="17" width="8.125" style="217" customWidth="1"/>
    <col min="18" max="18" width="11.125" style="217" customWidth="1"/>
    <col min="19" max="19" width="8.125" style="217" customWidth="1"/>
    <col min="20" max="20" width="11.125" style="217" customWidth="1"/>
    <col min="21" max="21" width="8.125" style="217" customWidth="1"/>
    <col min="22" max="22" width="11.125" style="217" customWidth="1"/>
    <col min="23" max="23" width="7.625" style="217" customWidth="1"/>
    <col min="24" max="24" width="10.5" style="217" bestFit="1" customWidth="1"/>
    <col min="25" max="25" width="8.625" style="217" customWidth="1"/>
    <col min="26" max="26" width="11.625" style="217" customWidth="1"/>
    <col min="27" max="16384" width="9" style="217"/>
  </cols>
  <sheetData>
    <row r="1" spans="1:26" ht="29.25" thickBot="1" x14ac:dyDescent="0.35">
      <c r="A1" s="277" t="s">
        <v>73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216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218" t="s">
        <v>21</v>
      </c>
      <c r="E5" s="13">
        <v>1055</v>
      </c>
      <c r="F5" s="14">
        <v>82229</v>
      </c>
      <c r="G5" s="15">
        <v>54</v>
      </c>
      <c r="H5" s="16">
        <v>10200</v>
      </c>
      <c r="I5" s="13">
        <v>1982</v>
      </c>
      <c r="J5" s="14">
        <v>7980592</v>
      </c>
      <c r="K5" s="17">
        <v>1203</v>
      </c>
      <c r="L5" s="18">
        <v>2839718</v>
      </c>
      <c r="M5" s="13">
        <v>592</v>
      </c>
      <c r="N5" s="87">
        <v>210422</v>
      </c>
      <c r="O5" s="19">
        <v>791</v>
      </c>
      <c r="P5" s="18">
        <v>45250</v>
      </c>
      <c r="Q5" s="13">
        <v>11850</v>
      </c>
      <c r="R5" s="14">
        <v>2008575</v>
      </c>
      <c r="S5" s="19">
        <v>13631</v>
      </c>
      <c r="T5" s="18">
        <v>7272950</v>
      </c>
      <c r="U5" s="13">
        <v>2486</v>
      </c>
      <c r="V5" s="14">
        <v>947820</v>
      </c>
      <c r="W5" s="13">
        <v>681</v>
      </c>
      <c r="X5" s="18">
        <v>131586</v>
      </c>
      <c r="Y5" s="20">
        <f t="shared" ref="Y5:Z19" si="0">+W5+U5+S5+Q5+O5+M5+K5+I5+G5+E5</f>
        <v>34325</v>
      </c>
      <c r="Z5" s="21">
        <f t="shared" si="0"/>
        <v>21529342</v>
      </c>
    </row>
    <row r="6" spans="1:26" ht="18.95" customHeight="1" x14ac:dyDescent="0.15">
      <c r="A6" s="7"/>
      <c r="B6" s="22"/>
      <c r="C6" s="211"/>
      <c r="D6" s="214" t="s">
        <v>22</v>
      </c>
      <c r="E6" s="23">
        <v>1342</v>
      </c>
      <c r="F6" s="24">
        <v>177768</v>
      </c>
      <c r="G6" s="25">
        <v>54</v>
      </c>
      <c r="H6" s="26">
        <v>10200</v>
      </c>
      <c r="I6" s="27">
        <v>1825</v>
      </c>
      <c r="J6" s="21">
        <v>6905732</v>
      </c>
      <c r="K6" s="25">
        <v>1035</v>
      </c>
      <c r="L6" s="26">
        <v>2402422</v>
      </c>
      <c r="M6" s="27">
        <v>629</v>
      </c>
      <c r="N6" s="88">
        <v>212439</v>
      </c>
      <c r="O6" s="25">
        <v>822</v>
      </c>
      <c r="P6" s="26">
        <v>41786</v>
      </c>
      <c r="Q6" s="27">
        <v>12613</v>
      </c>
      <c r="R6" s="21">
        <v>2214087</v>
      </c>
      <c r="S6" s="25">
        <v>13562</v>
      </c>
      <c r="T6" s="26">
        <v>7218669</v>
      </c>
      <c r="U6" s="27">
        <v>3020</v>
      </c>
      <c r="V6" s="21">
        <v>1030707</v>
      </c>
      <c r="W6" s="27">
        <v>448</v>
      </c>
      <c r="X6" s="26">
        <v>42386</v>
      </c>
      <c r="Y6" s="20">
        <f t="shared" si="0"/>
        <v>35350</v>
      </c>
      <c r="Z6" s="21">
        <f t="shared" si="0"/>
        <v>20256196</v>
      </c>
    </row>
    <row r="7" spans="1:26" ht="18.95" customHeight="1" thickBot="1" x14ac:dyDescent="0.2">
      <c r="A7" s="7" t="s">
        <v>23</v>
      </c>
      <c r="B7" s="22"/>
      <c r="C7" s="212"/>
      <c r="D7" s="28" t="s">
        <v>24</v>
      </c>
      <c r="E7" s="23">
        <v>2307</v>
      </c>
      <c r="F7" s="36">
        <v>498591</v>
      </c>
      <c r="G7" s="29">
        <v>156</v>
      </c>
      <c r="H7" s="30">
        <v>75238</v>
      </c>
      <c r="I7" s="31">
        <v>1555</v>
      </c>
      <c r="J7" s="32">
        <v>1873446</v>
      </c>
      <c r="K7" s="89">
        <v>1534</v>
      </c>
      <c r="L7" s="30">
        <v>3019944</v>
      </c>
      <c r="M7" s="23">
        <v>1164</v>
      </c>
      <c r="N7" s="24">
        <v>265301</v>
      </c>
      <c r="O7" s="33">
        <v>2632</v>
      </c>
      <c r="P7" s="34">
        <v>473957</v>
      </c>
      <c r="Q7" s="23">
        <v>31260</v>
      </c>
      <c r="R7" s="24">
        <v>4687185</v>
      </c>
      <c r="S7" s="33">
        <v>24455</v>
      </c>
      <c r="T7" s="34">
        <v>1883199</v>
      </c>
      <c r="U7" s="23">
        <v>1450</v>
      </c>
      <c r="V7" s="24">
        <v>435628</v>
      </c>
      <c r="W7" s="23">
        <v>1630</v>
      </c>
      <c r="X7" s="34">
        <v>299301</v>
      </c>
      <c r="Y7" s="31">
        <f t="shared" si="0"/>
        <v>68143</v>
      </c>
      <c r="Z7" s="24">
        <f t="shared" si="0"/>
        <v>13511790</v>
      </c>
    </row>
    <row r="8" spans="1:26" ht="18.95" customHeight="1" x14ac:dyDescent="0.15">
      <c r="A8" s="7"/>
      <c r="B8" s="22" t="s">
        <v>25</v>
      </c>
      <c r="C8" s="2" t="s">
        <v>26</v>
      </c>
      <c r="D8" s="218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194</v>
      </c>
      <c r="J8" s="14">
        <v>124690</v>
      </c>
      <c r="K8" s="17">
        <v>284</v>
      </c>
      <c r="L8" s="18">
        <v>3947</v>
      </c>
      <c r="M8" s="13">
        <v>6470</v>
      </c>
      <c r="N8" s="87">
        <v>988611</v>
      </c>
      <c r="O8" s="19">
        <v>0</v>
      </c>
      <c r="P8" s="18">
        <v>0</v>
      </c>
      <c r="Q8" s="13">
        <v>8172</v>
      </c>
      <c r="R8" s="14">
        <v>1675629</v>
      </c>
      <c r="S8" s="19">
        <v>43742</v>
      </c>
      <c r="T8" s="18">
        <v>4843334</v>
      </c>
      <c r="U8" s="13">
        <v>623</v>
      </c>
      <c r="V8" s="14">
        <v>54270</v>
      </c>
      <c r="W8" s="13">
        <v>14</v>
      </c>
      <c r="X8" s="18">
        <v>700</v>
      </c>
      <c r="Y8" s="13">
        <f t="shared" si="0"/>
        <v>59629</v>
      </c>
      <c r="Z8" s="14">
        <f t="shared" si="0"/>
        <v>7710181</v>
      </c>
    </row>
    <row r="9" spans="1:26" ht="18.95" customHeight="1" x14ac:dyDescent="0.15">
      <c r="A9" s="7" t="s">
        <v>27</v>
      </c>
      <c r="B9" s="22"/>
      <c r="C9" s="211"/>
      <c r="D9" s="214" t="s">
        <v>22</v>
      </c>
      <c r="E9" s="23">
        <v>182</v>
      </c>
      <c r="F9" s="24">
        <v>31717</v>
      </c>
      <c r="G9" s="25">
        <v>0</v>
      </c>
      <c r="H9" s="26">
        <v>0</v>
      </c>
      <c r="I9" s="27">
        <v>225</v>
      </c>
      <c r="J9" s="21">
        <v>144335</v>
      </c>
      <c r="K9" s="25">
        <v>65</v>
      </c>
      <c r="L9" s="26">
        <v>1673</v>
      </c>
      <c r="M9" s="27">
        <v>6871</v>
      </c>
      <c r="N9" s="88">
        <v>1188395</v>
      </c>
      <c r="O9" s="25">
        <v>0</v>
      </c>
      <c r="P9" s="26">
        <v>0</v>
      </c>
      <c r="Q9" s="27">
        <v>7959</v>
      </c>
      <c r="R9" s="21">
        <v>1688917</v>
      </c>
      <c r="S9" s="25">
        <v>44052</v>
      </c>
      <c r="T9" s="26">
        <v>4915646</v>
      </c>
      <c r="U9" s="27">
        <v>427</v>
      </c>
      <c r="V9" s="21">
        <v>37210</v>
      </c>
      <c r="W9" s="27">
        <v>14</v>
      </c>
      <c r="X9" s="26">
        <v>700</v>
      </c>
      <c r="Y9" s="20">
        <f t="shared" si="0"/>
        <v>59795</v>
      </c>
      <c r="Z9" s="21">
        <f t="shared" si="0"/>
        <v>8008593</v>
      </c>
    </row>
    <row r="10" spans="1:26" ht="18.95" customHeight="1" thickBot="1" x14ac:dyDescent="0.2">
      <c r="A10" s="7"/>
      <c r="B10" s="22"/>
      <c r="C10" s="212"/>
      <c r="D10" s="28" t="s">
        <v>24</v>
      </c>
      <c r="E10" s="35">
        <v>263</v>
      </c>
      <c r="F10" s="36">
        <v>48989</v>
      </c>
      <c r="G10" s="29">
        <v>0</v>
      </c>
      <c r="H10" s="30">
        <v>0</v>
      </c>
      <c r="I10" s="37">
        <v>158</v>
      </c>
      <c r="J10" s="38">
        <v>38108</v>
      </c>
      <c r="K10" s="89">
        <v>1050</v>
      </c>
      <c r="L10" s="30">
        <v>11592</v>
      </c>
      <c r="M10" s="35">
        <v>8418</v>
      </c>
      <c r="N10" s="36">
        <v>1525763</v>
      </c>
      <c r="O10" s="29">
        <v>0</v>
      </c>
      <c r="P10" s="30">
        <v>0</v>
      </c>
      <c r="Q10" s="35">
        <v>12043</v>
      </c>
      <c r="R10" s="36">
        <v>1341839</v>
      </c>
      <c r="S10" s="29">
        <v>7575</v>
      </c>
      <c r="T10" s="30">
        <v>807706</v>
      </c>
      <c r="U10" s="35">
        <v>1439</v>
      </c>
      <c r="V10" s="36">
        <v>96535</v>
      </c>
      <c r="W10" s="35">
        <v>11</v>
      </c>
      <c r="X10" s="30">
        <v>20</v>
      </c>
      <c r="Y10" s="37">
        <f t="shared" si="0"/>
        <v>30957</v>
      </c>
      <c r="Z10" s="36">
        <f t="shared" si="0"/>
        <v>3870552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163</v>
      </c>
      <c r="J11" s="14">
        <v>18435</v>
      </c>
      <c r="K11" s="17">
        <v>0</v>
      </c>
      <c r="L11" s="18">
        <v>0</v>
      </c>
      <c r="M11" s="13">
        <v>123</v>
      </c>
      <c r="N11" s="87">
        <v>31800</v>
      </c>
      <c r="O11" s="19">
        <v>0</v>
      </c>
      <c r="P11" s="18">
        <v>0</v>
      </c>
      <c r="Q11" s="13">
        <v>2175</v>
      </c>
      <c r="R11" s="14">
        <v>577463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>+W11+U11+S11+Q11+O11+M11+K11+I11+G11+E11</f>
        <v>2543</v>
      </c>
      <c r="Z11" s="14">
        <f t="shared" si="0"/>
        <v>703538</v>
      </c>
    </row>
    <row r="12" spans="1:26" ht="18.95" customHeight="1" x14ac:dyDescent="0.15">
      <c r="A12" s="7"/>
      <c r="B12" s="7"/>
      <c r="C12" s="211"/>
      <c r="D12" s="215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</v>
      </c>
      <c r="J12" s="21">
        <v>5405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2223</v>
      </c>
      <c r="R12" s="21">
        <v>596312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2325</v>
      </c>
      <c r="Z12" s="21">
        <f t="shared" si="0"/>
        <v>692477</v>
      </c>
    </row>
    <row r="13" spans="1:26" ht="18.95" customHeight="1" thickBot="1" x14ac:dyDescent="0.2">
      <c r="A13" s="7"/>
      <c r="B13" s="7"/>
      <c r="C13" s="21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179</v>
      </c>
      <c r="J13" s="38">
        <v>44113</v>
      </c>
      <c r="K13" s="89">
        <v>0</v>
      </c>
      <c r="L13" s="30">
        <v>0</v>
      </c>
      <c r="M13" s="35">
        <v>127</v>
      </c>
      <c r="N13" s="36">
        <v>35800</v>
      </c>
      <c r="O13" s="29">
        <v>0</v>
      </c>
      <c r="P13" s="30">
        <v>0</v>
      </c>
      <c r="Q13" s="35">
        <v>7056</v>
      </c>
      <c r="R13" s="36">
        <v>1959213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7590</v>
      </c>
      <c r="Z13" s="36">
        <f t="shared" si="0"/>
        <v>2237672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218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1788</v>
      </c>
      <c r="N14" s="87">
        <v>16718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1788</v>
      </c>
      <c r="Z14" s="14">
        <f t="shared" si="0"/>
        <v>16718</v>
      </c>
    </row>
    <row r="15" spans="1:26" ht="18.95" customHeight="1" x14ac:dyDescent="0.15">
      <c r="A15" s="7"/>
      <c r="B15" s="22"/>
      <c r="C15" s="211"/>
      <c r="D15" s="214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2253</v>
      </c>
      <c r="N15" s="88">
        <v>204941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2253</v>
      </c>
      <c r="Z15" s="24">
        <f t="shared" si="0"/>
        <v>204941</v>
      </c>
    </row>
    <row r="16" spans="1:26" ht="18.95" customHeight="1" thickBot="1" x14ac:dyDescent="0.2">
      <c r="A16" s="7" t="s">
        <v>34</v>
      </c>
      <c r="B16" s="22"/>
      <c r="C16" s="21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5365</v>
      </c>
      <c r="N16" s="36">
        <v>462124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5365</v>
      </c>
      <c r="Z16" s="36">
        <f t="shared" si="0"/>
        <v>462124</v>
      </c>
    </row>
    <row r="17" spans="1:28" ht="18.95" customHeight="1" x14ac:dyDescent="0.15">
      <c r="A17" s="7"/>
      <c r="B17" s="22"/>
      <c r="C17" s="2" t="s">
        <v>35</v>
      </c>
      <c r="D17" s="218" t="s">
        <v>21</v>
      </c>
      <c r="E17" s="13">
        <v>121</v>
      </c>
      <c r="F17" s="14">
        <v>19636</v>
      </c>
      <c r="G17" s="19">
        <v>775</v>
      </c>
      <c r="H17" s="18">
        <v>204867</v>
      </c>
      <c r="I17" s="13">
        <v>1390</v>
      </c>
      <c r="J17" s="14">
        <v>170689</v>
      </c>
      <c r="K17" s="19">
        <v>81</v>
      </c>
      <c r="L17" s="18">
        <v>61845</v>
      </c>
      <c r="M17" s="13">
        <v>1166</v>
      </c>
      <c r="N17" s="87">
        <v>298663</v>
      </c>
      <c r="O17" s="19">
        <v>4557</v>
      </c>
      <c r="P17" s="18">
        <v>1797592</v>
      </c>
      <c r="Q17" s="13">
        <v>5107</v>
      </c>
      <c r="R17" s="14">
        <v>1101369</v>
      </c>
      <c r="S17" s="19">
        <v>253</v>
      </c>
      <c r="T17" s="18">
        <v>57116</v>
      </c>
      <c r="U17" s="13">
        <v>0</v>
      </c>
      <c r="V17" s="14">
        <v>0</v>
      </c>
      <c r="W17" s="13">
        <v>8072</v>
      </c>
      <c r="X17" s="18">
        <v>1552204</v>
      </c>
      <c r="Y17" s="41">
        <f t="shared" si="1"/>
        <v>21522</v>
      </c>
      <c r="Z17" s="42">
        <f t="shared" si="0"/>
        <v>5263981</v>
      </c>
    </row>
    <row r="18" spans="1:28" ht="18.95" customHeight="1" x14ac:dyDescent="0.15">
      <c r="A18" s="7" t="s">
        <v>36</v>
      </c>
      <c r="B18" s="22"/>
      <c r="C18" s="211"/>
      <c r="D18" s="214" t="s">
        <v>22</v>
      </c>
      <c r="E18" s="27">
        <v>137</v>
      </c>
      <c r="F18" s="21">
        <v>33414</v>
      </c>
      <c r="G18" s="25">
        <v>720</v>
      </c>
      <c r="H18" s="26">
        <v>179330</v>
      </c>
      <c r="I18" s="27">
        <v>1334</v>
      </c>
      <c r="J18" s="21">
        <v>153533</v>
      </c>
      <c r="K18" s="25">
        <v>88</v>
      </c>
      <c r="L18" s="26">
        <v>62095</v>
      </c>
      <c r="M18" s="27">
        <v>1129</v>
      </c>
      <c r="N18" s="21">
        <v>297657</v>
      </c>
      <c r="O18" s="25">
        <v>4683</v>
      </c>
      <c r="P18" s="26">
        <v>1838695</v>
      </c>
      <c r="Q18" s="27">
        <v>5082</v>
      </c>
      <c r="R18" s="21">
        <v>1124559</v>
      </c>
      <c r="S18" s="25">
        <v>329</v>
      </c>
      <c r="T18" s="26">
        <v>73814</v>
      </c>
      <c r="U18" s="27">
        <v>8</v>
      </c>
      <c r="V18" s="21">
        <v>1760</v>
      </c>
      <c r="W18" s="27">
        <v>8246</v>
      </c>
      <c r="X18" s="26">
        <v>1613021</v>
      </c>
      <c r="Y18" s="23">
        <f t="shared" si="1"/>
        <v>21756</v>
      </c>
      <c r="Z18" s="24">
        <f t="shared" si="0"/>
        <v>5377878</v>
      </c>
    </row>
    <row r="19" spans="1:28" ht="18.95" customHeight="1" thickBot="1" x14ac:dyDescent="0.2">
      <c r="A19" s="7"/>
      <c r="B19" s="22"/>
      <c r="C19" s="212"/>
      <c r="D19" s="43" t="s">
        <v>24</v>
      </c>
      <c r="E19" s="23">
        <v>691</v>
      </c>
      <c r="F19" s="24">
        <v>159125</v>
      </c>
      <c r="G19" s="33">
        <v>645</v>
      </c>
      <c r="H19" s="34">
        <v>171080</v>
      </c>
      <c r="I19" s="23">
        <v>437</v>
      </c>
      <c r="J19" s="24">
        <v>178342</v>
      </c>
      <c r="K19" s="90">
        <v>214</v>
      </c>
      <c r="L19" s="34">
        <v>169305</v>
      </c>
      <c r="M19" s="23">
        <v>1756</v>
      </c>
      <c r="N19" s="24">
        <v>483186</v>
      </c>
      <c r="O19" s="33">
        <v>1882</v>
      </c>
      <c r="P19" s="34">
        <v>748299</v>
      </c>
      <c r="Q19" s="23">
        <v>7691</v>
      </c>
      <c r="R19" s="24">
        <v>2007494</v>
      </c>
      <c r="S19" s="33">
        <v>75</v>
      </c>
      <c r="T19" s="34">
        <v>23586</v>
      </c>
      <c r="U19" s="23">
        <v>56</v>
      </c>
      <c r="V19" s="24">
        <v>12320</v>
      </c>
      <c r="W19" s="23">
        <v>7204</v>
      </c>
      <c r="X19" s="34">
        <v>1652686</v>
      </c>
      <c r="Y19" s="35">
        <f t="shared" si="1"/>
        <v>20651</v>
      </c>
      <c r="Z19" s="36">
        <f t="shared" si="0"/>
        <v>5605423</v>
      </c>
    </row>
    <row r="20" spans="1:28" ht="18.95" customHeight="1" x14ac:dyDescent="0.15">
      <c r="A20" s="7"/>
      <c r="B20" s="22"/>
      <c r="C20" s="2" t="s">
        <v>17</v>
      </c>
      <c r="D20" s="218" t="s">
        <v>21</v>
      </c>
      <c r="E20" s="13">
        <f>+E17+E14+E11+E8+E5</f>
        <v>1306</v>
      </c>
      <c r="F20" s="14">
        <f t="shared" ref="F20:Z22" si="2">+F17+F14+F11+F8+F5</f>
        <v>120865</v>
      </c>
      <c r="G20" s="19">
        <f t="shared" si="2"/>
        <v>904</v>
      </c>
      <c r="H20" s="18">
        <f t="shared" si="2"/>
        <v>290067</v>
      </c>
      <c r="I20" s="13">
        <f t="shared" si="2"/>
        <v>3729</v>
      </c>
      <c r="J20" s="14">
        <f t="shared" si="2"/>
        <v>8294406</v>
      </c>
      <c r="K20" s="19">
        <f t="shared" si="2"/>
        <v>1568</v>
      </c>
      <c r="L20" s="18">
        <f t="shared" si="2"/>
        <v>2905510</v>
      </c>
      <c r="M20" s="13">
        <f t="shared" si="2"/>
        <v>10139</v>
      </c>
      <c r="N20" s="14">
        <f t="shared" si="2"/>
        <v>1546214</v>
      </c>
      <c r="O20" s="19">
        <f t="shared" si="2"/>
        <v>5348</v>
      </c>
      <c r="P20" s="18">
        <f t="shared" si="2"/>
        <v>1842842</v>
      </c>
      <c r="Q20" s="13">
        <f t="shared" si="2"/>
        <v>27304</v>
      </c>
      <c r="R20" s="14">
        <f t="shared" si="2"/>
        <v>5363036</v>
      </c>
      <c r="S20" s="19">
        <f t="shared" si="2"/>
        <v>57626</v>
      </c>
      <c r="T20" s="18">
        <f t="shared" si="2"/>
        <v>12173400</v>
      </c>
      <c r="U20" s="13">
        <f t="shared" si="2"/>
        <v>3116</v>
      </c>
      <c r="V20" s="14">
        <f t="shared" si="2"/>
        <v>1002930</v>
      </c>
      <c r="W20" s="13">
        <f t="shared" si="2"/>
        <v>8767</v>
      </c>
      <c r="X20" s="18">
        <f t="shared" si="2"/>
        <v>1684490</v>
      </c>
      <c r="Y20" s="31">
        <f t="shared" si="2"/>
        <v>119807</v>
      </c>
      <c r="Z20" s="32">
        <f t="shared" si="2"/>
        <v>35223760</v>
      </c>
      <c r="AA20" s="3"/>
      <c r="AB20" s="3"/>
    </row>
    <row r="21" spans="1:28" ht="18.95" customHeight="1" x14ac:dyDescent="0.15">
      <c r="A21" s="7" t="s">
        <v>37</v>
      </c>
      <c r="B21" s="22"/>
      <c r="C21" s="211"/>
      <c r="D21" s="214" t="s">
        <v>22</v>
      </c>
      <c r="E21" s="27">
        <f t="shared" ref="E21:X22" si="3">+E18+E15+E12+E9+E6</f>
        <v>1661</v>
      </c>
      <c r="F21" s="21">
        <f t="shared" si="3"/>
        <v>242899</v>
      </c>
      <c r="G21" s="25">
        <f t="shared" si="3"/>
        <v>849</v>
      </c>
      <c r="H21" s="26">
        <f t="shared" si="3"/>
        <v>264530</v>
      </c>
      <c r="I21" s="27">
        <f t="shared" si="3"/>
        <v>3391</v>
      </c>
      <c r="J21" s="21">
        <f t="shared" si="3"/>
        <v>7209005</v>
      </c>
      <c r="K21" s="25">
        <f t="shared" si="3"/>
        <v>1188</v>
      </c>
      <c r="L21" s="26">
        <f t="shared" si="3"/>
        <v>2466190</v>
      </c>
      <c r="M21" s="27">
        <f t="shared" si="3"/>
        <v>10897</v>
      </c>
      <c r="N21" s="21">
        <f t="shared" si="3"/>
        <v>1918432</v>
      </c>
      <c r="O21" s="25">
        <f t="shared" si="3"/>
        <v>5505</v>
      </c>
      <c r="P21" s="26">
        <f t="shared" si="3"/>
        <v>1880481</v>
      </c>
      <c r="Q21" s="27">
        <f t="shared" si="3"/>
        <v>27877</v>
      </c>
      <c r="R21" s="21">
        <f t="shared" si="3"/>
        <v>5623875</v>
      </c>
      <c r="S21" s="25">
        <f t="shared" si="3"/>
        <v>57943</v>
      </c>
      <c r="T21" s="26">
        <f t="shared" si="3"/>
        <v>12208129</v>
      </c>
      <c r="U21" s="27">
        <f t="shared" si="3"/>
        <v>3460</v>
      </c>
      <c r="V21" s="21">
        <f t="shared" si="3"/>
        <v>1070437</v>
      </c>
      <c r="W21" s="27">
        <f t="shared" si="3"/>
        <v>8708</v>
      </c>
      <c r="X21" s="26">
        <f t="shared" si="3"/>
        <v>1656107</v>
      </c>
      <c r="Y21" s="23">
        <f t="shared" si="2"/>
        <v>121479</v>
      </c>
      <c r="Z21" s="24">
        <f t="shared" si="2"/>
        <v>34540085</v>
      </c>
      <c r="AA21" s="3"/>
      <c r="AB21" s="3"/>
    </row>
    <row r="22" spans="1:28" ht="18.95" customHeight="1" thickBot="1" x14ac:dyDescent="0.2">
      <c r="A22" s="7"/>
      <c r="B22" s="22"/>
      <c r="C22" s="212"/>
      <c r="D22" s="43" t="s">
        <v>24</v>
      </c>
      <c r="E22" s="23">
        <f t="shared" si="3"/>
        <v>3261</v>
      </c>
      <c r="F22" s="24">
        <f t="shared" si="3"/>
        <v>706705</v>
      </c>
      <c r="G22" s="33">
        <f t="shared" si="3"/>
        <v>996</v>
      </c>
      <c r="H22" s="34">
        <f t="shared" si="3"/>
        <v>441318</v>
      </c>
      <c r="I22" s="23">
        <f t="shared" si="3"/>
        <v>2329</v>
      </c>
      <c r="J22" s="24">
        <f t="shared" si="3"/>
        <v>2134009</v>
      </c>
      <c r="K22" s="33">
        <f t="shared" si="3"/>
        <v>2798</v>
      </c>
      <c r="L22" s="34">
        <f t="shared" si="3"/>
        <v>3200841</v>
      </c>
      <c r="M22" s="23">
        <f t="shared" si="3"/>
        <v>16830</v>
      </c>
      <c r="N22" s="24">
        <f t="shared" si="3"/>
        <v>2772174</v>
      </c>
      <c r="O22" s="33">
        <f t="shared" si="3"/>
        <v>4514</v>
      </c>
      <c r="P22" s="34">
        <f t="shared" si="3"/>
        <v>1222256</v>
      </c>
      <c r="Q22" s="23">
        <f t="shared" si="3"/>
        <v>58050</v>
      </c>
      <c r="R22" s="24">
        <f t="shared" si="3"/>
        <v>9995731</v>
      </c>
      <c r="S22" s="33">
        <f t="shared" si="3"/>
        <v>32105</v>
      </c>
      <c r="T22" s="34">
        <f t="shared" si="3"/>
        <v>2714491</v>
      </c>
      <c r="U22" s="23">
        <f t="shared" si="3"/>
        <v>2978</v>
      </c>
      <c r="V22" s="24">
        <f t="shared" si="3"/>
        <v>548029</v>
      </c>
      <c r="W22" s="23">
        <f t="shared" si="3"/>
        <v>8845</v>
      </c>
      <c r="X22" s="34">
        <f t="shared" si="3"/>
        <v>1952007</v>
      </c>
      <c r="Y22" s="23">
        <f t="shared" si="2"/>
        <v>132706</v>
      </c>
      <c r="Z22" s="24">
        <f t="shared" si="2"/>
        <v>25687561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43.143812709030101</v>
      </c>
      <c r="F23" s="262"/>
      <c r="G23" s="261">
        <f>(G20+G21)/(G22+G41)*100</f>
        <v>90.50077439339185</v>
      </c>
      <c r="H23" s="262"/>
      <c r="I23" s="261">
        <f>(I20+I21)/(I22+I41)*100</f>
        <v>164.81481481481481</v>
      </c>
      <c r="J23" s="262"/>
      <c r="K23" s="261">
        <f>(K20+K21)/(K22+K41)*100</f>
        <v>52.837423312883438</v>
      </c>
      <c r="L23" s="262"/>
      <c r="M23" s="261">
        <f>(M20+M21)/(M22+M41)*100</f>
        <v>61.119181823464466</v>
      </c>
      <c r="N23" s="262"/>
      <c r="O23" s="261">
        <f>(O20+O21)/(O22+O41)*100</f>
        <v>118.1600435492651</v>
      </c>
      <c r="P23" s="262"/>
      <c r="Q23" s="261">
        <f>(Q20+Q21)/(Q22+Q41)*100</f>
        <v>47.295432533662456</v>
      </c>
      <c r="R23" s="262"/>
      <c r="S23" s="261">
        <f>(S20+S21)/(S22+S41)*100</f>
        <v>179.10177135152728</v>
      </c>
      <c r="T23" s="262"/>
      <c r="U23" s="261">
        <f>(U20+U21)/(U22+U41)*100</f>
        <v>104.38095238095238</v>
      </c>
      <c r="V23" s="262"/>
      <c r="W23" s="261">
        <f>(W20+W21)/(W22+W41)*100</f>
        <v>99.115194827292839</v>
      </c>
      <c r="X23" s="262"/>
      <c r="Y23" s="261">
        <f>(Y20+Y21)/(Y22+Y41)*100</f>
        <v>90.340866543858851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f>F22/E22*1000</f>
        <v>216714.19809874272</v>
      </c>
      <c r="F24" s="264"/>
      <c r="G24" s="257">
        <f>H22/G22*1000</f>
        <v>443090.36144578311</v>
      </c>
      <c r="H24" s="258"/>
      <c r="I24" s="259">
        <f>J22/I22*1000</f>
        <v>916276.94289394596</v>
      </c>
      <c r="J24" s="260"/>
      <c r="K24" s="257">
        <f>L22/K22*1000</f>
        <v>1143974.6247319514</v>
      </c>
      <c r="L24" s="258"/>
      <c r="M24" s="259">
        <f>N22/M22*1000</f>
        <v>164716.22103386809</v>
      </c>
      <c r="N24" s="260"/>
      <c r="O24" s="257">
        <f>P22/O22*1000</f>
        <v>270770.04873726185</v>
      </c>
      <c r="P24" s="258"/>
      <c r="Q24" s="259">
        <f>R22/Q22*1000</f>
        <v>172191.74849267871</v>
      </c>
      <c r="R24" s="260"/>
      <c r="S24" s="257">
        <f>T22/S22*1000</f>
        <v>84550.412708300879</v>
      </c>
      <c r="T24" s="258"/>
      <c r="U24" s="259">
        <f>V22/U22*1000</f>
        <v>184025.85627938213</v>
      </c>
      <c r="V24" s="260"/>
      <c r="W24" s="257">
        <f>X22/W22*1000</f>
        <v>220690.4465799887</v>
      </c>
      <c r="X24" s="258"/>
      <c r="Y24" s="259">
        <f>Z22/Y22*1000</f>
        <v>193567.44231609724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2.4573116513194582</v>
      </c>
      <c r="F25" s="49"/>
      <c r="G25" s="50">
        <f>G22/Y22*100</f>
        <v>0.75053124952903405</v>
      </c>
      <c r="H25" s="51"/>
      <c r="I25" s="48">
        <f>I22/Y22*100</f>
        <v>1.7550073093906833</v>
      </c>
      <c r="J25" s="49"/>
      <c r="K25" s="50">
        <f>K22/Y22*100</f>
        <v>2.1084201166488326</v>
      </c>
      <c r="L25" s="51"/>
      <c r="M25" s="48">
        <f>M22/Y22*100</f>
        <v>12.682169608005667</v>
      </c>
      <c r="N25" s="49"/>
      <c r="O25" s="50">
        <f>O22/Y22*100</f>
        <v>3.4015040766807827</v>
      </c>
      <c r="P25" s="51"/>
      <c r="Q25" s="48">
        <f>Q22/Y22*100</f>
        <v>43.743312284297616</v>
      </c>
      <c r="R25" s="49"/>
      <c r="S25" s="50">
        <f>S22/Y22*100</f>
        <v>24.192576070411285</v>
      </c>
      <c r="T25" s="51"/>
      <c r="U25" s="48">
        <f>U22/Y22*100</f>
        <v>2.2440582942745619</v>
      </c>
      <c r="V25" s="49"/>
      <c r="W25" s="50">
        <f>W22/Y22*100</f>
        <v>6.6651093394420755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210"/>
      <c r="E26" s="52"/>
      <c r="F26" s="210"/>
      <c r="G26" s="52"/>
      <c r="H26" s="210"/>
      <c r="I26" s="52"/>
      <c r="J26" s="210"/>
      <c r="K26" s="52"/>
      <c r="L26" s="210"/>
      <c r="M26" s="52"/>
      <c r="N26" s="210"/>
      <c r="O26" s="52"/>
      <c r="P26" s="210"/>
      <c r="Q26" s="52"/>
      <c r="R26" s="210"/>
      <c r="S26" s="52"/>
      <c r="T26" s="210"/>
      <c r="U26" s="52"/>
      <c r="V26" s="210"/>
      <c r="W26" s="52"/>
      <c r="X26" s="210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1396</v>
      </c>
      <c r="F27" s="14">
        <v>131623</v>
      </c>
      <c r="G27" s="19">
        <v>640</v>
      </c>
      <c r="H27" s="18">
        <v>198915</v>
      </c>
      <c r="I27" s="13">
        <v>3328</v>
      </c>
      <c r="J27" s="14">
        <v>6685957</v>
      </c>
      <c r="K27" s="19">
        <v>694</v>
      </c>
      <c r="L27" s="18">
        <v>982566</v>
      </c>
      <c r="M27" s="13">
        <v>7387</v>
      </c>
      <c r="N27" s="14">
        <v>1586232</v>
      </c>
      <c r="O27" s="19">
        <v>5612</v>
      </c>
      <c r="P27" s="18">
        <v>1952657</v>
      </c>
      <c r="Q27" s="13">
        <v>25830</v>
      </c>
      <c r="R27" s="14">
        <v>4561034</v>
      </c>
      <c r="S27" s="19">
        <v>54373</v>
      </c>
      <c r="T27" s="18">
        <v>11956035</v>
      </c>
      <c r="U27" s="13">
        <v>4746</v>
      </c>
      <c r="V27" s="14">
        <v>1349869</v>
      </c>
      <c r="W27" s="19">
        <v>10391</v>
      </c>
      <c r="X27" s="18">
        <v>1816260</v>
      </c>
      <c r="Y27" s="55">
        <f>+W27+U27+S27+Q27+O27+M27+K27+I27+G27+E27</f>
        <v>114397</v>
      </c>
      <c r="Z27" s="56">
        <f t="shared" ref="Z27:Z29" si="4">+X27+V27+T27+R27+P27+N27+L27+J27+H27+F27</f>
        <v>31221148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1452</v>
      </c>
      <c r="F28" s="21">
        <v>126868</v>
      </c>
      <c r="G28" s="25">
        <v>555</v>
      </c>
      <c r="H28" s="26">
        <v>192420</v>
      </c>
      <c r="I28" s="27">
        <v>3416</v>
      </c>
      <c r="J28" s="21">
        <v>7407676</v>
      </c>
      <c r="K28" s="25">
        <v>515</v>
      </c>
      <c r="L28" s="26">
        <v>644592</v>
      </c>
      <c r="M28" s="27">
        <v>8335</v>
      </c>
      <c r="N28" s="21">
        <v>192120</v>
      </c>
      <c r="O28" s="25">
        <v>5805</v>
      </c>
      <c r="P28" s="26">
        <v>2017122</v>
      </c>
      <c r="Q28" s="27">
        <v>24659</v>
      </c>
      <c r="R28" s="21">
        <v>4733511</v>
      </c>
      <c r="S28" s="25">
        <v>54498</v>
      </c>
      <c r="T28" s="26">
        <v>11866135</v>
      </c>
      <c r="U28" s="27">
        <v>6806</v>
      </c>
      <c r="V28" s="21">
        <v>1186772</v>
      </c>
      <c r="W28" s="25">
        <v>10208</v>
      </c>
      <c r="X28" s="26">
        <v>1680567</v>
      </c>
      <c r="Y28" s="58">
        <f t="shared" ref="Y28:Y29" si="5">+W28+U28+S28+Q28+O28+M28+K28+I28+G28+E28</f>
        <v>116249</v>
      </c>
      <c r="Z28" s="59">
        <f t="shared" si="4"/>
        <v>30047783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3356</v>
      </c>
      <c r="F29" s="21">
        <v>751491</v>
      </c>
      <c r="G29" s="25">
        <v>1109</v>
      </c>
      <c r="H29" s="26">
        <v>423304</v>
      </c>
      <c r="I29" s="27">
        <v>2177</v>
      </c>
      <c r="J29" s="21">
        <v>2529197</v>
      </c>
      <c r="K29" s="25">
        <v>842</v>
      </c>
      <c r="L29" s="26">
        <v>1236987</v>
      </c>
      <c r="M29" s="27">
        <v>13627</v>
      </c>
      <c r="N29" s="21">
        <v>2527163</v>
      </c>
      <c r="O29" s="25">
        <v>3732</v>
      </c>
      <c r="P29" s="26">
        <v>1073181</v>
      </c>
      <c r="Q29" s="27">
        <v>57340</v>
      </c>
      <c r="R29" s="21">
        <v>10909411</v>
      </c>
      <c r="S29" s="25">
        <v>26316</v>
      </c>
      <c r="T29" s="26">
        <v>2418204</v>
      </c>
      <c r="U29" s="27">
        <v>5871</v>
      </c>
      <c r="V29" s="21">
        <v>1691938</v>
      </c>
      <c r="W29" s="25">
        <v>11765</v>
      </c>
      <c r="X29" s="26">
        <v>2148594</v>
      </c>
      <c r="Y29" s="58">
        <f t="shared" si="5"/>
        <v>126135</v>
      </c>
      <c r="Z29" s="59">
        <f t="shared" si="4"/>
        <v>25709470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42.1</v>
      </c>
      <c r="F30" s="253"/>
      <c r="G30" s="252">
        <v>56</v>
      </c>
      <c r="H30" s="253"/>
      <c r="I30" s="252">
        <v>151.80000000000001</v>
      </c>
      <c r="J30" s="253"/>
      <c r="K30" s="252">
        <v>80.3</v>
      </c>
      <c r="L30" s="253"/>
      <c r="M30" s="252">
        <v>55.7</v>
      </c>
      <c r="N30" s="253"/>
      <c r="O30" s="252">
        <v>149.1</v>
      </c>
      <c r="P30" s="253"/>
      <c r="Q30" s="252">
        <v>44.5</v>
      </c>
      <c r="R30" s="253"/>
      <c r="S30" s="252">
        <v>206.4</v>
      </c>
      <c r="T30" s="253"/>
      <c r="U30" s="252">
        <v>83.7</v>
      </c>
      <c r="V30" s="253"/>
      <c r="W30" s="252">
        <v>88.2</v>
      </c>
      <c r="X30" s="253"/>
      <c r="Y30" s="252">
        <v>90.8</v>
      </c>
      <c r="Z30" s="253"/>
    </row>
    <row r="31" spans="1:28" ht="18.95" customHeight="1" x14ac:dyDescent="0.15">
      <c r="A31" s="22"/>
      <c r="B31" s="255"/>
      <c r="C31" s="4" t="s">
        <v>45</v>
      </c>
      <c r="D31" s="218" t="s">
        <v>21</v>
      </c>
      <c r="E31" s="124">
        <f>E20-E27</f>
        <v>-90</v>
      </c>
      <c r="F31" s="125">
        <f t="shared" ref="F31:Z33" si="6">F20-F27</f>
        <v>-10758</v>
      </c>
      <c r="G31" s="126">
        <f t="shared" si="6"/>
        <v>264</v>
      </c>
      <c r="H31" s="127">
        <f t="shared" si="6"/>
        <v>91152</v>
      </c>
      <c r="I31" s="124">
        <f t="shared" si="6"/>
        <v>401</v>
      </c>
      <c r="J31" s="125">
        <f t="shared" si="6"/>
        <v>1608449</v>
      </c>
      <c r="K31" s="126">
        <f t="shared" si="6"/>
        <v>874</v>
      </c>
      <c r="L31" s="127">
        <f t="shared" si="6"/>
        <v>1922944</v>
      </c>
      <c r="M31" s="124">
        <f t="shared" si="6"/>
        <v>2752</v>
      </c>
      <c r="N31" s="125">
        <f t="shared" si="6"/>
        <v>-40018</v>
      </c>
      <c r="O31" s="126">
        <f t="shared" si="6"/>
        <v>-264</v>
      </c>
      <c r="P31" s="127">
        <f t="shared" si="6"/>
        <v>-109815</v>
      </c>
      <c r="Q31" s="124">
        <f t="shared" si="6"/>
        <v>1474</v>
      </c>
      <c r="R31" s="125">
        <f t="shared" si="6"/>
        <v>802002</v>
      </c>
      <c r="S31" s="126">
        <f t="shared" si="6"/>
        <v>3253</v>
      </c>
      <c r="T31" s="127">
        <f t="shared" si="6"/>
        <v>217365</v>
      </c>
      <c r="U31" s="124">
        <f t="shared" si="6"/>
        <v>-1630</v>
      </c>
      <c r="V31" s="125">
        <f t="shared" si="6"/>
        <v>-346939</v>
      </c>
      <c r="W31" s="126">
        <f t="shared" si="6"/>
        <v>-1624</v>
      </c>
      <c r="X31" s="127">
        <f t="shared" si="6"/>
        <v>-131770</v>
      </c>
      <c r="Y31" s="124">
        <f t="shared" si="6"/>
        <v>5410</v>
      </c>
      <c r="Z31" s="125">
        <f t="shared" si="6"/>
        <v>4002612</v>
      </c>
    </row>
    <row r="32" spans="1:28" ht="18.95" customHeight="1" x14ac:dyDescent="0.15">
      <c r="A32" s="22" t="s">
        <v>46</v>
      </c>
      <c r="B32" s="255"/>
      <c r="C32" s="7"/>
      <c r="D32" s="214" t="s">
        <v>22</v>
      </c>
      <c r="E32" s="128">
        <f t="shared" ref="E32:T33" si="7">E21-E28</f>
        <v>209</v>
      </c>
      <c r="F32" s="129">
        <f t="shared" si="7"/>
        <v>116031</v>
      </c>
      <c r="G32" s="130">
        <f t="shared" si="7"/>
        <v>294</v>
      </c>
      <c r="H32" s="131">
        <f t="shared" si="7"/>
        <v>72110</v>
      </c>
      <c r="I32" s="128">
        <f t="shared" si="7"/>
        <v>-25</v>
      </c>
      <c r="J32" s="129">
        <f t="shared" si="7"/>
        <v>-198671</v>
      </c>
      <c r="K32" s="130">
        <f t="shared" si="7"/>
        <v>673</v>
      </c>
      <c r="L32" s="131">
        <f t="shared" si="7"/>
        <v>1821598</v>
      </c>
      <c r="M32" s="128">
        <f t="shared" si="7"/>
        <v>2562</v>
      </c>
      <c r="N32" s="129">
        <f t="shared" si="7"/>
        <v>1726312</v>
      </c>
      <c r="O32" s="130">
        <f t="shared" si="7"/>
        <v>-300</v>
      </c>
      <c r="P32" s="131">
        <f t="shared" si="7"/>
        <v>-136641</v>
      </c>
      <c r="Q32" s="128">
        <f t="shared" si="7"/>
        <v>3218</v>
      </c>
      <c r="R32" s="129">
        <f t="shared" si="7"/>
        <v>890364</v>
      </c>
      <c r="S32" s="130">
        <f t="shared" si="7"/>
        <v>3445</v>
      </c>
      <c r="T32" s="131">
        <f t="shared" si="7"/>
        <v>341994</v>
      </c>
      <c r="U32" s="128">
        <f t="shared" si="6"/>
        <v>-3346</v>
      </c>
      <c r="V32" s="129">
        <f t="shared" si="6"/>
        <v>-116335</v>
      </c>
      <c r="W32" s="130">
        <f t="shared" si="6"/>
        <v>-1500</v>
      </c>
      <c r="X32" s="131">
        <f t="shared" si="6"/>
        <v>-24460</v>
      </c>
      <c r="Y32" s="128">
        <f t="shared" si="6"/>
        <v>5230</v>
      </c>
      <c r="Z32" s="129">
        <f t="shared" si="6"/>
        <v>4492302</v>
      </c>
    </row>
    <row r="33" spans="1:38" ht="18.95" customHeight="1" x14ac:dyDescent="0.15">
      <c r="A33" s="22"/>
      <c r="B33" s="255"/>
      <c r="C33" s="7"/>
      <c r="D33" s="214" t="s">
        <v>24</v>
      </c>
      <c r="E33" s="128">
        <f t="shared" si="7"/>
        <v>-95</v>
      </c>
      <c r="F33" s="129">
        <f t="shared" si="6"/>
        <v>-44786</v>
      </c>
      <c r="G33" s="130">
        <f t="shared" si="6"/>
        <v>-113</v>
      </c>
      <c r="H33" s="131">
        <f t="shared" si="6"/>
        <v>18014</v>
      </c>
      <c r="I33" s="128">
        <f t="shared" si="6"/>
        <v>152</v>
      </c>
      <c r="J33" s="129">
        <f t="shared" si="6"/>
        <v>-395188</v>
      </c>
      <c r="K33" s="130">
        <f t="shared" si="6"/>
        <v>1956</v>
      </c>
      <c r="L33" s="131">
        <f t="shared" si="6"/>
        <v>1963854</v>
      </c>
      <c r="M33" s="128">
        <f t="shared" si="6"/>
        <v>3203</v>
      </c>
      <c r="N33" s="129">
        <f t="shared" si="6"/>
        <v>245011</v>
      </c>
      <c r="O33" s="130">
        <f t="shared" si="6"/>
        <v>782</v>
      </c>
      <c r="P33" s="131">
        <f t="shared" si="6"/>
        <v>149075</v>
      </c>
      <c r="Q33" s="128">
        <f t="shared" si="6"/>
        <v>710</v>
      </c>
      <c r="R33" s="129">
        <f t="shared" si="6"/>
        <v>-913680</v>
      </c>
      <c r="S33" s="130">
        <f t="shared" si="6"/>
        <v>5789</v>
      </c>
      <c r="T33" s="131">
        <f t="shared" si="6"/>
        <v>296287</v>
      </c>
      <c r="U33" s="128">
        <f t="shared" si="6"/>
        <v>-2893</v>
      </c>
      <c r="V33" s="129">
        <f t="shared" si="6"/>
        <v>-1143909</v>
      </c>
      <c r="W33" s="130">
        <f t="shared" si="6"/>
        <v>-2920</v>
      </c>
      <c r="X33" s="131">
        <f t="shared" si="6"/>
        <v>-196587</v>
      </c>
      <c r="Y33" s="128">
        <f t="shared" si="6"/>
        <v>6571</v>
      </c>
      <c r="Z33" s="129">
        <f t="shared" si="6"/>
        <v>-21909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1.0438127090300995</v>
      </c>
      <c r="F34" s="245"/>
      <c r="G34" s="250">
        <f t="shared" ref="G34" si="8">+G23-G30</f>
        <v>34.50077439339185</v>
      </c>
      <c r="H34" s="251"/>
      <c r="I34" s="246">
        <f t="shared" ref="I34" si="9">+I23-I30</f>
        <v>13.014814814814798</v>
      </c>
      <c r="J34" s="245"/>
      <c r="K34" s="250">
        <f t="shared" ref="K34" si="10">+K23-K30</f>
        <v>-27.46257668711656</v>
      </c>
      <c r="L34" s="251"/>
      <c r="M34" s="246">
        <f t="shared" ref="M34" si="11">+M23-M30</f>
        <v>5.4191818234644629</v>
      </c>
      <c r="N34" s="245"/>
      <c r="O34" s="250">
        <f t="shared" ref="O34" si="12">+O23-O30</f>
        <v>-30.939956450734897</v>
      </c>
      <c r="P34" s="251"/>
      <c r="Q34" s="246">
        <f t="shared" ref="Q34" si="13">+Q23-Q30</f>
        <v>2.7954325336624564</v>
      </c>
      <c r="R34" s="245"/>
      <c r="S34" s="250">
        <f t="shared" ref="S34" si="14">+S23-S30</f>
        <v>-27.29822864847273</v>
      </c>
      <c r="T34" s="251"/>
      <c r="U34" s="246">
        <f t="shared" ref="U34" si="15">+U23-U30</f>
        <v>20.680952380952377</v>
      </c>
      <c r="V34" s="245"/>
      <c r="W34" s="250">
        <f t="shared" ref="W34" si="16">+W23-W30</f>
        <v>10.915194827292837</v>
      </c>
      <c r="X34" s="251"/>
      <c r="Y34" s="246">
        <f t="shared" ref="Y34" si="17">+Y23-Y30</f>
        <v>-0.45913345614114576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18">E20/E27*100</f>
        <v>93.553008595988544</v>
      </c>
      <c r="F35" s="72">
        <f t="shared" si="18"/>
        <v>91.82665643542542</v>
      </c>
      <c r="G35" s="73">
        <f t="shared" si="18"/>
        <v>141.25</v>
      </c>
      <c r="H35" s="74">
        <f t="shared" si="18"/>
        <v>145.82459844657265</v>
      </c>
      <c r="I35" s="71">
        <f t="shared" si="18"/>
        <v>112.04927884615385</v>
      </c>
      <c r="J35" s="72">
        <f t="shared" si="18"/>
        <v>124.05712450738167</v>
      </c>
      <c r="K35" s="73">
        <f t="shared" si="18"/>
        <v>225.93659942363112</v>
      </c>
      <c r="L35" s="74">
        <f t="shared" si="18"/>
        <v>295.70634440841633</v>
      </c>
      <c r="M35" s="71">
        <f t="shared" si="18"/>
        <v>137.25463652362257</v>
      </c>
      <c r="N35" s="72">
        <f t="shared" si="18"/>
        <v>97.477166013546565</v>
      </c>
      <c r="O35" s="73">
        <f t="shared" si="18"/>
        <v>95.295794725588024</v>
      </c>
      <c r="P35" s="74">
        <f t="shared" si="18"/>
        <v>94.376124429431286</v>
      </c>
      <c r="Q35" s="71">
        <f t="shared" si="18"/>
        <v>105.70654277971352</v>
      </c>
      <c r="R35" s="72">
        <f t="shared" si="18"/>
        <v>117.58377595957408</v>
      </c>
      <c r="S35" s="73">
        <f t="shared" si="18"/>
        <v>105.98274879076013</v>
      </c>
      <c r="T35" s="74">
        <f t="shared" si="18"/>
        <v>101.81803582876765</v>
      </c>
      <c r="U35" s="71">
        <f t="shared" si="18"/>
        <v>65.655288664138226</v>
      </c>
      <c r="V35" s="72">
        <f t="shared" si="18"/>
        <v>74.298320800018374</v>
      </c>
      <c r="W35" s="73">
        <f t="shared" si="18"/>
        <v>84.371090366663452</v>
      </c>
      <c r="X35" s="74">
        <f t="shared" si="18"/>
        <v>92.744981445387779</v>
      </c>
      <c r="Y35" s="71">
        <f t="shared" si="18"/>
        <v>104.72914499506105</v>
      </c>
      <c r="Z35" s="72">
        <f t="shared" si="18"/>
        <v>112.8201948243543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18"/>
        <v>114.39393939393941</v>
      </c>
      <c r="F36" s="76">
        <f t="shared" si="18"/>
        <v>191.45805088753664</v>
      </c>
      <c r="G36" s="77">
        <f t="shared" si="18"/>
        <v>152.97297297297297</v>
      </c>
      <c r="H36" s="78">
        <f t="shared" si="18"/>
        <v>137.47531441638083</v>
      </c>
      <c r="I36" s="75">
        <f t="shared" si="18"/>
        <v>99.268149882903984</v>
      </c>
      <c r="J36" s="76">
        <f t="shared" si="18"/>
        <v>97.318038747914997</v>
      </c>
      <c r="K36" s="77">
        <f t="shared" si="18"/>
        <v>230.67961165048544</v>
      </c>
      <c r="L36" s="78">
        <f t="shared" si="18"/>
        <v>382.59705364013206</v>
      </c>
      <c r="M36" s="75">
        <f t="shared" si="18"/>
        <v>130.73785242951411</v>
      </c>
      <c r="N36" s="76">
        <f t="shared" si="18"/>
        <v>998.55923381220077</v>
      </c>
      <c r="O36" s="77">
        <f t="shared" si="18"/>
        <v>94.832041343669246</v>
      </c>
      <c r="P36" s="78">
        <f t="shared" si="18"/>
        <v>93.225942704506721</v>
      </c>
      <c r="Q36" s="75">
        <f t="shared" si="18"/>
        <v>113.05000202765724</v>
      </c>
      <c r="R36" s="76">
        <f t="shared" si="18"/>
        <v>118.80980101239862</v>
      </c>
      <c r="S36" s="77">
        <f t="shared" si="18"/>
        <v>106.32133289295021</v>
      </c>
      <c r="T36" s="78">
        <f t="shared" si="18"/>
        <v>102.88210103795382</v>
      </c>
      <c r="U36" s="75">
        <f t="shared" si="18"/>
        <v>50.837496326770491</v>
      </c>
      <c r="V36" s="76">
        <f t="shared" si="18"/>
        <v>90.19735888612135</v>
      </c>
      <c r="W36" s="77">
        <f t="shared" si="18"/>
        <v>85.305642633228842</v>
      </c>
      <c r="X36" s="78">
        <f t="shared" si="18"/>
        <v>98.544538837190061</v>
      </c>
      <c r="Y36" s="75">
        <f t="shared" si="18"/>
        <v>104.49896343194349</v>
      </c>
      <c r="Z36" s="76">
        <f t="shared" si="18"/>
        <v>114.95052729846991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18"/>
        <v>97.169249106078667</v>
      </c>
      <c r="F37" s="80">
        <f t="shared" si="18"/>
        <v>94.040381055794413</v>
      </c>
      <c r="G37" s="81">
        <f t="shared" si="18"/>
        <v>89.810640216411187</v>
      </c>
      <c r="H37" s="82">
        <f t="shared" si="18"/>
        <v>104.25557046472511</v>
      </c>
      <c r="I37" s="79">
        <f t="shared" si="18"/>
        <v>106.98208543867709</v>
      </c>
      <c r="J37" s="80">
        <f t="shared" si="18"/>
        <v>84.374961697329226</v>
      </c>
      <c r="K37" s="81">
        <f t="shared" si="18"/>
        <v>332.30403800475062</v>
      </c>
      <c r="L37" s="82">
        <f t="shared" si="18"/>
        <v>258.76108641400435</v>
      </c>
      <c r="M37" s="79">
        <f t="shared" si="18"/>
        <v>123.50480663388861</v>
      </c>
      <c r="N37" s="80">
        <f t="shared" si="18"/>
        <v>109.69510079088684</v>
      </c>
      <c r="O37" s="81">
        <f t="shared" si="18"/>
        <v>120.95391211146837</v>
      </c>
      <c r="P37" s="82">
        <f t="shared" si="18"/>
        <v>113.89094663435154</v>
      </c>
      <c r="Q37" s="79">
        <f t="shared" si="18"/>
        <v>101.23822811301011</v>
      </c>
      <c r="R37" s="80">
        <f t="shared" si="18"/>
        <v>91.624845740984554</v>
      </c>
      <c r="S37" s="81">
        <f t="shared" si="18"/>
        <v>121.99802401580789</v>
      </c>
      <c r="T37" s="82">
        <f t="shared" si="18"/>
        <v>112.25235753476548</v>
      </c>
      <c r="U37" s="79">
        <f t="shared" si="18"/>
        <v>50.723897121444381</v>
      </c>
      <c r="V37" s="80">
        <f t="shared" si="18"/>
        <v>32.390607693662531</v>
      </c>
      <c r="W37" s="81">
        <f t="shared" si="18"/>
        <v>75.180620484487889</v>
      </c>
      <c r="X37" s="82">
        <f t="shared" si="18"/>
        <v>90.850435214842818</v>
      </c>
      <c r="Y37" s="79">
        <f t="shared" si="18"/>
        <v>105.20949776033615</v>
      </c>
      <c r="Z37" s="80">
        <f t="shared" si="18"/>
        <v>99.914782373965707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219" t="s">
        <v>21</v>
      </c>
      <c r="E39" s="13">
        <f>+' (令和3年11月) '!E20</f>
        <v>1344</v>
      </c>
      <c r="F39" s="14">
        <f>+' (令和3年11月) '!F20</f>
        <v>216773</v>
      </c>
      <c r="G39" s="13">
        <f>+' (令和3年11月) '!G20</f>
        <v>816</v>
      </c>
      <c r="H39" s="14">
        <f>+' (令和3年11月) '!H20</f>
        <v>259960</v>
      </c>
      <c r="I39" s="13">
        <f>+' (令和3年11月) '!I20</f>
        <v>3453</v>
      </c>
      <c r="J39" s="14">
        <f>+' (令和3年11月) '!J20</f>
        <v>5742920</v>
      </c>
      <c r="K39" s="13">
        <f>+' (令和3年11月) '!K20</f>
        <v>1507</v>
      </c>
      <c r="L39" s="14">
        <f>+' (令和3年11月) '!L20</f>
        <v>3357938</v>
      </c>
      <c r="M39" s="13">
        <f>+' (令和3年11月) '!M20</f>
        <v>10213</v>
      </c>
      <c r="N39" s="14">
        <f>+' (令和3年11月) '!N20</f>
        <v>1609633</v>
      </c>
      <c r="O39" s="13">
        <f>+' (令和3年11月) '!O20</f>
        <v>5029</v>
      </c>
      <c r="P39" s="14">
        <f>+' (令和3年11月) '!P20</f>
        <v>1700687</v>
      </c>
      <c r="Q39" s="13">
        <f>+' (令和3年11月) '!Q20</f>
        <v>27936</v>
      </c>
      <c r="R39" s="14">
        <f>+' (令和3年11月) '!R20</f>
        <v>5577996</v>
      </c>
      <c r="S39" s="25">
        <f>+' (令和3年11月) '!S20</f>
        <v>46784</v>
      </c>
      <c r="T39" s="26">
        <f>+' (令和3年11月) '!T20</f>
        <v>9606212</v>
      </c>
      <c r="U39" s="13">
        <f>+' (令和3年11月) '!U20</f>
        <v>4688</v>
      </c>
      <c r="V39" s="14">
        <f>+' (令和3年11月) '!V20</f>
        <v>2184931</v>
      </c>
      <c r="W39" s="13">
        <f>+' (令和3年11月) '!W20</f>
        <v>7899</v>
      </c>
      <c r="X39" s="14">
        <f>+' (令和3年11月) '!X20</f>
        <v>1628976</v>
      </c>
      <c r="Y39" s="55">
        <f>+' (令和3年11月) '!Y20</f>
        <v>109669</v>
      </c>
      <c r="Z39" s="56">
        <f>+' (令和3年11月) '!Z20</f>
        <v>31886026</v>
      </c>
    </row>
    <row r="40" spans="1:38" ht="18.95" customHeight="1" x14ac:dyDescent="0.15">
      <c r="A40" s="22"/>
      <c r="B40" s="248"/>
      <c r="C40" s="22"/>
      <c r="D40" s="215" t="s">
        <v>22</v>
      </c>
      <c r="E40" s="27">
        <f>+' (令和3年11月) '!E21</f>
        <v>1353</v>
      </c>
      <c r="F40" s="21">
        <f>+' (令和3年11月) '!F21</f>
        <v>136911</v>
      </c>
      <c r="G40" s="27">
        <f>+' (令和3年11月) '!G21</f>
        <v>724</v>
      </c>
      <c r="H40" s="21">
        <f>+' (令和3年11月) '!H21</f>
        <v>227448</v>
      </c>
      <c r="I40" s="27">
        <f>+' (令和3年11月) '!I21</f>
        <v>3323</v>
      </c>
      <c r="J40" s="21">
        <f>+' (令和3年11月) '!J21</f>
        <v>5669358</v>
      </c>
      <c r="K40" s="27">
        <f>+' (令和3年11月) '!K21</f>
        <v>1558</v>
      </c>
      <c r="L40" s="21">
        <f>+' (令和3年11月) '!L21</f>
        <v>3444809</v>
      </c>
      <c r="M40" s="27">
        <f>+' (令和3年11月) '!M21</f>
        <v>9557</v>
      </c>
      <c r="N40" s="21">
        <f>+' (令和3年11月) '!N21</f>
        <v>1544457</v>
      </c>
      <c r="O40" s="27">
        <f>+' (令和3年11月) '!O21</f>
        <v>4987</v>
      </c>
      <c r="P40" s="21">
        <f>+' (令和3年11月) '!P21</f>
        <v>1649450</v>
      </c>
      <c r="Q40" s="27">
        <f>+' (令和3年11月) '!Q21</f>
        <v>28351</v>
      </c>
      <c r="R40" s="21">
        <f>+' (令和3年11月) '!R21</f>
        <v>5521443</v>
      </c>
      <c r="S40" s="25">
        <f>+' (令和3年11月) '!S21</f>
        <v>45192</v>
      </c>
      <c r="T40" s="26">
        <f>+' (令和3年11月) '!T21</f>
        <v>9508815</v>
      </c>
      <c r="U40" s="27">
        <f>+' (令和3年11月) '!U21</f>
        <v>5127</v>
      </c>
      <c r="V40" s="21">
        <f>+' (令和3年11月) '!V21</f>
        <v>2373529</v>
      </c>
      <c r="W40" s="27">
        <f>+' (令和3年11月) '!W21</f>
        <v>7719</v>
      </c>
      <c r="X40" s="21">
        <f>+' (令和3年11月) '!X21</f>
        <v>1578144</v>
      </c>
      <c r="Y40" s="58">
        <f>+' (令和3年11月) '!Y21</f>
        <v>107891</v>
      </c>
      <c r="Z40" s="59">
        <f>+' (令和3年11月) '!Z21</f>
        <v>31654364</v>
      </c>
    </row>
    <row r="41" spans="1:38" ht="18.95" customHeight="1" x14ac:dyDescent="0.15">
      <c r="A41" s="22" t="s">
        <v>52</v>
      </c>
      <c r="B41" s="248"/>
      <c r="C41" s="22"/>
      <c r="D41" s="215" t="s">
        <v>24</v>
      </c>
      <c r="E41" s="27">
        <f>+' (令和3年11月) '!E22</f>
        <v>3616</v>
      </c>
      <c r="F41" s="21">
        <f>+' (令和3年11月) '!F22</f>
        <v>828739</v>
      </c>
      <c r="G41" s="27">
        <f>+' (令和3年11月) '!G22</f>
        <v>941</v>
      </c>
      <c r="H41" s="21">
        <f>+' (令和3年11月) '!H22</f>
        <v>415781</v>
      </c>
      <c r="I41" s="27">
        <f>+' (令和3年11月) '!I22</f>
        <v>1991</v>
      </c>
      <c r="J41" s="21">
        <f>+' (令和3年11月) '!J22</f>
        <v>1048608</v>
      </c>
      <c r="K41" s="27">
        <f>+' (令和3年11月) '!K22</f>
        <v>2418</v>
      </c>
      <c r="L41" s="21">
        <f>+' (令和3年11月) '!L22</f>
        <v>2761521</v>
      </c>
      <c r="M41" s="27">
        <f>+' (令和3年11月) '!M22</f>
        <v>17588</v>
      </c>
      <c r="N41" s="21">
        <f>+' (令和3年11月) '!N22</f>
        <v>3144392</v>
      </c>
      <c r="O41" s="27">
        <f>+' (令和3年11月) '!O22</f>
        <v>4671</v>
      </c>
      <c r="P41" s="21">
        <f>+' (令和3年11月) '!P22</f>
        <v>1259895</v>
      </c>
      <c r="Q41" s="27">
        <f>+' (令和3年11月) '!Q22</f>
        <v>58623</v>
      </c>
      <c r="R41" s="21">
        <f>+' (令和3年11月) '!R22</f>
        <v>10256570</v>
      </c>
      <c r="S41" s="25">
        <f>+' (令和3年11月) '!S22</f>
        <v>32422</v>
      </c>
      <c r="T41" s="26">
        <f>+' (令和3年11月) '!T22</f>
        <v>2749220</v>
      </c>
      <c r="U41" s="27">
        <f>+' (令和3年11月) '!U22</f>
        <v>3322</v>
      </c>
      <c r="V41" s="21">
        <f>+' (令和3年11月) '!V22</f>
        <v>615536</v>
      </c>
      <c r="W41" s="27">
        <f>+' (令和3年11月) '!W22</f>
        <v>8786</v>
      </c>
      <c r="X41" s="21">
        <f>+' (令和3年11月) '!X22</f>
        <v>1923624</v>
      </c>
      <c r="Y41" s="58">
        <f>+' (令和3年11月) '!Y22</f>
        <v>134378</v>
      </c>
      <c r="Z41" s="59">
        <f>+' (令和3年11月) '!Z22</f>
        <v>25003886</v>
      </c>
    </row>
    <row r="42" spans="1:38" ht="18.95" customHeight="1" thickBot="1" x14ac:dyDescent="0.2">
      <c r="A42" s="22"/>
      <c r="B42" s="248"/>
      <c r="C42" s="22"/>
      <c r="D42" s="213" t="s">
        <v>44</v>
      </c>
      <c r="E42" s="244">
        <v>37.246236707637067</v>
      </c>
      <c r="F42" s="245"/>
      <c r="G42" s="244">
        <v>86.033519553072622</v>
      </c>
      <c r="H42" s="245"/>
      <c r="I42" s="244">
        <v>175.90861889927311</v>
      </c>
      <c r="J42" s="245"/>
      <c r="K42" s="244">
        <v>62.717413546142829</v>
      </c>
      <c r="L42" s="245"/>
      <c r="M42" s="244">
        <v>57.271147161066047</v>
      </c>
      <c r="N42" s="245"/>
      <c r="O42" s="244">
        <v>107.69892473118279</v>
      </c>
      <c r="P42" s="245"/>
      <c r="Q42" s="244">
        <v>47.838281163682105</v>
      </c>
      <c r="R42" s="245"/>
      <c r="S42" s="244">
        <v>145.41200278252072</v>
      </c>
      <c r="T42" s="245"/>
      <c r="U42" s="244">
        <v>138.57122688126501</v>
      </c>
      <c r="V42" s="245"/>
      <c r="W42" s="244">
        <v>89.799908003679846</v>
      </c>
      <c r="X42" s="245"/>
      <c r="Y42" s="244">
        <v>81.489860587763786</v>
      </c>
      <c r="Z42" s="245"/>
    </row>
    <row r="43" spans="1:38" ht="18.95" customHeight="1" x14ac:dyDescent="0.15">
      <c r="A43" s="22"/>
      <c r="B43" s="248"/>
      <c r="C43" s="12" t="s">
        <v>45</v>
      </c>
      <c r="D43" s="219" t="s">
        <v>21</v>
      </c>
      <c r="E43" s="124">
        <f t="shared" ref="E43:Z46" si="19">E20-E39</f>
        <v>-38</v>
      </c>
      <c r="F43" s="127">
        <f t="shared" si="19"/>
        <v>-95908</v>
      </c>
      <c r="G43" s="124">
        <f t="shared" si="19"/>
        <v>88</v>
      </c>
      <c r="H43" s="125">
        <f t="shared" si="19"/>
        <v>30107</v>
      </c>
      <c r="I43" s="126">
        <f t="shared" si="19"/>
        <v>276</v>
      </c>
      <c r="J43" s="127">
        <f t="shared" si="19"/>
        <v>2551486</v>
      </c>
      <c r="K43" s="124">
        <f t="shared" si="19"/>
        <v>61</v>
      </c>
      <c r="L43" s="125">
        <f t="shared" si="19"/>
        <v>-452428</v>
      </c>
      <c r="M43" s="126">
        <f t="shared" si="19"/>
        <v>-74</v>
      </c>
      <c r="N43" s="127">
        <f t="shared" si="19"/>
        <v>-63419</v>
      </c>
      <c r="O43" s="124">
        <f t="shared" si="19"/>
        <v>319</v>
      </c>
      <c r="P43" s="125">
        <f t="shared" si="19"/>
        <v>142155</v>
      </c>
      <c r="Q43" s="126">
        <f t="shared" si="19"/>
        <v>-632</v>
      </c>
      <c r="R43" s="127">
        <f t="shared" si="19"/>
        <v>-214960</v>
      </c>
      <c r="S43" s="124">
        <f t="shared" si="19"/>
        <v>10842</v>
      </c>
      <c r="T43" s="125">
        <f t="shared" si="19"/>
        <v>2567188</v>
      </c>
      <c r="U43" s="126">
        <f t="shared" si="19"/>
        <v>-1572</v>
      </c>
      <c r="V43" s="127">
        <f t="shared" si="19"/>
        <v>-1182001</v>
      </c>
      <c r="W43" s="124">
        <f t="shared" si="19"/>
        <v>868</v>
      </c>
      <c r="X43" s="125">
        <f t="shared" si="19"/>
        <v>55514</v>
      </c>
      <c r="Y43" s="124">
        <f t="shared" si="19"/>
        <v>10138</v>
      </c>
      <c r="Z43" s="125">
        <f t="shared" si="19"/>
        <v>3337734</v>
      </c>
    </row>
    <row r="44" spans="1:38" ht="18.95" customHeight="1" x14ac:dyDescent="0.15">
      <c r="A44" s="22"/>
      <c r="B44" s="248"/>
      <c r="C44" s="22"/>
      <c r="D44" s="215" t="s">
        <v>22</v>
      </c>
      <c r="E44" s="128">
        <f t="shared" si="19"/>
        <v>308</v>
      </c>
      <c r="F44" s="131">
        <f t="shared" si="19"/>
        <v>105988</v>
      </c>
      <c r="G44" s="128">
        <f t="shared" si="19"/>
        <v>125</v>
      </c>
      <c r="H44" s="129">
        <f t="shared" si="19"/>
        <v>37082</v>
      </c>
      <c r="I44" s="130">
        <f t="shared" si="19"/>
        <v>68</v>
      </c>
      <c r="J44" s="131">
        <f t="shared" si="19"/>
        <v>1539647</v>
      </c>
      <c r="K44" s="128">
        <f t="shared" si="19"/>
        <v>-370</v>
      </c>
      <c r="L44" s="129">
        <f t="shared" si="19"/>
        <v>-978619</v>
      </c>
      <c r="M44" s="130">
        <f t="shared" si="19"/>
        <v>1340</v>
      </c>
      <c r="N44" s="131">
        <f t="shared" si="19"/>
        <v>373975</v>
      </c>
      <c r="O44" s="128">
        <f t="shared" si="19"/>
        <v>518</v>
      </c>
      <c r="P44" s="129">
        <f t="shared" si="19"/>
        <v>231031</v>
      </c>
      <c r="Q44" s="130">
        <f t="shared" si="19"/>
        <v>-474</v>
      </c>
      <c r="R44" s="131">
        <f t="shared" si="19"/>
        <v>102432</v>
      </c>
      <c r="S44" s="128">
        <f t="shared" si="19"/>
        <v>12751</v>
      </c>
      <c r="T44" s="129">
        <f t="shared" si="19"/>
        <v>2699314</v>
      </c>
      <c r="U44" s="130">
        <f t="shared" si="19"/>
        <v>-1667</v>
      </c>
      <c r="V44" s="131">
        <f t="shared" si="19"/>
        <v>-1303092</v>
      </c>
      <c r="W44" s="128">
        <f t="shared" si="19"/>
        <v>989</v>
      </c>
      <c r="X44" s="129">
        <f t="shared" si="19"/>
        <v>77963</v>
      </c>
      <c r="Y44" s="128">
        <f t="shared" si="19"/>
        <v>13588</v>
      </c>
      <c r="Z44" s="129">
        <f t="shared" si="19"/>
        <v>2885721</v>
      </c>
    </row>
    <row r="45" spans="1:38" ht="18.95" customHeight="1" x14ac:dyDescent="0.15">
      <c r="A45" s="22"/>
      <c r="B45" s="248"/>
      <c r="C45" s="22"/>
      <c r="D45" s="215" t="s">
        <v>24</v>
      </c>
      <c r="E45" s="128">
        <f t="shared" si="19"/>
        <v>-355</v>
      </c>
      <c r="F45" s="131">
        <f t="shared" si="19"/>
        <v>-122034</v>
      </c>
      <c r="G45" s="128">
        <f t="shared" si="19"/>
        <v>55</v>
      </c>
      <c r="H45" s="129">
        <f t="shared" si="19"/>
        <v>25537</v>
      </c>
      <c r="I45" s="130">
        <f t="shared" si="19"/>
        <v>338</v>
      </c>
      <c r="J45" s="131">
        <f t="shared" si="19"/>
        <v>1085401</v>
      </c>
      <c r="K45" s="128">
        <f t="shared" si="19"/>
        <v>380</v>
      </c>
      <c r="L45" s="129">
        <f t="shared" si="19"/>
        <v>439320</v>
      </c>
      <c r="M45" s="130">
        <f t="shared" si="19"/>
        <v>-758</v>
      </c>
      <c r="N45" s="131">
        <f t="shared" si="19"/>
        <v>-372218</v>
      </c>
      <c r="O45" s="128">
        <f t="shared" si="19"/>
        <v>-157</v>
      </c>
      <c r="P45" s="129">
        <f t="shared" si="19"/>
        <v>-37639</v>
      </c>
      <c r="Q45" s="130">
        <f t="shared" si="19"/>
        <v>-573</v>
      </c>
      <c r="R45" s="131">
        <f t="shared" si="19"/>
        <v>-260839</v>
      </c>
      <c r="S45" s="128">
        <f t="shared" si="19"/>
        <v>-317</v>
      </c>
      <c r="T45" s="129">
        <f t="shared" si="19"/>
        <v>-34729</v>
      </c>
      <c r="U45" s="130">
        <f t="shared" si="19"/>
        <v>-344</v>
      </c>
      <c r="V45" s="131">
        <f t="shared" si="19"/>
        <v>-67507</v>
      </c>
      <c r="W45" s="128">
        <f t="shared" si="19"/>
        <v>59</v>
      </c>
      <c r="X45" s="129">
        <f t="shared" si="19"/>
        <v>28383</v>
      </c>
      <c r="Y45" s="128">
        <f t="shared" si="19"/>
        <v>-1672</v>
      </c>
      <c r="Z45" s="129">
        <f t="shared" si="19"/>
        <v>683675</v>
      </c>
    </row>
    <row r="46" spans="1:38" ht="18.95" customHeight="1" thickBot="1" x14ac:dyDescent="0.2">
      <c r="A46" s="22"/>
      <c r="B46" s="248"/>
      <c r="C46" s="46"/>
      <c r="D46" s="213" t="s">
        <v>44</v>
      </c>
      <c r="E46" s="244">
        <f>E23-E42</f>
        <v>5.8975760013930341</v>
      </c>
      <c r="F46" s="245"/>
      <c r="G46" s="244">
        <f>G23-G42</f>
        <v>4.467254840319228</v>
      </c>
      <c r="H46" s="245"/>
      <c r="I46" s="244">
        <f>I23-I42</f>
        <v>-11.093804084458299</v>
      </c>
      <c r="J46" s="245"/>
      <c r="K46" s="244">
        <f>K23-K42</f>
        <v>-9.8799902332593916</v>
      </c>
      <c r="L46" s="245"/>
      <c r="M46" s="244">
        <f>M23-M42</f>
        <v>3.848034662398419</v>
      </c>
      <c r="N46" s="245"/>
      <c r="O46" s="244">
        <f t="shared" si="19"/>
        <v>10.461118818082312</v>
      </c>
      <c r="P46" s="245"/>
      <c r="Q46" s="244">
        <f t="shared" si="19"/>
        <v>-0.54284863001964823</v>
      </c>
      <c r="R46" s="245"/>
      <c r="S46" s="244">
        <f t="shared" si="19"/>
        <v>33.68976856900656</v>
      </c>
      <c r="T46" s="245"/>
      <c r="U46" s="244">
        <f t="shared" si="19"/>
        <v>-34.190274500312626</v>
      </c>
      <c r="V46" s="245"/>
      <c r="W46" s="244">
        <f t="shared" si="19"/>
        <v>9.3152868236129933</v>
      </c>
      <c r="X46" s="245"/>
      <c r="Y46" s="244">
        <f t="shared" si="19"/>
        <v>8.8510059560950651</v>
      </c>
      <c r="Z46" s="245"/>
      <c r="AA46" s="242"/>
      <c r="AB46" s="243"/>
      <c r="AC46" s="242"/>
      <c r="AD46" s="243"/>
      <c r="AE46" s="242"/>
      <c r="AF46" s="243"/>
      <c r="AG46" s="209"/>
      <c r="AH46" s="210"/>
      <c r="AI46" s="209"/>
      <c r="AJ46" s="210"/>
      <c r="AK46" s="209"/>
      <c r="AL46" s="210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20">E20/E39*100</f>
        <v>97.172619047619051</v>
      </c>
      <c r="F47" s="84">
        <f t="shared" si="20"/>
        <v>55.756482587776155</v>
      </c>
      <c r="G47" s="83">
        <f t="shared" si="20"/>
        <v>110.78431372549021</v>
      </c>
      <c r="H47" s="85">
        <f t="shared" si="20"/>
        <v>111.58139713802125</v>
      </c>
      <c r="I47" s="86">
        <f t="shared" si="20"/>
        <v>107.99304952215465</v>
      </c>
      <c r="J47" s="84">
        <f t="shared" si="20"/>
        <v>144.42837441580241</v>
      </c>
      <c r="K47" s="83">
        <f t="shared" si="20"/>
        <v>104.04777704047777</v>
      </c>
      <c r="L47" s="85">
        <f t="shared" si="20"/>
        <v>86.526612462767332</v>
      </c>
      <c r="M47" s="86">
        <f t="shared" si="20"/>
        <v>99.275433271320864</v>
      </c>
      <c r="N47" s="84">
        <f t="shared" si="20"/>
        <v>96.060033560445149</v>
      </c>
      <c r="O47" s="83">
        <f t="shared" si="20"/>
        <v>106.34320938556372</v>
      </c>
      <c r="P47" s="85">
        <f t="shared" si="20"/>
        <v>108.35868093305822</v>
      </c>
      <c r="Q47" s="86">
        <f t="shared" si="20"/>
        <v>97.737686139747993</v>
      </c>
      <c r="R47" s="84">
        <f t="shared" si="20"/>
        <v>96.146286228961088</v>
      </c>
      <c r="S47" s="83">
        <f t="shared" si="20"/>
        <v>123.17458960328318</v>
      </c>
      <c r="T47" s="85">
        <f t="shared" si="20"/>
        <v>126.72424885063958</v>
      </c>
      <c r="U47" s="86">
        <f t="shared" si="20"/>
        <v>66.467576791808867</v>
      </c>
      <c r="V47" s="84">
        <f t="shared" si="20"/>
        <v>45.902136039993941</v>
      </c>
      <c r="W47" s="83">
        <f t="shared" si="20"/>
        <v>110.98873275098113</v>
      </c>
      <c r="X47" s="85">
        <f t="shared" si="20"/>
        <v>103.40790778992445</v>
      </c>
      <c r="Y47" s="83">
        <f t="shared" si="20"/>
        <v>109.24418021501063</v>
      </c>
      <c r="Z47" s="85">
        <f t="shared" si="20"/>
        <v>110.46770143134175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20"/>
        <v>122.76422764227641</v>
      </c>
      <c r="F48" s="78">
        <f t="shared" si="20"/>
        <v>177.41379436276122</v>
      </c>
      <c r="G48" s="75">
        <f t="shared" si="20"/>
        <v>117.26519337016575</v>
      </c>
      <c r="H48" s="76">
        <f t="shared" si="20"/>
        <v>116.3035067356055</v>
      </c>
      <c r="I48" s="77">
        <f t="shared" si="20"/>
        <v>102.04634366536263</v>
      </c>
      <c r="J48" s="78">
        <f t="shared" si="20"/>
        <v>127.15734303601924</v>
      </c>
      <c r="K48" s="75">
        <f t="shared" si="20"/>
        <v>76.251604621309369</v>
      </c>
      <c r="L48" s="76">
        <f t="shared" si="20"/>
        <v>71.591487365482394</v>
      </c>
      <c r="M48" s="77">
        <f t="shared" si="20"/>
        <v>114.0211363398556</v>
      </c>
      <c r="N48" s="78">
        <f t="shared" si="20"/>
        <v>124.21401178537181</v>
      </c>
      <c r="O48" s="75">
        <f t="shared" si="20"/>
        <v>110.38700621616202</v>
      </c>
      <c r="P48" s="76">
        <f t="shared" si="20"/>
        <v>114.00654763709115</v>
      </c>
      <c r="Q48" s="77">
        <f t="shared" si="20"/>
        <v>98.328101301541395</v>
      </c>
      <c r="R48" s="78">
        <f t="shared" si="20"/>
        <v>101.85516720900678</v>
      </c>
      <c r="S48" s="75">
        <f t="shared" si="20"/>
        <v>128.21517082669499</v>
      </c>
      <c r="T48" s="76">
        <f t="shared" si="20"/>
        <v>128.38749097547907</v>
      </c>
      <c r="U48" s="77">
        <f t="shared" si="20"/>
        <v>67.485859176906573</v>
      </c>
      <c r="V48" s="78">
        <f t="shared" si="20"/>
        <v>45.098964453351947</v>
      </c>
      <c r="W48" s="75">
        <f t="shared" si="20"/>
        <v>112.81254048451872</v>
      </c>
      <c r="X48" s="76">
        <f t="shared" si="20"/>
        <v>104.94017022527728</v>
      </c>
      <c r="Y48" s="75">
        <f t="shared" si="20"/>
        <v>112.59419228665968</v>
      </c>
      <c r="Z48" s="76">
        <f t="shared" si="20"/>
        <v>109.11634490587143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20"/>
        <v>90.182522123893804</v>
      </c>
      <c r="F49" s="82">
        <f t="shared" si="20"/>
        <v>85.274736678254541</v>
      </c>
      <c r="G49" s="79">
        <f t="shared" si="20"/>
        <v>105.84484590860785</v>
      </c>
      <c r="H49" s="80">
        <f t="shared" si="20"/>
        <v>106.14193529766874</v>
      </c>
      <c r="I49" s="81">
        <f t="shared" si="20"/>
        <v>116.97639377197389</v>
      </c>
      <c r="J49" s="82">
        <f t="shared" si="20"/>
        <v>203.5087468338979</v>
      </c>
      <c r="K49" s="79">
        <f t="shared" si="20"/>
        <v>115.71546732837055</v>
      </c>
      <c r="L49" s="80">
        <f t="shared" si="20"/>
        <v>115.90862426901695</v>
      </c>
      <c r="M49" s="81">
        <f t="shared" si="20"/>
        <v>95.690243347737095</v>
      </c>
      <c r="N49" s="82">
        <f t="shared" si="20"/>
        <v>88.162481013817612</v>
      </c>
      <c r="O49" s="79">
        <f t="shared" si="20"/>
        <v>96.638835367159075</v>
      </c>
      <c r="P49" s="80">
        <f t="shared" si="20"/>
        <v>97.01252882184626</v>
      </c>
      <c r="Q49" s="81">
        <f t="shared" si="20"/>
        <v>99.022567934087306</v>
      </c>
      <c r="R49" s="82">
        <f t="shared" si="20"/>
        <v>97.456859359415489</v>
      </c>
      <c r="S49" s="79">
        <f t="shared" si="20"/>
        <v>99.022268829806919</v>
      </c>
      <c r="T49" s="80">
        <f t="shared" si="20"/>
        <v>98.736768974472753</v>
      </c>
      <c r="U49" s="81">
        <f t="shared" si="20"/>
        <v>89.644792293798915</v>
      </c>
      <c r="V49" s="82">
        <f t="shared" si="20"/>
        <v>89.032810428634562</v>
      </c>
      <c r="W49" s="79">
        <f t="shared" si="20"/>
        <v>100.67152287730481</v>
      </c>
      <c r="X49" s="80">
        <f t="shared" si="20"/>
        <v>101.47549625082657</v>
      </c>
      <c r="Y49" s="79">
        <f t="shared" si="20"/>
        <v>98.755748708866037</v>
      </c>
      <c r="Z49" s="80">
        <f t="shared" si="20"/>
        <v>102.73427498429643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EBE6-0C6F-4FC8-97A5-300D894FFCDE}">
  <dimension ref="A1:AL52"/>
  <sheetViews>
    <sheetView zoomScaleNormal="100" zoomScaleSheetLayoutView="100" workbookViewId="0">
      <pane xSplit="4" ySplit="4" topLeftCell="P14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206" customWidth="1"/>
    <col min="2" max="2" width="3.125" style="206" customWidth="1"/>
    <col min="3" max="3" width="12.625" style="206" customWidth="1"/>
    <col min="4" max="4" width="7.25" style="206" customWidth="1"/>
    <col min="5" max="5" width="7.625" style="206" customWidth="1"/>
    <col min="6" max="6" width="10.125" style="206" customWidth="1"/>
    <col min="7" max="7" width="7.625" style="206" customWidth="1"/>
    <col min="8" max="8" width="10.125" style="206" customWidth="1"/>
    <col min="9" max="9" width="7.625" style="206" customWidth="1"/>
    <col min="10" max="10" width="10.125" style="206" customWidth="1"/>
    <col min="11" max="11" width="7.625" style="206" customWidth="1"/>
    <col min="12" max="12" width="10.125" style="206" customWidth="1"/>
    <col min="13" max="13" width="7.625" style="206" customWidth="1"/>
    <col min="14" max="14" width="10.125" style="206" customWidth="1"/>
    <col min="15" max="15" width="7.625" style="206" customWidth="1"/>
    <col min="16" max="16" width="10.125" style="206" customWidth="1"/>
    <col min="17" max="17" width="8.125" style="206" customWidth="1"/>
    <col min="18" max="18" width="11.125" style="206" customWidth="1"/>
    <col min="19" max="19" width="8.125" style="206" customWidth="1"/>
    <col min="20" max="20" width="11.125" style="206" customWidth="1"/>
    <col min="21" max="21" width="8.125" style="206" customWidth="1"/>
    <col min="22" max="22" width="11.125" style="206" customWidth="1"/>
    <col min="23" max="23" width="7.625" style="206" customWidth="1"/>
    <col min="24" max="24" width="10.5" style="206" bestFit="1" customWidth="1"/>
    <col min="25" max="25" width="8.625" style="206" customWidth="1"/>
    <col min="26" max="26" width="11.625" style="206" customWidth="1"/>
    <col min="27" max="16384" width="9" style="206"/>
  </cols>
  <sheetData>
    <row r="1" spans="1:26" ht="29.25" thickBot="1" x14ac:dyDescent="0.35">
      <c r="A1" s="277" t="s">
        <v>72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205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207" t="s">
        <v>21</v>
      </c>
      <c r="E5" s="13">
        <v>1088</v>
      </c>
      <c r="F5" s="14">
        <v>166702</v>
      </c>
      <c r="G5" s="15">
        <v>54</v>
      </c>
      <c r="H5" s="16">
        <v>10200</v>
      </c>
      <c r="I5" s="13">
        <v>1779</v>
      </c>
      <c r="J5" s="14">
        <v>5436759</v>
      </c>
      <c r="K5" s="17">
        <v>1428</v>
      </c>
      <c r="L5" s="18">
        <v>3352790</v>
      </c>
      <c r="M5" s="13">
        <v>617</v>
      </c>
      <c r="N5" s="87">
        <v>210706</v>
      </c>
      <c r="O5" s="19">
        <v>923</v>
      </c>
      <c r="P5" s="18">
        <v>72406</v>
      </c>
      <c r="Q5" s="13">
        <v>12070</v>
      </c>
      <c r="R5" s="14">
        <v>2063995</v>
      </c>
      <c r="S5" s="19">
        <v>15035</v>
      </c>
      <c r="T5" s="18">
        <v>6325337</v>
      </c>
      <c r="U5" s="13">
        <v>4250</v>
      </c>
      <c r="V5" s="14">
        <v>2146451</v>
      </c>
      <c r="W5" s="13">
        <v>426</v>
      </c>
      <c r="X5" s="18">
        <v>47268</v>
      </c>
      <c r="Y5" s="20">
        <f t="shared" ref="Y5:Z19" si="0">+W5+U5+S5+Q5+O5+M5+K5+I5+G5+E5</f>
        <v>37670</v>
      </c>
      <c r="Z5" s="21">
        <f t="shared" si="0"/>
        <v>19832614</v>
      </c>
    </row>
    <row r="6" spans="1:26" ht="18.95" customHeight="1" x14ac:dyDescent="0.15">
      <c r="A6" s="7"/>
      <c r="B6" s="22"/>
      <c r="C6" s="200"/>
      <c r="D6" s="203" t="s">
        <v>22</v>
      </c>
      <c r="E6" s="23">
        <v>1044</v>
      </c>
      <c r="F6" s="24">
        <v>75889</v>
      </c>
      <c r="G6" s="25">
        <v>54</v>
      </c>
      <c r="H6" s="26">
        <v>10200</v>
      </c>
      <c r="I6" s="27">
        <v>1758</v>
      </c>
      <c r="J6" s="21">
        <v>5374921</v>
      </c>
      <c r="K6" s="25">
        <v>1470</v>
      </c>
      <c r="L6" s="26">
        <v>3380339</v>
      </c>
      <c r="M6" s="27">
        <v>610</v>
      </c>
      <c r="N6" s="88">
        <v>210030</v>
      </c>
      <c r="O6" s="25">
        <v>983</v>
      </c>
      <c r="P6" s="26">
        <v>68599</v>
      </c>
      <c r="Q6" s="27">
        <v>13046</v>
      </c>
      <c r="R6" s="21">
        <v>2101225</v>
      </c>
      <c r="S6" s="25">
        <v>15225</v>
      </c>
      <c r="T6" s="26">
        <v>6370017</v>
      </c>
      <c r="U6" s="27">
        <v>4692</v>
      </c>
      <c r="V6" s="21">
        <v>2334854</v>
      </c>
      <c r="W6" s="27">
        <v>343</v>
      </c>
      <c r="X6" s="26">
        <v>40887</v>
      </c>
      <c r="Y6" s="20">
        <f t="shared" si="0"/>
        <v>39225</v>
      </c>
      <c r="Z6" s="21">
        <f t="shared" si="0"/>
        <v>19966961</v>
      </c>
    </row>
    <row r="7" spans="1:26" ht="18.95" customHeight="1" thickBot="1" x14ac:dyDescent="0.2">
      <c r="A7" s="7" t="s">
        <v>23</v>
      </c>
      <c r="B7" s="22"/>
      <c r="C7" s="201"/>
      <c r="D7" s="28" t="s">
        <v>24</v>
      </c>
      <c r="E7" s="23">
        <v>2594</v>
      </c>
      <c r="F7" s="36">
        <v>594130</v>
      </c>
      <c r="G7" s="29">
        <v>156</v>
      </c>
      <c r="H7" s="30">
        <v>75238</v>
      </c>
      <c r="I7" s="31">
        <v>1398</v>
      </c>
      <c r="J7" s="32">
        <v>798586</v>
      </c>
      <c r="K7" s="89">
        <v>1366</v>
      </c>
      <c r="L7" s="30">
        <v>2582648</v>
      </c>
      <c r="M7" s="23">
        <v>1201</v>
      </c>
      <c r="N7" s="24">
        <v>267318</v>
      </c>
      <c r="O7" s="33">
        <v>2663</v>
      </c>
      <c r="P7" s="34">
        <v>470493</v>
      </c>
      <c r="Q7" s="23">
        <v>32023</v>
      </c>
      <c r="R7" s="24">
        <v>4892697</v>
      </c>
      <c r="S7" s="33">
        <v>24386</v>
      </c>
      <c r="T7" s="34">
        <v>1828918</v>
      </c>
      <c r="U7" s="23">
        <v>1984</v>
      </c>
      <c r="V7" s="24">
        <v>518515</v>
      </c>
      <c r="W7" s="23">
        <v>1397</v>
      </c>
      <c r="X7" s="34">
        <v>210101</v>
      </c>
      <c r="Y7" s="31">
        <f t="shared" si="0"/>
        <v>69168</v>
      </c>
      <c r="Z7" s="24">
        <f t="shared" si="0"/>
        <v>12238644</v>
      </c>
    </row>
    <row r="8" spans="1:26" ht="18.95" customHeight="1" x14ac:dyDescent="0.15">
      <c r="A8" s="7"/>
      <c r="B8" s="22" t="s">
        <v>25</v>
      </c>
      <c r="C8" s="2" t="s">
        <v>26</v>
      </c>
      <c r="D8" s="207" t="s">
        <v>21</v>
      </c>
      <c r="E8" s="13">
        <v>178</v>
      </c>
      <c r="F8" s="14">
        <v>30295</v>
      </c>
      <c r="G8" s="15">
        <v>0</v>
      </c>
      <c r="H8" s="16">
        <v>0</v>
      </c>
      <c r="I8" s="13">
        <v>179</v>
      </c>
      <c r="J8" s="14">
        <v>100662</v>
      </c>
      <c r="K8" s="17">
        <v>74</v>
      </c>
      <c r="L8" s="18">
        <v>1188</v>
      </c>
      <c r="M8" s="13">
        <v>6369</v>
      </c>
      <c r="N8" s="87">
        <v>880590</v>
      </c>
      <c r="O8" s="19">
        <v>0</v>
      </c>
      <c r="P8" s="18">
        <v>0</v>
      </c>
      <c r="Q8" s="13">
        <v>7420</v>
      </c>
      <c r="R8" s="14">
        <v>1562011</v>
      </c>
      <c r="S8" s="19">
        <v>31476</v>
      </c>
      <c r="T8" s="18">
        <v>3221789</v>
      </c>
      <c r="U8" s="13">
        <v>433</v>
      </c>
      <c r="V8" s="14">
        <v>37720</v>
      </c>
      <c r="W8" s="13">
        <v>14</v>
      </c>
      <c r="X8" s="18">
        <v>700</v>
      </c>
      <c r="Y8" s="13">
        <f t="shared" si="0"/>
        <v>46143</v>
      </c>
      <c r="Z8" s="14">
        <f t="shared" si="0"/>
        <v>5834955</v>
      </c>
    </row>
    <row r="9" spans="1:26" ht="18.95" customHeight="1" x14ac:dyDescent="0.15">
      <c r="A9" s="7" t="s">
        <v>27</v>
      </c>
      <c r="B9" s="22"/>
      <c r="C9" s="200"/>
      <c r="D9" s="203" t="s">
        <v>22</v>
      </c>
      <c r="E9" s="23">
        <v>174</v>
      </c>
      <c r="F9" s="24">
        <v>29510</v>
      </c>
      <c r="G9" s="25">
        <v>0</v>
      </c>
      <c r="H9" s="26">
        <v>0</v>
      </c>
      <c r="I9" s="27">
        <v>185</v>
      </c>
      <c r="J9" s="21">
        <v>115499</v>
      </c>
      <c r="K9" s="25">
        <v>1</v>
      </c>
      <c r="L9" s="26">
        <v>0</v>
      </c>
      <c r="M9" s="27">
        <v>5857</v>
      </c>
      <c r="N9" s="88">
        <v>845030</v>
      </c>
      <c r="O9" s="25">
        <v>0</v>
      </c>
      <c r="P9" s="26">
        <v>0</v>
      </c>
      <c r="Q9" s="27">
        <v>7801</v>
      </c>
      <c r="R9" s="21">
        <v>1619234</v>
      </c>
      <c r="S9" s="25">
        <v>29714</v>
      </c>
      <c r="T9" s="26">
        <v>3080617</v>
      </c>
      <c r="U9" s="27">
        <v>428</v>
      </c>
      <c r="V9" s="21">
        <v>37295</v>
      </c>
      <c r="W9" s="27">
        <v>14</v>
      </c>
      <c r="X9" s="26">
        <v>700</v>
      </c>
      <c r="Y9" s="20">
        <f t="shared" si="0"/>
        <v>44174</v>
      </c>
      <c r="Z9" s="21">
        <f t="shared" si="0"/>
        <v>5727885</v>
      </c>
    </row>
    <row r="10" spans="1:26" ht="18.95" customHeight="1" thickBot="1" x14ac:dyDescent="0.2">
      <c r="A10" s="7"/>
      <c r="B10" s="22"/>
      <c r="C10" s="201"/>
      <c r="D10" s="28" t="s">
        <v>24</v>
      </c>
      <c r="E10" s="35">
        <v>315</v>
      </c>
      <c r="F10" s="36">
        <v>61706</v>
      </c>
      <c r="G10" s="29">
        <v>0</v>
      </c>
      <c r="H10" s="30">
        <v>0</v>
      </c>
      <c r="I10" s="37">
        <v>189</v>
      </c>
      <c r="J10" s="38">
        <v>57753</v>
      </c>
      <c r="K10" s="89">
        <v>831</v>
      </c>
      <c r="L10" s="30">
        <v>9318</v>
      </c>
      <c r="M10" s="35">
        <v>8819</v>
      </c>
      <c r="N10" s="36">
        <v>1725547</v>
      </c>
      <c r="O10" s="29">
        <v>0</v>
      </c>
      <c r="P10" s="30">
        <v>0</v>
      </c>
      <c r="Q10" s="35">
        <v>11830</v>
      </c>
      <c r="R10" s="36">
        <v>1355127</v>
      </c>
      <c r="S10" s="29">
        <v>7885</v>
      </c>
      <c r="T10" s="30">
        <v>880018</v>
      </c>
      <c r="U10" s="35">
        <v>1243</v>
      </c>
      <c r="V10" s="36">
        <v>79475</v>
      </c>
      <c r="W10" s="35">
        <v>11</v>
      </c>
      <c r="X10" s="30">
        <v>20</v>
      </c>
      <c r="Y10" s="37">
        <f t="shared" si="0"/>
        <v>31123</v>
      </c>
      <c r="Z10" s="36">
        <f t="shared" si="0"/>
        <v>4168964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20</v>
      </c>
      <c r="J11" s="14">
        <v>2798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2715</v>
      </c>
      <c r="R11" s="14">
        <v>751733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2830</v>
      </c>
      <c r="Z11" s="14">
        <f t="shared" si="0"/>
        <v>845291</v>
      </c>
    </row>
    <row r="12" spans="1:26" ht="18.95" customHeight="1" x14ac:dyDescent="0.15">
      <c r="A12" s="7"/>
      <c r="B12" s="7"/>
      <c r="C12" s="200"/>
      <c r="D12" s="204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20</v>
      </c>
      <c r="J12" s="21">
        <v>2798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2388</v>
      </c>
      <c r="R12" s="21">
        <v>643847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2502</v>
      </c>
      <c r="Z12" s="21">
        <f t="shared" si="0"/>
        <v>737365</v>
      </c>
    </row>
    <row r="13" spans="1:26" ht="18.95" customHeight="1" thickBot="1" x14ac:dyDescent="0.2">
      <c r="A13" s="7"/>
      <c r="B13" s="7"/>
      <c r="C13" s="201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7104</v>
      </c>
      <c r="R13" s="36">
        <v>1978062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f t="shared" si="1"/>
        <v>7372</v>
      </c>
      <c r="Z13" s="36">
        <f t="shared" si="0"/>
        <v>2226611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20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1997</v>
      </c>
      <c r="N14" s="87">
        <v>115174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1997</v>
      </c>
      <c r="Z14" s="14">
        <f t="shared" si="0"/>
        <v>115174</v>
      </c>
    </row>
    <row r="15" spans="1:26" ht="18.95" customHeight="1" x14ac:dyDescent="0.15">
      <c r="A15" s="7"/>
      <c r="B15" s="22"/>
      <c r="C15" s="200"/>
      <c r="D15" s="203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2178</v>
      </c>
      <c r="N15" s="88">
        <v>184212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2178</v>
      </c>
      <c r="Z15" s="24">
        <f t="shared" si="0"/>
        <v>184212</v>
      </c>
    </row>
    <row r="16" spans="1:26" ht="18.95" customHeight="1" thickBot="1" x14ac:dyDescent="0.2">
      <c r="A16" s="7" t="s">
        <v>34</v>
      </c>
      <c r="B16" s="22"/>
      <c r="C16" s="201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5830</v>
      </c>
      <c r="N16" s="36">
        <v>650347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5830</v>
      </c>
      <c r="Z16" s="36">
        <f t="shared" si="0"/>
        <v>650347</v>
      </c>
    </row>
    <row r="17" spans="1:28" ht="18.95" customHeight="1" x14ac:dyDescent="0.15">
      <c r="A17" s="7"/>
      <c r="B17" s="22"/>
      <c r="C17" s="2" t="s">
        <v>35</v>
      </c>
      <c r="D17" s="207" t="s">
        <v>21</v>
      </c>
      <c r="E17" s="13">
        <v>78</v>
      </c>
      <c r="F17" s="14">
        <v>19776</v>
      </c>
      <c r="G17" s="19">
        <v>687</v>
      </c>
      <c r="H17" s="18">
        <v>174760</v>
      </c>
      <c r="I17" s="13">
        <v>1475</v>
      </c>
      <c r="J17" s="14">
        <v>202701</v>
      </c>
      <c r="K17" s="19">
        <v>5</v>
      </c>
      <c r="L17" s="18">
        <v>3960</v>
      </c>
      <c r="M17" s="13">
        <v>1215</v>
      </c>
      <c r="N17" s="87">
        <v>388163</v>
      </c>
      <c r="O17" s="19">
        <v>4106</v>
      </c>
      <c r="P17" s="18">
        <v>1628281</v>
      </c>
      <c r="Q17" s="13">
        <v>5731</v>
      </c>
      <c r="R17" s="14">
        <v>1200257</v>
      </c>
      <c r="S17" s="19">
        <v>273</v>
      </c>
      <c r="T17" s="18">
        <v>59086</v>
      </c>
      <c r="U17" s="13">
        <v>0</v>
      </c>
      <c r="V17" s="14">
        <v>0</v>
      </c>
      <c r="W17" s="13">
        <v>7459</v>
      </c>
      <c r="X17" s="18">
        <v>1581008</v>
      </c>
      <c r="Y17" s="41">
        <f t="shared" si="1"/>
        <v>21029</v>
      </c>
      <c r="Z17" s="42">
        <f t="shared" si="0"/>
        <v>5257992</v>
      </c>
    </row>
    <row r="18" spans="1:28" ht="18.95" customHeight="1" x14ac:dyDescent="0.15">
      <c r="A18" s="7" t="s">
        <v>36</v>
      </c>
      <c r="B18" s="22"/>
      <c r="C18" s="200"/>
      <c r="D18" s="203" t="s">
        <v>22</v>
      </c>
      <c r="E18" s="27">
        <v>135</v>
      </c>
      <c r="F18" s="21">
        <v>31512</v>
      </c>
      <c r="G18" s="25">
        <v>595</v>
      </c>
      <c r="H18" s="26">
        <v>142248</v>
      </c>
      <c r="I18" s="27">
        <v>1360</v>
      </c>
      <c r="J18" s="21">
        <v>176140</v>
      </c>
      <c r="K18" s="25">
        <v>87</v>
      </c>
      <c r="L18" s="26">
        <v>64470</v>
      </c>
      <c r="M18" s="27">
        <v>897</v>
      </c>
      <c r="N18" s="21">
        <v>290185</v>
      </c>
      <c r="O18" s="25">
        <v>4004</v>
      </c>
      <c r="P18" s="26">
        <v>1580851</v>
      </c>
      <c r="Q18" s="27">
        <v>5116</v>
      </c>
      <c r="R18" s="21">
        <v>1157137</v>
      </c>
      <c r="S18" s="25">
        <v>253</v>
      </c>
      <c r="T18" s="26">
        <v>58181</v>
      </c>
      <c r="U18" s="27">
        <v>3</v>
      </c>
      <c r="V18" s="21">
        <v>660</v>
      </c>
      <c r="W18" s="27">
        <v>7362</v>
      </c>
      <c r="X18" s="26">
        <v>1536557</v>
      </c>
      <c r="Y18" s="23">
        <f t="shared" si="1"/>
        <v>19812</v>
      </c>
      <c r="Z18" s="24">
        <f t="shared" si="0"/>
        <v>5037941</v>
      </c>
    </row>
    <row r="19" spans="1:28" ht="18.95" customHeight="1" thickBot="1" x14ac:dyDescent="0.2">
      <c r="A19" s="7"/>
      <c r="B19" s="22"/>
      <c r="C19" s="201"/>
      <c r="D19" s="43" t="s">
        <v>24</v>
      </c>
      <c r="E19" s="23">
        <v>707</v>
      </c>
      <c r="F19" s="24">
        <v>172903</v>
      </c>
      <c r="G19" s="33">
        <v>590</v>
      </c>
      <c r="H19" s="34">
        <v>145543</v>
      </c>
      <c r="I19" s="23">
        <v>381</v>
      </c>
      <c r="J19" s="24">
        <v>161186</v>
      </c>
      <c r="K19" s="90">
        <v>221</v>
      </c>
      <c r="L19" s="34">
        <v>169555</v>
      </c>
      <c r="M19" s="23">
        <v>1719</v>
      </c>
      <c r="N19" s="24">
        <v>482180</v>
      </c>
      <c r="O19" s="33">
        <v>2008</v>
      </c>
      <c r="P19" s="34">
        <v>789402</v>
      </c>
      <c r="Q19" s="23">
        <v>7666</v>
      </c>
      <c r="R19" s="24">
        <v>2030684</v>
      </c>
      <c r="S19" s="33">
        <v>151</v>
      </c>
      <c r="T19" s="34">
        <v>40284</v>
      </c>
      <c r="U19" s="23">
        <v>64</v>
      </c>
      <c r="V19" s="24">
        <v>14080</v>
      </c>
      <c r="W19" s="23">
        <v>7378</v>
      </c>
      <c r="X19" s="34">
        <v>1713503</v>
      </c>
      <c r="Y19" s="35">
        <f t="shared" si="1"/>
        <v>20885</v>
      </c>
      <c r="Z19" s="36">
        <f t="shared" si="0"/>
        <v>5719320</v>
      </c>
    </row>
    <row r="20" spans="1:28" ht="18.95" customHeight="1" x14ac:dyDescent="0.15">
      <c r="A20" s="7"/>
      <c r="B20" s="22"/>
      <c r="C20" s="2" t="s">
        <v>17</v>
      </c>
      <c r="D20" s="207" t="s">
        <v>21</v>
      </c>
      <c r="E20" s="13">
        <f>+E17+E14+E11+E8+E5</f>
        <v>1344</v>
      </c>
      <c r="F20" s="14">
        <f t="shared" ref="F20:Z22" si="2">+F17+F14+F11+F8+F5</f>
        <v>216773</v>
      </c>
      <c r="G20" s="19">
        <f t="shared" si="2"/>
        <v>816</v>
      </c>
      <c r="H20" s="18">
        <f t="shared" si="2"/>
        <v>259960</v>
      </c>
      <c r="I20" s="13">
        <f t="shared" si="2"/>
        <v>3453</v>
      </c>
      <c r="J20" s="14">
        <f t="shared" si="2"/>
        <v>5742920</v>
      </c>
      <c r="K20" s="19">
        <f t="shared" si="2"/>
        <v>1507</v>
      </c>
      <c r="L20" s="18">
        <f t="shared" si="2"/>
        <v>3357938</v>
      </c>
      <c r="M20" s="13">
        <f t="shared" si="2"/>
        <v>10213</v>
      </c>
      <c r="N20" s="14">
        <f t="shared" si="2"/>
        <v>1609633</v>
      </c>
      <c r="O20" s="19">
        <f t="shared" si="2"/>
        <v>5029</v>
      </c>
      <c r="P20" s="18">
        <f t="shared" si="2"/>
        <v>1700687</v>
      </c>
      <c r="Q20" s="13">
        <f t="shared" si="2"/>
        <v>27936</v>
      </c>
      <c r="R20" s="14">
        <f t="shared" si="2"/>
        <v>5577996</v>
      </c>
      <c r="S20" s="19">
        <f t="shared" si="2"/>
        <v>46784</v>
      </c>
      <c r="T20" s="18">
        <f t="shared" si="2"/>
        <v>9606212</v>
      </c>
      <c r="U20" s="13">
        <f t="shared" si="2"/>
        <v>4688</v>
      </c>
      <c r="V20" s="14">
        <f t="shared" si="2"/>
        <v>2184931</v>
      </c>
      <c r="W20" s="13">
        <f t="shared" si="2"/>
        <v>7899</v>
      </c>
      <c r="X20" s="18">
        <f t="shared" si="2"/>
        <v>1628976</v>
      </c>
      <c r="Y20" s="31">
        <f t="shared" si="2"/>
        <v>109669</v>
      </c>
      <c r="Z20" s="32">
        <f t="shared" si="2"/>
        <v>31886026</v>
      </c>
      <c r="AA20" s="3"/>
      <c r="AB20" s="3"/>
    </row>
    <row r="21" spans="1:28" ht="18.95" customHeight="1" x14ac:dyDescent="0.15">
      <c r="A21" s="7" t="s">
        <v>37</v>
      </c>
      <c r="B21" s="22"/>
      <c r="C21" s="200"/>
      <c r="D21" s="203" t="s">
        <v>22</v>
      </c>
      <c r="E21" s="27">
        <f t="shared" ref="E21:X22" si="3">+E18+E15+E12+E9+E6</f>
        <v>1353</v>
      </c>
      <c r="F21" s="21">
        <f t="shared" si="3"/>
        <v>136911</v>
      </c>
      <c r="G21" s="25">
        <f t="shared" si="3"/>
        <v>724</v>
      </c>
      <c r="H21" s="26">
        <f t="shared" si="3"/>
        <v>227448</v>
      </c>
      <c r="I21" s="27">
        <f t="shared" si="3"/>
        <v>3323</v>
      </c>
      <c r="J21" s="21">
        <f t="shared" si="3"/>
        <v>5669358</v>
      </c>
      <c r="K21" s="25">
        <f t="shared" si="3"/>
        <v>1558</v>
      </c>
      <c r="L21" s="26">
        <f t="shared" si="3"/>
        <v>3444809</v>
      </c>
      <c r="M21" s="27">
        <f t="shared" si="3"/>
        <v>9557</v>
      </c>
      <c r="N21" s="21">
        <f t="shared" si="3"/>
        <v>1544457</v>
      </c>
      <c r="O21" s="25">
        <f t="shared" si="3"/>
        <v>4987</v>
      </c>
      <c r="P21" s="26">
        <f t="shared" si="3"/>
        <v>1649450</v>
      </c>
      <c r="Q21" s="27">
        <f t="shared" si="3"/>
        <v>28351</v>
      </c>
      <c r="R21" s="21">
        <f t="shared" si="3"/>
        <v>5521443</v>
      </c>
      <c r="S21" s="25">
        <f t="shared" si="3"/>
        <v>45192</v>
      </c>
      <c r="T21" s="26">
        <f t="shared" si="3"/>
        <v>9508815</v>
      </c>
      <c r="U21" s="27">
        <f t="shared" si="3"/>
        <v>5127</v>
      </c>
      <c r="V21" s="21">
        <f t="shared" si="3"/>
        <v>2373529</v>
      </c>
      <c r="W21" s="27">
        <f t="shared" si="3"/>
        <v>7719</v>
      </c>
      <c r="X21" s="26">
        <f t="shared" si="3"/>
        <v>1578144</v>
      </c>
      <c r="Y21" s="23">
        <f t="shared" si="2"/>
        <v>107891</v>
      </c>
      <c r="Z21" s="24">
        <f t="shared" si="2"/>
        <v>31654364</v>
      </c>
      <c r="AA21" s="3"/>
      <c r="AB21" s="3"/>
    </row>
    <row r="22" spans="1:28" ht="18.95" customHeight="1" thickBot="1" x14ac:dyDescent="0.2">
      <c r="A22" s="7"/>
      <c r="B22" s="22"/>
      <c r="C22" s="201"/>
      <c r="D22" s="43" t="s">
        <v>24</v>
      </c>
      <c r="E22" s="23">
        <f t="shared" si="3"/>
        <v>3616</v>
      </c>
      <c r="F22" s="24">
        <f t="shared" si="3"/>
        <v>828739</v>
      </c>
      <c r="G22" s="33">
        <f t="shared" si="3"/>
        <v>941</v>
      </c>
      <c r="H22" s="34">
        <f t="shared" si="3"/>
        <v>415781</v>
      </c>
      <c r="I22" s="23">
        <f t="shared" si="3"/>
        <v>1991</v>
      </c>
      <c r="J22" s="24">
        <f t="shared" si="3"/>
        <v>1048608</v>
      </c>
      <c r="K22" s="33">
        <f t="shared" si="3"/>
        <v>2418</v>
      </c>
      <c r="L22" s="34">
        <f t="shared" si="3"/>
        <v>2761521</v>
      </c>
      <c r="M22" s="23">
        <f t="shared" si="3"/>
        <v>17588</v>
      </c>
      <c r="N22" s="24">
        <f t="shared" si="3"/>
        <v>3144392</v>
      </c>
      <c r="O22" s="33">
        <f t="shared" si="3"/>
        <v>4671</v>
      </c>
      <c r="P22" s="34">
        <f t="shared" si="3"/>
        <v>1259895</v>
      </c>
      <c r="Q22" s="23">
        <f t="shared" si="3"/>
        <v>58623</v>
      </c>
      <c r="R22" s="24">
        <f t="shared" si="3"/>
        <v>10256570</v>
      </c>
      <c r="S22" s="33">
        <f t="shared" si="3"/>
        <v>32422</v>
      </c>
      <c r="T22" s="34">
        <f t="shared" si="3"/>
        <v>2749220</v>
      </c>
      <c r="U22" s="23">
        <f t="shared" si="3"/>
        <v>3322</v>
      </c>
      <c r="V22" s="24">
        <f t="shared" si="3"/>
        <v>615536</v>
      </c>
      <c r="W22" s="23">
        <f t="shared" si="3"/>
        <v>8786</v>
      </c>
      <c r="X22" s="34">
        <f t="shared" si="3"/>
        <v>1923624</v>
      </c>
      <c r="Y22" s="23">
        <f t="shared" si="2"/>
        <v>134378</v>
      </c>
      <c r="Z22" s="24">
        <f t="shared" si="2"/>
        <v>25003886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37.246236707637067</v>
      </c>
      <c r="F23" s="262"/>
      <c r="G23" s="261">
        <f>(G20+G21)/(G22+G41)*100</f>
        <v>86.033519553072622</v>
      </c>
      <c r="H23" s="262"/>
      <c r="I23" s="261">
        <f>(I20+I21)/(I22+I41)*100</f>
        <v>175.90861889927311</v>
      </c>
      <c r="J23" s="262"/>
      <c r="K23" s="261">
        <f>(K20+K21)/(K22+K41)*100</f>
        <v>62.717413546142829</v>
      </c>
      <c r="L23" s="262"/>
      <c r="M23" s="261">
        <f>(M20+M21)/(M22+M41)*100</f>
        <v>57.271147161066047</v>
      </c>
      <c r="N23" s="262"/>
      <c r="O23" s="261">
        <f>(O20+O21)/(O22+O41)*100</f>
        <v>107.69892473118279</v>
      </c>
      <c r="P23" s="262"/>
      <c r="Q23" s="261">
        <f>(Q20+Q21)/(Q22+Q41)*100</f>
        <v>47.838281163682105</v>
      </c>
      <c r="R23" s="262"/>
      <c r="S23" s="261">
        <f>(S20+S21)/(S22+S41)*100</f>
        <v>145.41200278252072</v>
      </c>
      <c r="T23" s="262"/>
      <c r="U23" s="261">
        <f>(U20+U21)/(U22+U41)*100</f>
        <v>138.57122688126501</v>
      </c>
      <c r="V23" s="262"/>
      <c r="W23" s="261">
        <f>(W20+W21)/(W22+W41)*100</f>
        <v>89.799908003679846</v>
      </c>
      <c r="X23" s="262"/>
      <c r="Y23" s="261">
        <f>(Y20+Y21)/(Y22+Y41)*100</f>
        <v>81.489860587763786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f>F22/E22*1000</f>
        <v>229186.67035398231</v>
      </c>
      <c r="F24" s="264"/>
      <c r="G24" s="257">
        <f>H22/G22*1000</f>
        <v>441850.1594048884</v>
      </c>
      <c r="H24" s="258"/>
      <c r="I24" s="259">
        <f>J22/I22*1000</f>
        <v>526674.03314917127</v>
      </c>
      <c r="J24" s="260"/>
      <c r="K24" s="257">
        <f>L22/K22*1000</f>
        <v>1142068.2382133997</v>
      </c>
      <c r="L24" s="258"/>
      <c r="M24" s="259">
        <f>N22/M22*1000</f>
        <v>178780.53218103253</v>
      </c>
      <c r="N24" s="260"/>
      <c r="O24" s="257">
        <f>P22/O22*1000</f>
        <v>269727.03917790623</v>
      </c>
      <c r="P24" s="258"/>
      <c r="Q24" s="259">
        <f>R22/Q22*1000</f>
        <v>174958.12223871177</v>
      </c>
      <c r="R24" s="260"/>
      <c r="S24" s="257">
        <f>T22/S22*1000</f>
        <v>84794.892357041521</v>
      </c>
      <c r="T24" s="258"/>
      <c r="U24" s="259">
        <f>V22/U22*1000</f>
        <v>185290.78868151718</v>
      </c>
      <c r="V24" s="260"/>
      <c r="W24" s="257">
        <f>X22/W22*1000</f>
        <v>218941.95310721602</v>
      </c>
      <c r="X24" s="258"/>
      <c r="Y24" s="259">
        <f>Z22/Y22*1000</f>
        <v>186071.2765482445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2.6909166679069489</v>
      </c>
      <c r="F25" s="49"/>
      <c r="G25" s="50">
        <f>G22/Y22*100</f>
        <v>0.70026343597910368</v>
      </c>
      <c r="H25" s="51"/>
      <c r="I25" s="48">
        <f>I22/Y22*100</f>
        <v>1.4816413401003141</v>
      </c>
      <c r="J25" s="49"/>
      <c r="K25" s="50">
        <f>K22/Y22*100</f>
        <v>1.7994016877762729</v>
      </c>
      <c r="L25" s="51"/>
      <c r="M25" s="48">
        <f>M22/Y22*100</f>
        <v>13.088451978746521</v>
      </c>
      <c r="N25" s="49"/>
      <c r="O25" s="50">
        <f>O22/Y22*100</f>
        <v>3.4760154191906416</v>
      </c>
      <c r="P25" s="51"/>
      <c r="Q25" s="48">
        <f>Q22/Y22*100</f>
        <v>43.625444641235916</v>
      </c>
      <c r="R25" s="49"/>
      <c r="S25" s="50">
        <f>S22/Y22*100</f>
        <v>24.127461340397982</v>
      </c>
      <c r="T25" s="51"/>
      <c r="U25" s="48">
        <f>U22/Y22*100</f>
        <v>2.4721308547530101</v>
      </c>
      <c r="V25" s="49"/>
      <c r="W25" s="50">
        <f>W22/Y22*100</f>
        <v>6.5382726339132891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99"/>
      <c r="E26" s="52"/>
      <c r="F26" s="199"/>
      <c r="G26" s="52"/>
      <c r="H26" s="199"/>
      <c r="I26" s="52"/>
      <c r="J26" s="199"/>
      <c r="K26" s="52"/>
      <c r="L26" s="199"/>
      <c r="M26" s="52"/>
      <c r="N26" s="199"/>
      <c r="O26" s="52"/>
      <c r="P26" s="199"/>
      <c r="Q26" s="52"/>
      <c r="R26" s="199"/>
      <c r="S26" s="52"/>
      <c r="T26" s="199"/>
      <c r="U26" s="52"/>
      <c r="V26" s="199"/>
      <c r="W26" s="52"/>
      <c r="X26" s="199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1229</v>
      </c>
      <c r="F27" s="14">
        <v>110250</v>
      </c>
      <c r="G27" s="19">
        <v>692</v>
      </c>
      <c r="H27" s="18">
        <v>237564</v>
      </c>
      <c r="I27" s="13">
        <v>3341</v>
      </c>
      <c r="J27" s="14">
        <v>6423389</v>
      </c>
      <c r="K27" s="19">
        <v>608</v>
      </c>
      <c r="L27" s="18">
        <v>990132</v>
      </c>
      <c r="M27" s="13">
        <v>8848</v>
      </c>
      <c r="N27" s="14">
        <v>1459915</v>
      </c>
      <c r="O27" s="19">
        <v>4361</v>
      </c>
      <c r="P27" s="18">
        <v>1503638</v>
      </c>
      <c r="Q27" s="13">
        <v>21832</v>
      </c>
      <c r="R27" s="14">
        <v>6000746</v>
      </c>
      <c r="S27" s="19">
        <v>44731</v>
      </c>
      <c r="T27" s="18">
        <v>10197211</v>
      </c>
      <c r="U27" s="13">
        <v>4891</v>
      </c>
      <c r="V27" s="14">
        <v>1133757</v>
      </c>
      <c r="W27" s="19">
        <v>14454</v>
      </c>
      <c r="X27" s="18">
        <v>2078969</v>
      </c>
      <c r="Y27" s="55">
        <f>+W27+U27+S27+Q27+O27+M27+K27+I27+G27+E27</f>
        <v>104987</v>
      </c>
      <c r="Z27" s="56">
        <f t="shared" ref="Z27:Z29" si="4">+X27+V27+T27+R27+P27+N27+L27+J27+H27+F27</f>
        <v>30135571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1557</v>
      </c>
      <c r="F28" s="21">
        <v>185332</v>
      </c>
      <c r="G28" s="25">
        <v>831</v>
      </c>
      <c r="H28" s="26">
        <v>230684</v>
      </c>
      <c r="I28" s="27">
        <v>3127</v>
      </c>
      <c r="J28" s="21">
        <v>5463300</v>
      </c>
      <c r="K28" s="25">
        <v>327</v>
      </c>
      <c r="L28" s="26">
        <v>363208</v>
      </c>
      <c r="M28" s="27">
        <v>7635</v>
      </c>
      <c r="N28" s="21">
        <v>1272279</v>
      </c>
      <c r="O28" s="25">
        <v>4496</v>
      </c>
      <c r="P28" s="26">
        <v>1545821</v>
      </c>
      <c r="Q28" s="27">
        <v>23821</v>
      </c>
      <c r="R28" s="21">
        <v>6290123</v>
      </c>
      <c r="S28" s="25">
        <v>44678</v>
      </c>
      <c r="T28" s="26">
        <v>10147505</v>
      </c>
      <c r="U28" s="27">
        <v>7660</v>
      </c>
      <c r="V28" s="21">
        <v>2316631</v>
      </c>
      <c r="W28" s="25">
        <v>10616</v>
      </c>
      <c r="X28" s="26">
        <v>1811845</v>
      </c>
      <c r="Y28" s="58">
        <f t="shared" ref="Y28:Y29" si="5">+W28+U28+S28+Q28+O28+M28+K28+I28+G28+E28</f>
        <v>104748</v>
      </c>
      <c r="Z28" s="59">
        <f t="shared" si="4"/>
        <v>29626728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3412</v>
      </c>
      <c r="F29" s="21">
        <v>746736</v>
      </c>
      <c r="G29" s="25">
        <v>1024</v>
      </c>
      <c r="H29" s="26">
        <v>416809</v>
      </c>
      <c r="I29" s="27">
        <v>2265</v>
      </c>
      <c r="J29" s="21">
        <v>3250915</v>
      </c>
      <c r="K29" s="25">
        <v>663</v>
      </c>
      <c r="L29" s="26">
        <v>899013</v>
      </c>
      <c r="M29" s="27">
        <v>14575</v>
      </c>
      <c r="N29" s="21">
        <v>2633051</v>
      </c>
      <c r="O29" s="25">
        <v>3925</v>
      </c>
      <c r="P29" s="26">
        <v>1137646</v>
      </c>
      <c r="Q29" s="27">
        <v>56169</v>
      </c>
      <c r="R29" s="21">
        <v>11081889</v>
      </c>
      <c r="S29" s="25">
        <v>26441</v>
      </c>
      <c r="T29" s="26">
        <v>2328304</v>
      </c>
      <c r="U29" s="27">
        <v>7931</v>
      </c>
      <c r="V29" s="21">
        <v>1528841</v>
      </c>
      <c r="W29" s="25">
        <v>11582</v>
      </c>
      <c r="X29" s="26">
        <v>2012901</v>
      </c>
      <c r="Y29" s="58">
        <f t="shared" si="5"/>
        <v>127987</v>
      </c>
      <c r="Z29" s="59">
        <f t="shared" si="4"/>
        <v>26036105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39</v>
      </c>
      <c r="F30" s="253"/>
      <c r="G30" s="252">
        <v>69.599999999999994</v>
      </c>
      <c r="H30" s="253"/>
      <c r="I30" s="252">
        <v>149.9</v>
      </c>
      <c r="J30" s="253"/>
      <c r="K30" s="252">
        <v>89.5</v>
      </c>
      <c r="L30" s="253"/>
      <c r="M30" s="252">
        <v>59</v>
      </c>
      <c r="N30" s="253"/>
      <c r="O30" s="252">
        <v>110.9</v>
      </c>
      <c r="P30" s="253"/>
      <c r="Q30" s="252">
        <v>39.9</v>
      </c>
      <c r="R30" s="253"/>
      <c r="S30" s="252">
        <v>169.2</v>
      </c>
      <c r="T30" s="253"/>
      <c r="U30" s="252">
        <v>67.400000000000006</v>
      </c>
      <c r="V30" s="253"/>
      <c r="W30" s="252">
        <v>129.69999999999999</v>
      </c>
      <c r="X30" s="253"/>
      <c r="Y30" s="252">
        <v>82</v>
      </c>
      <c r="Z30" s="253"/>
    </row>
    <row r="31" spans="1:28" ht="18.95" customHeight="1" x14ac:dyDescent="0.15">
      <c r="A31" s="22"/>
      <c r="B31" s="255"/>
      <c r="C31" s="4" t="s">
        <v>45</v>
      </c>
      <c r="D31" s="207" t="s">
        <v>21</v>
      </c>
      <c r="E31" s="124">
        <f>E20-E27</f>
        <v>115</v>
      </c>
      <c r="F31" s="125">
        <f t="shared" ref="F31:Z33" si="6">F20-F27</f>
        <v>106523</v>
      </c>
      <c r="G31" s="126">
        <f t="shared" si="6"/>
        <v>124</v>
      </c>
      <c r="H31" s="127">
        <f t="shared" si="6"/>
        <v>22396</v>
      </c>
      <c r="I31" s="124">
        <f t="shared" si="6"/>
        <v>112</v>
      </c>
      <c r="J31" s="125">
        <f t="shared" si="6"/>
        <v>-680469</v>
      </c>
      <c r="K31" s="126">
        <f t="shared" si="6"/>
        <v>899</v>
      </c>
      <c r="L31" s="127">
        <f t="shared" si="6"/>
        <v>2367806</v>
      </c>
      <c r="M31" s="124">
        <f t="shared" si="6"/>
        <v>1365</v>
      </c>
      <c r="N31" s="125">
        <f t="shared" si="6"/>
        <v>149718</v>
      </c>
      <c r="O31" s="126">
        <f t="shared" si="6"/>
        <v>668</v>
      </c>
      <c r="P31" s="127">
        <f t="shared" si="6"/>
        <v>197049</v>
      </c>
      <c r="Q31" s="124">
        <f t="shared" si="6"/>
        <v>6104</v>
      </c>
      <c r="R31" s="125">
        <f t="shared" si="6"/>
        <v>-422750</v>
      </c>
      <c r="S31" s="126">
        <f t="shared" si="6"/>
        <v>2053</v>
      </c>
      <c r="T31" s="127">
        <f t="shared" si="6"/>
        <v>-590999</v>
      </c>
      <c r="U31" s="124">
        <f t="shared" si="6"/>
        <v>-203</v>
      </c>
      <c r="V31" s="125">
        <f t="shared" si="6"/>
        <v>1051174</v>
      </c>
      <c r="W31" s="126">
        <f t="shared" si="6"/>
        <v>-6555</v>
      </c>
      <c r="X31" s="127">
        <f t="shared" si="6"/>
        <v>-449993</v>
      </c>
      <c r="Y31" s="124">
        <f t="shared" si="6"/>
        <v>4682</v>
      </c>
      <c r="Z31" s="125">
        <f t="shared" si="6"/>
        <v>1750455</v>
      </c>
    </row>
    <row r="32" spans="1:28" ht="18.95" customHeight="1" x14ac:dyDescent="0.15">
      <c r="A32" s="22" t="s">
        <v>46</v>
      </c>
      <c r="B32" s="255"/>
      <c r="C32" s="7"/>
      <c r="D32" s="203" t="s">
        <v>22</v>
      </c>
      <c r="E32" s="128">
        <f t="shared" ref="E32:T33" si="7">E21-E28</f>
        <v>-204</v>
      </c>
      <c r="F32" s="129">
        <f t="shared" si="7"/>
        <v>-48421</v>
      </c>
      <c r="G32" s="130">
        <f t="shared" si="7"/>
        <v>-107</v>
      </c>
      <c r="H32" s="131">
        <f t="shared" si="7"/>
        <v>-3236</v>
      </c>
      <c r="I32" s="128">
        <f t="shared" si="7"/>
        <v>196</v>
      </c>
      <c r="J32" s="129">
        <f t="shared" si="7"/>
        <v>206058</v>
      </c>
      <c r="K32" s="130">
        <f t="shared" si="7"/>
        <v>1231</v>
      </c>
      <c r="L32" s="131">
        <f t="shared" si="7"/>
        <v>3081601</v>
      </c>
      <c r="M32" s="128">
        <f t="shared" si="7"/>
        <v>1922</v>
      </c>
      <c r="N32" s="129">
        <f t="shared" si="7"/>
        <v>272178</v>
      </c>
      <c r="O32" s="130">
        <f t="shared" si="7"/>
        <v>491</v>
      </c>
      <c r="P32" s="131">
        <f t="shared" si="7"/>
        <v>103629</v>
      </c>
      <c r="Q32" s="128">
        <f t="shared" si="7"/>
        <v>4530</v>
      </c>
      <c r="R32" s="129">
        <f t="shared" si="7"/>
        <v>-768680</v>
      </c>
      <c r="S32" s="130">
        <f t="shared" si="7"/>
        <v>514</v>
      </c>
      <c r="T32" s="131">
        <f t="shared" si="7"/>
        <v>-638690</v>
      </c>
      <c r="U32" s="128">
        <f t="shared" si="6"/>
        <v>-2533</v>
      </c>
      <c r="V32" s="129">
        <f t="shared" si="6"/>
        <v>56898</v>
      </c>
      <c r="W32" s="130">
        <f t="shared" si="6"/>
        <v>-2897</v>
      </c>
      <c r="X32" s="131">
        <f t="shared" si="6"/>
        <v>-233701</v>
      </c>
      <c r="Y32" s="128">
        <f t="shared" si="6"/>
        <v>3143</v>
      </c>
      <c r="Z32" s="129">
        <f t="shared" si="6"/>
        <v>2027636</v>
      </c>
    </row>
    <row r="33" spans="1:38" ht="18.95" customHeight="1" x14ac:dyDescent="0.15">
      <c r="A33" s="22"/>
      <c r="B33" s="255"/>
      <c r="C33" s="7"/>
      <c r="D33" s="203" t="s">
        <v>24</v>
      </c>
      <c r="E33" s="128">
        <f t="shared" si="7"/>
        <v>204</v>
      </c>
      <c r="F33" s="129">
        <f t="shared" si="6"/>
        <v>82003</v>
      </c>
      <c r="G33" s="130">
        <f t="shared" si="6"/>
        <v>-83</v>
      </c>
      <c r="H33" s="131">
        <f t="shared" si="6"/>
        <v>-1028</v>
      </c>
      <c r="I33" s="128">
        <f t="shared" si="6"/>
        <v>-274</v>
      </c>
      <c r="J33" s="129">
        <f t="shared" si="6"/>
        <v>-2202307</v>
      </c>
      <c r="K33" s="130">
        <f t="shared" si="6"/>
        <v>1755</v>
      </c>
      <c r="L33" s="131">
        <f t="shared" si="6"/>
        <v>1862508</v>
      </c>
      <c r="M33" s="128">
        <f t="shared" si="6"/>
        <v>3013</v>
      </c>
      <c r="N33" s="129">
        <f t="shared" si="6"/>
        <v>511341</v>
      </c>
      <c r="O33" s="130">
        <f t="shared" si="6"/>
        <v>746</v>
      </c>
      <c r="P33" s="131">
        <f t="shared" si="6"/>
        <v>122249</v>
      </c>
      <c r="Q33" s="128">
        <f t="shared" si="6"/>
        <v>2454</v>
      </c>
      <c r="R33" s="129">
        <f t="shared" si="6"/>
        <v>-825319</v>
      </c>
      <c r="S33" s="130">
        <f t="shared" si="6"/>
        <v>5981</v>
      </c>
      <c r="T33" s="131">
        <f t="shared" si="6"/>
        <v>420916</v>
      </c>
      <c r="U33" s="128">
        <f t="shared" si="6"/>
        <v>-4609</v>
      </c>
      <c r="V33" s="129">
        <f t="shared" si="6"/>
        <v>-913305</v>
      </c>
      <c r="W33" s="130">
        <f t="shared" si="6"/>
        <v>-2796</v>
      </c>
      <c r="X33" s="131">
        <f t="shared" si="6"/>
        <v>-89277</v>
      </c>
      <c r="Y33" s="128">
        <f t="shared" si="6"/>
        <v>6391</v>
      </c>
      <c r="Z33" s="129">
        <f t="shared" si="6"/>
        <v>-1032219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-1.7537632923629332</v>
      </c>
      <c r="F34" s="245"/>
      <c r="G34" s="250">
        <f t="shared" ref="G34" si="8">+G23-G30</f>
        <v>16.433519553072628</v>
      </c>
      <c r="H34" s="251"/>
      <c r="I34" s="246">
        <f t="shared" ref="I34" si="9">+I23-I30</f>
        <v>26.008618899273102</v>
      </c>
      <c r="J34" s="245"/>
      <c r="K34" s="250">
        <f t="shared" ref="K34" si="10">+K23-K30</f>
        <v>-26.782586453857171</v>
      </c>
      <c r="L34" s="251"/>
      <c r="M34" s="246">
        <f t="shared" ref="M34" si="11">+M23-M30</f>
        <v>-1.7288528389339533</v>
      </c>
      <c r="N34" s="245"/>
      <c r="O34" s="250">
        <f t="shared" ref="O34" si="12">+O23-O30</f>
        <v>-3.2010752688172204</v>
      </c>
      <c r="P34" s="251"/>
      <c r="Q34" s="246">
        <f t="shared" ref="Q34" si="13">+Q23-Q30</f>
        <v>7.938281163682106</v>
      </c>
      <c r="R34" s="245"/>
      <c r="S34" s="250">
        <f t="shared" ref="S34" si="14">+S23-S30</f>
        <v>-23.787997217479273</v>
      </c>
      <c r="T34" s="251"/>
      <c r="U34" s="246">
        <f t="shared" ref="U34" si="15">+U23-U30</f>
        <v>71.171226881265</v>
      </c>
      <c r="V34" s="245"/>
      <c r="W34" s="250">
        <f t="shared" ref="W34" si="16">+W23-W30</f>
        <v>-39.900091996320143</v>
      </c>
      <c r="X34" s="251"/>
      <c r="Y34" s="246">
        <f t="shared" ref="Y34" si="17">+Y23-Y30</f>
        <v>-0.51013941223621373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18">E20/E27*100</f>
        <v>109.35720097640358</v>
      </c>
      <c r="F35" s="72">
        <f t="shared" si="18"/>
        <v>196.61950113378686</v>
      </c>
      <c r="G35" s="73">
        <f t="shared" si="18"/>
        <v>117.91907514450868</v>
      </c>
      <c r="H35" s="74">
        <f t="shared" si="18"/>
        <v>109.42735431294304</v>
      </c>
      <c r="I35" s="71">
        <f t="shared" si="18"/>
        <v>103.35228973361271</v>
      </c>
      <c r="J35" s="72">
        <f t="shared" si="18"/>
        <v>89.406386566343727</v>
      </c>
      <c r="K35" s="73">
        <f t="shared" si="18"/>
        <v>247.86184210526315</v>
      </c>
      <c r="L35" s="74">
        <f t="shared" si="18"/>
        <v>339.14043784061113</v>
      </c>
      <c r="M35" s="71">
        <f t="shared" si="18"/>
        <v>115.42721518987342</v>
      </c>
      <c r="N35" s="72">
        <f t="shared" si="18"/>
        <v>110.25525458673964</v>
      </c>
      <c r="O35" s="73">
        <f t="shared" si="18"/>
        <v>115.31758770924101</v>
      </c>
      <c r="P35" s="74">
        <f t="shared" si="18"/>
        <v>113.10481645183215</v>
      </c>
      <c r="Q35" s="71">
        <f t="shared" si="18"/>
        <v>127.95895932576036</v>
      </c>
      <c r="R35" s="72">
        <f t="shared" si="18"/>
        <v>92.955042589704689</v>
      </c>
      <c r="S35" s="73">
        <f t="shared" si="18"/>
        <v>104.58965817889158</v>
      </c>
      <c r="T35" s="74">
        <f t="shared" si="18"/>
        <v>94.204307432689191</v>
      </c>
      <c r="U35" s="71">
        <f t="shared" si="18"/>
        <v>95.849519525659375</v>
      </c>
      <c r="V35" s="72">
        <f t="shared" si="18"/>
        <v>192.71598764109063</v>
      </c>
      <c r="W35" s="73">
        <f t="shared" si="18"/>
        <v>54.649232046492322</v>
      </c>
      <c r="X35" s="74">
        <f t="shared" si="18"/>
        <v>78.354992306282583</v>
      </c>
      <c r="Y35" s="71">
        <f t="shared" si="18"/>
        <v>104.45959975997027</v>
      </c>
      <c r="Z35" s="72">
        <f t="shared" si="18"/>
        <v>105.80860073963755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18"/>
        <v>86.897880539499042</v>
      </c>
      <c r="F36" s="76">
        <f t="shared" si="18"/>
        <v>73.873373189735176</v>
      </c>
      <c r="G36" s="77">
        <f t="shared" si="18"/>
        <v>87.123947051744892</v>
      </c>
      <c r="H36" s="78">
        <f t="shared" si="18"/>
        <v>98.597215238161297</v>
      </c>
      <c r="I36" s="75">
        <f t="shared" si="18"/>
        <v>106.26798848736809</v>
      </c>
      <c r="J36" s="76">
        <f t="shared" si="18"/>
        <v>103.77167645928284</v>
      </c>
      <c r="K36" s="77">
        <f t="shared" si="18"/>
        <v>476.45259938837921</v>
      </c>
      <c r="L36" s="78">
        <f t="shared" si="18"/>
        <v>948.43973701019809</v>
      </c>
      <c r="M36" s="75">
        <f t="shared" si="18"/>
        <v>125.17354289456451</v>
      </c>
      <c r="N36" s="76">
        <f t="shared" si="18"/>
        <v>121.39294918803188</v>
      </c>
      <c r="O36" s="77">
        <f t="shared" si="18"/>
        <v>110.92081850533808</v>
      </c>
      <c r="P36" s="78">
        <f t="shared" si="18"/>
        <v>106.70381628920813</v>
      </c>
      <c r="Q36" s="75">
        <f t="shared" si="18"/>
        <v>119.01683388606692</v>
      </c>
      <c r="R36" s="76">
        <f t="shared" si="18"/>
        <v>87.779571242088579</v>
      </c>
      <c r="S36" s="77">
        <f t="shared" si="18"/>
        <v>101.15045436232597</v>
      </c>
      <c r="T36" s="78">
        <f t="shared" si="18"/>
        <v>93.705940524296366</v>
      </c>
      <c r="U36" s="75">
        <f t="shared" si="18"/>
        <v>66.932114882506539</v>
      </c>
      <c r="V36" s="76">
        <f t="shared" si="18"/>
        <v>102.45606658980218</v>
      </c>
      <c r="W36" s="77">
        <f t="shared" si="18"/>
        <v>72.71100226073851</v>
      </c>
      <c r="X36" s="78">
        <f t="shared" si="18"/>
        <v>87.101490469659382</v>
      </c>
      <c r="Y36" s="75">
        <f t="shared" si="18"/>
        <v>103.00053461641272</v>
      </c>
      <c r="Z36" s="76">
        <f t="shared" si="18"/>
        <v>106.84394172721335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18"/>
        <v>105.97889800703399</v>
      </c>
      <c r="F37" s="80">
        <f t="shared" si="18"/>
        <v>110.98152492982794</v>
      </c>
      <c r="G37" s="81">
        <f t="shared" si="18"/>
        <v>91.89453125</v>
      </c>
      <c r="H37" s="82">
        <f t="shared" si="18"/>
        <v>99.753364250771938</v>
      </c>
      <c r="I37" s="79">
        <f t="shared" si="18"/>
        <v>87.9028697571744</v>
      </c>
      <c r="J37" s="80">
        <f t="shared" si="18"/>
        <v>32.255780295701364</v>
      </c>
      <c r="K37" s="81">
        <f t="shared" si="18"/>
        <v>364.70588235294116</v>
      </c>
      <c r="L37" s="82">
        <f t="shared" si="18"/>
        <v>307.17253254402328</v>
      </c>
      <c r="M37" s="79">
        <f t="shared" si="18"/>
        <v>120.67238421955405</v>
      </c>
      <c r="N37" s="80">
        <f t="shared" si="18"/>
        <v>119.42009478737783</v>
      </c>
      <c r="O37" s="81">
        <f t="shared" si="18"/>
        <v>119.0063694267516</v>
      </c>
      <c r="P37" s="82">
        <f t="shared" si="18"/>
        <v>110.74578559587079</v>
      </c>
      <c r="Q37" s="79">
        <f t="shared" si="18"/>
        <v>104.3689579661379</v>
      </c>
      <c r="R37" s="80">
        <f t="shared" si="18"/>
        <v>92.552542260620001</v>
      </c>
      <c r="S37" s="81">
        <f t="shared" si="18"/>
        <v>122.62017321583905</v>
      </c>
      <c r="T37" s="82">
        <f t="shared" si="18"/>
        <v>118.07822346222829</v>
      </c>
      <c r="U37" s="79">
        <f t="shared" si="18"/>
        <v>41.886269070735089</v>
      </c>
      <c r="V37" s="80">
        <f t="shared" si="18"/>
        <v>40.261609938508975</v>
      </c>
      <c r="W37" s="81">
        <f t="shared" si="18"/>
        <v>75.859091694007944</v>
      </c>
      <c r="X37" s="82">
        <f t="shared" si="18"/>
        <v>95.564759518724458</v>
      </c>
      <c r="Y37" s="79">
        <f t="shared" si="18"/>
        <v>104.9934758998961</v>
      </c>
      <c r="Z37" s="80">
        <f t="shared" si="18"/>
        <v>96.03543233521296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208" t="s">
        <v>21</v>
      </c>
      <c r="E39" s="13">
        <f>+'(令和3年10月)  '!E20</f>
        <v>1544</v>
      </c>
      <c r="F39" s="14">
        <f>+'(令和3年10月)  '!F20</f>
        <v>264044</v>
      </c>
      <c r="G39" s="13">
        <f>+'(令和3年10月)  '!G20</f>
        <v>702</v>
      </c>
      <c r="H39" s="14">
        <f>+'(令和3年10月)  '!H20</f>
        <v>229324</v>
      </c>
      <c r="I39" s="13">
        <f>+'(令和3年10月)  '!I20</f>
        <v>3323</v>
      </c>
      <c r="J39" s="14">
        <f>+'(令和3年10月)  '!J20</f>
        <v>920495</v>
      </c>
      <c r="K39" s="13">
        <f>+'(令和3年10月)  '!K20</f>
        <v>1756</v>
      </c>
      <c r="L39" s="14">
        <f>+'(令和3年10月)  '!L20</f>
        <v>3857768</v>
      </c>
      <c r="M39" s="13">
        <f>+'(令和3年10月)  '!M20</f>
        <v>11423</v>
      </c>
      <c r="N39" s="14">
        <f>+'(令和3年10月)  '!N20</f>
        <v>1847720</v>
      </c>
      <c r="O39" s="13">
        <f>+'(令和3年10月)  '!O20</f>
        <v>4758</v>
      </c>
      <c r="P39" s="14">
        <f>+'(令和3年10月)  '!P20</f>
        <v>1544515</v>
      </c>
      <c r="Q39" s="13">
        <f>+'(令和3年10月)  '!Q20</f>
        <v>28965</v>
      </c>
      <c r="R39" s="14">
        <f>+'(令和3年10月)  '!R20</f>
        <v>5784294</v>
      </c>
      <c r="S39" s="25">
        <f>+'(令和3年10月)  '!S20</f>
        <v>57646</v>
      </c>
      <c r="T39" s="26">
        <f>+'(令和3年10月)  '!T20</f>
        <v>10658332</v>
      </c>
      <c r="U39" s="13">
        <f>+'(令和3年10月)  '!U20</f>
        <v>4614</v>
      </c>
      <c r="V39" s="14">
        <f>+'(令和3年10月)  '!V20</f>
        <v>1759539</v>
      </c>
      <c r="W39" s="13">
        <f>+'(令和3年10月)  '!W20</f>
        <v>8249</v>
      </c>
      <c r="X39" s="14">
        <f>+'(令和3年10月)  '!X20</f>
        <v>1553356</v>
      </c>
      <c r="Y39" s="55">
        <f>+'(令和3年10月)  '!Y20</f>
        <v>122980</v>
      </c>
      <c r="Z39" s="56">
        <f>+'(令和3年10月)  '!Z20</f>
        <v>28419387</v>
      </c>
    </row>
    <row r="40" spans="1:38" ht="18.95" customHeight="1" x14ac:dyDescent="0.15">
      <c r="A40" s="22"/>
      <c r="B40" s="248"/>
      <c r="C40" s="22"/>
      <c r="D40" s="204" t="s">
        <v>22</v>
      </c>
      <c r="E40" s="27">
        <f>+'(令和3年10月)  '!E21</f>
        <v>1164</v>
      </c>
      <c r="F40" s="21">
        <f>+'(令和3年10月)  '!F21</f>
        <v>123315</v>
      </c>
      <c r="G40" s="27">
        <f>+'(令和3年10月)  '!G21</f>
        <v>723</v>
      </c>
      <c r="H40" s="21">
        <f>+'(令和3年10月)  '!H21</f>
        <v>240400</v>
      </c>
      <c r="I40" s="27">
        <f>+'(令和3年10月)  '!I21</f>
        <v>3564</v>
      </c>
      <c r="J40" s="21">
        <f>+'(令和3年10月)  '!J21</f>
        <v>945330</v>
      </c>
      <c r="K40" s="27">
        <f>+'(令和3年10月)  '!K21</f>
        <v>1743</v>
      </c>
      <c r="L40" s="21">
        <f>+'(令和3年10月)  '!L21</f>
        <v>4285197</v>
      </c>
      <c r="M40" s="27">
        <f>+'(令和3年10月)  '!M21</f>
        <v>10621</v>
      </c>
      <c r="N40" s="21">
        <f>+'(令和3年10月)  '!N21</f>
        <v>1739834</v>
      </c>
      <c r="O40" s="27">
        <f>+'(令和3年10月)  '!O21</f>
        <v>4649</v>
      </c>
      <c r="P40" s="21">
        <f>+'(令和3年10月)  '!P21</f>
        <v>1535301</v>
      </c>
      <c r="Q40" s="27">
        <f>+'(令和3年10月)  '!Q21</f>
        <v>27570</v>
      </c>
      <c r="R40" s="21">
        <f>+'(令和3年10月)  '!R21</f>
        <v>5435951</v>
      </c>
      <c r="S40" s="25">
        <f>+'(令和3年10月)  '!S21</f>
        <v>57338</v>
      </c>
      <c r="T40" s="26">
        <f>+'(令和3年10月)  '!T21</f>
        <v>10584830</v>
      </c>
      <c r="U40" s="27">
        <f>+'(令和3年10月)  '!U21</f>
        <v>6795</v>
      </c>
      <c r="V40" s="21">
        <f>+'(令和3年10月)  '!V21</f>
        <v>3245682</v>
      </c>
      <c r="W40" s="27">
        <f>+'(令和3年10月)  '!W21</f>
        <v>8316</v>
      </c>
      <c r="X40" s="21">
        <f>+'(令和3年10月)  '!X21</f>
        <v>1610869</v>
      </c>
      <c r="Y40" s="58">
        <f>+'(令和3年10月)  '!Y21</f>
        <v>122483</v>
      </c>
      <c r="Z40" s="59">
        <f>+'(令和3年10月)  '!Z21</f>
        <v>29746709</v>
      </c>
    </row>
    <row r="41" spans="1:38" ht="18.95" customHeight="1" x14ac:dyDescent="0.15">
      <c r="A41" s="22" t="s">
        <v>52</v>
      </c>
      <c r="B41" s="248"/>
      <c r="C41" s="22"/>
      <c r="D41" s="204" t="s">
        <v>24</v>
      </c>
      <c r="E41" s="27">
        <f>+'(令和3年10月)  '!E22</f>
        <v>3625</v>
      </c>
      <c r="F41" s="21">
        <f>+'(令和3年10月)  '!F22</f>
        <v>748877</v>
      </c>
      <c r="G41" s="27">
        <f>+'(令和3年10月)  '!G22</f>
        <v>849</v>
      </c>
      <c r="H41" s="21">
        <f>+'(令和3年10月)  '!H22</f>
        <v>383269</v>
      </c>
      <c r="I41" s="27">
        <f>+'(令和3年10月)  '!I22</f>
        <v>1861</v>
      </c>
      <c r="J41" s="21">
        <f>+'(令和3年10月)  '!J22</f>
        <v>975046</v>
      </c>
      <c r="K41" s="27">
        <f>+'(令和3年10月)  '!K22</f>
        <v>2469</v>
      </c>
      <c r="L41" s="21">
        <f>+'(令和3年10月)  '!L22</f>
        <v>2848392</v>
      </c>
      <c r="M41" s="27">
        <f>+'(令和3年10月)  '!M22</f>
        <v>16932</v>
      </c>
      <c r="N41" s="21">
        <f>+'(令和3年10月)  '!N22</f>
        <v>3079216</v>
      </c>
      <c r="O41" s="27">
        <f>+'(令和3年10月)  '!O22</f>
        <v>4629</v>
      </c>
      <c r="P41" s="21">
        <f>+'(令和3年10月)  '!P22</f>
        <v>1208658</v>
      </c>
      <c r="Q41" s="27">
        <f>+'(令和3年10月)  '!Q22</f>
        <v>59038</v>
      </c>
      <c r="R41" s="21">
        <f>+'(令和3年10月)  '!R22</f>
        <v>10200017</v>
      </c>
      <c r="S41" s="25">
        <f>+'(令和3年10月)  '!S22</f>
        <v>30830</v>
      </c>
      <c r="T41" s="26">
        <f>+'(令和3年10月)  '!T22</f>
        <v>2651823</v>
      </c>
      <c r="U41" s="27">
        <f>+'(令和3年10月)  '!U22</f>
        <v>3761</v>
      </c>
      <c r="V41" s="21">
        <f>+'(令和3年10月)  '!V22</f>
        <v>804134</v>
      </c>
      <c r="W41" s="27">
        <f>+'(令和3年10月)  '!W22</f>
        <v>8606</v>
      </c>
      <c r="X41" s="21">
        <f>+'(令和3年10月)  '!X22</f>
        <v>1872792</v>
      </c>
      <c r="Y41" s="58">
        <f>+'(令和3年10月)  '!Y22</f>
        <v>132600</v>
      </c>
      <c r="Z41" s="59">
        <f>+'(令和3年10月)  '!Z22</f>
        <v>24772224</v>
      </c>
    </row>
    <row r="42" spans="1:38" ht="18.95" customHeight="1" thickBot="1" x14ac:dyDescent="0.2">
      <c r="A42" s="22"/>
      <c r="B42" s="248"/>
      <c r="C42" s="22"/>
      <c r="D42" s="202" t="s">
        <v>44</v>
      </c>
      <c r="E42" s="244">
        <v>40.088823094004439</v>
      </c>
      <c r="F42" s="245"/>
      <c r="G42" s="244">
        <v>70.439940682155211</v>
      </c>
      <c r="H42" s="245"/>
      <c r="I42" s="244">
        <v>173.17073170731706</v>
      </c>
      <c r="J42" s="245"/>
      <c r="K42" s="244">
        <v>121.83147632311977</v>
      </c>
      <c r="L42" s="245"/>
      <c r="M42" s="244">
        <v>70.965457296462034</v>
      </c>
      <c r="N42" s="245"/>
      <c r="O42" s="244">
        <v>110.21675454012889</v>
      </c>
      <c r="P42" s="245"/>
      <c r="Q42" s="244">
        <v>47.882612009824683</v>
      </c>
      <c r="R42" s="245"/>
      <c r="S42" s="244">
        <v>205.47166776862457</v>
      </c>
      <c r="T42" s="245"/>
      <c r="U42" s="244">
        <v>85.32007179180377</v>
      </c>
      <c r="V42" s="245"/>
      <c r="W42" s="244">
        <v>88.67773019271948</v>
      </c>
      <c r="X42" s="245"/>
      <c r="Y42" s="244">
        <v>92.725486277770372</v>
      </c>
      <c r="Z42" s="245"/>
    </row>
    <row r="43" spans="1:38" ht="18.95" customHeight="1" x14ac:dyDescent="0.15">
      <c r="A43" s="22"/>
      <c r="B43" s="248"/>
      <c r="C43" s="12" t="s">
        <v>45</v>
      </c>
      <c r="D43" s="208" t="s">
        <v>21</v>
      </c>
      <c r="E43" s="124">
        <f t="shared" ref="E43:Z46" si="19">E20-E39</f>
        <v>-200</v>
      </c>
      <c r="F43" s="127">
        <f t="shared" si="19"/>
        <v>-47271</v>
      </c>
      <c r="G43" s="124">
        <f t="shared" si="19"/>
        <v>114</v>
      </c>
      <c r="H43" s="125">
        <f t="shared" si="19"/>
        <v>30636</v>
      </c>
      <c r="I43" s="126">
        <f t="shared" si="19"/>
        <v>130</v>
      </c>
      <c r="J43" s="127">
        <f t="shared" si="19"/>
        <v>4822425</v>
      </c>
      <c r="K43" s="124">
        <f t="shared" si="19"/>
        <v>-249</v>
      </c>
      <c r="L43" s="125">
        <f t="shared" si="19"/>
        <v>-499830</v>
      </c>
      <c r="M43" s="126">
        <f t="shared" si="19"/>
        <v>-1210</v>
      </c>
      <c r="N43" s="127">
        <f t="shared" si="19"/>
        <v>-238087</v>
      </c>
      <c r="O43" s="124">
        <f t="shared" si="19"/>
        <v>271</v>
      </c>
      <c r="P43" s="125">
        <f t="shared" si="19"/>
        <v>156172</v>
      </c>
      <c r="Q43" s="126">
        <f t="shared" si="19"/>
        <v>-1029</v>
      </c>
      <c r="R43" s="127">
        <f t="shared" si="19"/>
        <v>-206298</v>
      </c>
      <c r="S43" s="124">
        <f t="shared" si="19"/>
        <v>-10862</v>
      </c>
      <c r="T43" s="125">
        <f t="shared" si="19"/>
        <v>-1052120</v>
      </c>
      <c r="U43" s="126">
        <f t="shared" si="19"/>
        <v>74</v>
      </c>
      <c r="V43" s="127">
        <f t="shared" si="19"/>
        <v>425392</v>
      </c>
      <c r="W43" s="124">
        <f t="shared" si="19"/>
        <v>-350</v>
      </c>
      <c r="X43" s="125">
        <f t="shared" si="19"/>
        <v>75620</v>
      </c>
      <c r="Y43" s="124">
        <f t="shared" si="19"/>
        <v>-13311</v>
      </c>
      <c r="Z43" s="125">
        <f t="shared" si="19"/>
        <v>3466639</v>
      </c>
    </row>
    <row r="44" spans="1:38" ht="18.95" customHeight="1" x14ac:dyDescent="0.15">
      <c r="A44" s="22"/>
      <c r="B44" s="248"/>
      <c r="C44" s="22"/>
      <c r="D44" s="204" t="s">
        <v>22</v>
      </c>
      <c r="E44" s="128">
        <f t="shared" si="19"/>
        <v>189</v>
      </c>
      <c r="F44" s="131">
        <f t="shared" si="19"/>
        <v>13596</v>
      </c>
      <c r="G44" s="128">
        <f t="shared" si="19"/>
        <v>1</v>
      </c>
      <c r="H44" s="129">
        <f t="shared" si="19"/>
        <v>-12952</v>
      </c>
      <c r="I44" s="130">
        <f t="shared" si="19"/>
        <v>-241</v>
      </c>
      <c r="J44" s="131">
        <f t="shared" si="19"/>
        <v>4724028</v>
      </c>
      <c r="K44" s="128">
        <f t="shared" si="19"/>
        <v>-185</v>
      </c>
      <c r="L44" s="129">
        <f t="shared" si="19"/>
        <v>-840388</v>
      </c>
      <c r="M44" s="130">
        <f t="shared" si="19"/>
        <v>-1064</v>
      </c>
      <c r="N44" s="131">
        <f t="shared" si="19"/>
        <v>-195377</v>
      </c>
      <c r="O44" s="128">
        <f t="shared" si="19"/>
        <v>338</v>
      </c>
      <c r="P44" s="129">
        <f t="shared" si="19"/>
        <v>114149</v>
      </c>
      <c r="Q44" s="130">
        <f t="shared" si="19"/>
        <v>781</v>
      </c>
      <c r="R44" s="131">
        <f t="shared" si="19"/>
        <v>85492</v>
      </c>
      <c r="S44" s="128">
        <f t="shared" si="19"/>
        <v>-12146</v>
      </c>
      <c r="T44" s="129">
        <f t="shared" si="19"/>
        <v>-1076015</v>
      </c>
      <c r="U44" s="130">
        <f t="shared" si="19"/>
        <v>-1668</v>
      </c>
      <c r="V44" s="131">
        <f t="shared" si="19"/>
        <v>-872153</v>
      </c>
      <c r="W44" s="128">
        <f t="shared" si="19"/>
        <v>-597</v>
      </c>
      <c r="X44" s="129">
        <f t="shared" si="19"/>
        <v>-32725</v>
      </c>
      <c r="Y44" s="128">
        <f t="shared" si="19"/>
        <v>-14592</v>
      </c>
      <c r="Z44" s="129">
        <f t="shared" si="19"/>
        <v>1907655</v>
      </c>
    </row>
    <row r="45" spans="1:38" ht="18.95" customHeight="1" x14ac:dyDescent="0.15">
      <c r="A45" s="22"/>
      <c r="B45" s="248"/>
      <c r="C45" s="22"/>
      <c r="D45" s="204" t="s">
        <v>24</v>
      </c>
      <c r="E45" s="128">
        <f t="shared" si="19"/>
        <v>-9</v>
      </c>
      <c r="F45" s="131">
        <f t="shared" si="19"/>
        <v>79862</v>
      </c>
      <c r="G45" s="128">
        <f t="shared" si="19"/>
        <v>92</v>
      </c>
      <c r="H45" s="129">
        <f t="shared" si="19"/>
        <v>32512</v>
      </c>
      <c r="I45" s="130">
        <f t="shared" si="19"/>
        <v>130</v>
      </c>
      <c r="J45" s="131">
        <f t="shared" si="19"/>
        <v>73562</v>
      </c>
      <c r="K45" s="128">
        <f t="shared" si="19"/>
        <v>-51</v>
      </c>
      <c r="L45" s="129">
        <f t="shared" si="19"/>
        <v>-86871</v>
      </c>
      <c r="M45" s="130">
        <f t="shared" si="19"/>
        <v>656</v>
      </c>
      <c r="N45" s="131">
        <f t="shared" si="19"/>
        <v>65176</v>
      </c>
      <c r="O45" s="128">
        <f t="shared" si="19"/>
        <v>42</v>
      </c>
      <c r="P45" s="129">
        <f t="shared" si="19"/>
        <v>51237</v>
      </c>
      <c r="Q45" s="130">
        <f t="shared" si="19"/>
        <v>-415</v>
      </c>
      <c r="R45" s="131">
        <f t="shared" si="19"/>
        <v>56553</v>
      </c>
      <c r="S45" s="128">
        <f t="shared" si="19"/>
        <v>1592</v>
      </c>
      <c r="T45" s="129">
        <f t="shared" si="19"/>
        <v>97397</v>
      </c>
      <c r="U45" s="130">
        <f t="shared" si="19"/>
        <v>-439</v>
      </c>
      <c r="V45" s="131">
        <f t="shared" si="19"/>
        <v>-188598</v>
      </c>
      <c r="W45" s="128">
        <f t="shared" si="19"/>
        <v>180</v>
      </c>
      <c r="X45" s="129">
        <f t="shared" si="19"/>
        <v>50832</v>
      </c>
      <c r="Y45" s="128">
        <f t="shared" si="19"/>
        <v>1778</v>
      </c>
      <c r="Z45" s="129">
        <f t="shared" si="19"/>
        <v>231662</v>
      </c>
    </row>
    <row r="46" spans="1:38" ht="18.95" customHeight="1" thickBot="1" x14ac:dyDescent="0.2">
      <c r="A46" s="22"/>
      <c r="B46" s="248"/>
      <c r="C46" s="46"/>
      <c r="D46" s="202" t="s">
        <v>44</v>
      </c>
      <c r="E46" s="244">
        <f>E23-E42</f>
        <v>-2.8425863863673726</v>
      </c>
      <c r="F46" s="245"/>
      <c r="G46" s="244">
        <f>G23-G42</f>
        <v>15.593578870917412</v>
      </c>
      <c r="H46" s="245"/>
      <c r="I46" s="244">
        <f>I23-I42</f>
        <v>2.7378871919560481</v>
      </c>
      <c r="J46" s="245"/>
      <c r="K46" s="244">
        <f>K23-K42</f>
        <v>-59.114062776976944</v>
      </c>
      <c r="L46" s="245"/>
      <c r="M46" s="244">
        <f>M23-M42</f>
        <v>-13.694310135395988</v>
      </c>
      <c r="N46" s="245"/>
      <c r="O46" s="244">
        <f t="shared" si="19"/>
        <v>-2.5178298089461038</v>
      </c>
      <c r="P46" s="245"/>
      <c r="Q46" s="244">
        <f t="shared" si="19"/>
        <v>-4.433084614257865E-2</v>
      </c>
      <c r="R46" s="245"/>
      <c r="S46" s="244">
        <f t="shared" si="19"/>
        <v>-60.059664986103854</v>
      </c>
      <c r="T46" s="245"/>
      <c r="U46" s="244">
        <f t="shared" si="19"/>
        <v>53.251155089461236</v>
      </c>
      <c r="V46" s="245"/>
      <c r="W46" s="244">
        <f t="shared" si="19"/>
        <v>1.1221778109603662</v>
      </c>
      <c r="X46" s="245"/>
      <c r="Y46" s="244">
        <f t="shared" si="19"/>
        <v>-11.235625690006586</v>
      </c>
      <c r="Z46" s="245"/>
      <c r="AA46" s="242"/>
      <c r="AB46" s="243"/>
      <c r="AC46" s="242"/>
      <c r="AD46" s="243"/>
      <c r="AE46" s="242"/>
      <c r="AF46" s="243"/>
      <c r="AG46" s="198"/>
      <c r="AH46" s="199"/>
      <c r="AI46" s="198"/>
      <c r="AJ46" s="199"/>
      <c r="AK46" s="198"/>
      <c r="AL46" s="199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20">E20/E39*100</f>
        <v>87.046632124352328</v>
      </c>
      <c r="F47" s="84">
        <f t="shared" si="20"/>
        <v>82.097301964824041</v>
      </c>
      <c r="G47" s="83">
        <f t="shared" si="20"/>
        <v>116.23931623931625</v>
      </c>
      <c r="H47" s="85">
        <f t="shared" si="20"/>
        <v>113.35926462123457</v>
      </c>
      <c r="I47" s="86">
        <f t="shared" si="20"/>
        <v>103.9121275955462</v>
      </c>
      <c r="J47" s="84">
        <f t="shared" si="20"/>
        <v>623.89475228002334</v>
      </c>
      <c r="K47" s="83">
        <f t="shared" si="20"/>
        <v>85.820045558086548</v>
      </c>
      <c r="L47" s="85">
        <f t="shared" si="20"/>
        <v>87.043544349997205</v>
      </c>
      <c r="M47" s="86">
        <f t="shared" si="20"/>
        <v>89.407336076337216</v>
      </c>
      <c r="N47" s="84">
        <f t="shared" si="20"/>
        <v>87.114551988396514</v>
      </c>
      <c r="O47" s="83">
        <f t="shared" si="20"/>
        <v>105.69567044976881</v>
      </c>
      <c r="P47" s="85">
        <f t="shared" si="20"/>
        <v>110.11139419170419</v>
      </c>
      <c r="Q47" s="86">
        <f t="shared" si="20"/>
        <v>96.447436561367169</v>
      </c>
      <c r="R47" s="84">
        <f t="shared" si="20"/>
        <v>96.433480040952276</v>
      </c>
      <c r="S47" s="83">
        <f t="shared" si="20"/>
        <v>81.157409013634947</v>
      </c>
      <c r="T47" s="85">
        <f t="shared" si="20"/>
        <v>90.128661783100767</v>
      </c>
      <c r="U47" s="86">
        <f t="shared" si="20"/>
        <v>101.60381447767664</v>
      </c>
      <c r="V47" s="84">
        <f t="shared" si="20"/>
        <v>124.17633255074199</v>
      </c>
      <c r="W47" s="83">
        <f t="shared" si="20"/>
        <v>95.757061461995391</v>
      </c>
      <c r="X47" s="85">
        <f t="shared" si="20"/>
        <v>104.86816930568395</v>
      </c>
      <c r="Y47" s="83">
        <f t="shared" si="20"/>
        <v>89.176288827451629</v>
      </c>
      <c r="Z47" s="85">
        <f t="shared" si="20"/>
        <v>112.19814839778212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20"/>
        <v>116.23711340206187</v>
      </c>
      <c r="F48" s="78">
        <f t="shared" si="20"/>
        <v>111.02542269796862</v>
      </c>
      <c r="G48" s="75">
        <f t="shared" si="20"/>
        <v>100.13831258644537</v>
      </c>
      <c r="H48" s="76">
        <f t="shared" si="20"/>
        <v>94.612312811980033</v>
      </c>
      <c r="I48" s="77">
        <f t="shared" si="20"/>
        <v>93.237934904601573</v>
      </c>
      <c r="J48" s="78">
        <f t="shared" si="20"/>
        <v>599.72263653962102</v>
      </c>
      <c r="K48" s="75">
        <f t="shared" si="20"/>
        <v>89.386115892139983</v>
      </c>
      <c r="L48" s="76">
        <f t="shared" si="20"/>
        <v>80.38857956822055</v>
      </c>
      <c r="M48" s="77">
        <f t="shared" si="20"/>
        <v>89.982110912343472</v>
      </c>
      <c r="N48" s="78">
        <f t="shared" si="20"/>
        <v>88.770365448657756</v>
      </c>
      <c r="O48" s="75">
        <f t="shared" si="20"/>
        <v>107.27038072703807</v>
      </c>
      <c r="P48" s="76">
        <f t="shared" si="20"/>
        <v>107.43495900803816</v>
      </c>
      <c r="Q48" s="77">
        <f t="shared" si="20"/>
        <v>102.83278926369242</v>
      </c>
      <c r="R48" s="78">
        <f t="shared" si="20"/>
        <v>101.57271469150476</v>
      </c>
      <c r="S48" s="75">
        <f t="shared" si="20"/>
        <v>78.816840489727582</v>
      </c>
      <c r="T48" s="76">
        <f t="shared" si="20"/>
        <v>89.834366730500165</v>
      </c>
      <c r="U48" s="77">
        <f t="shared" si="20"/>
        <v>75.452538631346584</v>
      </c>
      <c r="V48" s="78">
        <f t="shared" si="20"/>
        <v>73.12882161591925</v>
      </c>
      <c r="W48" s="75">
        <f t="shared" si="20"/>
        <v>92.821067821067828</v>
      </c>
      <c r="X48" s="76">
        <f t="shared" si="20"/>
        <v>97.968487816203549</v>
      </c>
      <c r="Y48" s="75">
        <f t="shared" si="20"/>
        <v>88.086509964648158</v>
      </c>
      <c r="Z48" s="76">
        <f t="shared" si="20"/>
        <v>106.41299513166314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20"/>
        <v>99.751724137931035</v>
      </c>
      <c r="F49" s="82">
        <f t="shared" si="20"/>
        <v>110.66423458057866</v>
      </c>
      <c r="G49" s="79">
        <f t="shared" si="20"/>
        <v>110.83627797408717</v>
      </c>
      <c r="H49" s="80">
        <f t="shared" si="20"/>
        <v>108.48281494198591</v>
      </c>
      <c r="I49" s="81">
        <f t="shared" si="20"/>
        <v>106.98549167114454</v>
      </c>
      <c r="J49" s="82">
        <f t="shared" si="20"/>
        <v>107.54446456885111</v>
      </c>
      <c r="K49" s="79">
        <f t="shared" si="20"/>
        <v>97.934386391251522</v>
      </c>
      <c r="L49" s="80">
        <f t="shared" si="20"/>
        <v>96.950173992905476</v>
      </c>
      <c r="M49" s="81">
        <f t="shared" si="20"/>
        <v>103.87432081266242</v>
      </c>
      <c r="N49" s="82">
        <f t="shared" si="20"/>
        <v>102.11664267787646</v>
      </c>
      <c r="O49" s="79">
        <f t="shared" si="20"/>
        <v>100.90732339598185</v>
      </c>
      <c r="P49" s="80">
        <f t="shared" si="20"/>
        <v>104.23916442864731</v>
      </c>
      <c r="Q49" s="81">
        <f t="shared" si="20"/>
        <v>99.297062908635112</v>
      </c>
      <c r="R49" s="82">
        <f t="shared" si="20"/>
        <v>100.5544402524035</v>
      </c>
      <c r="S49" s="79">
        <f t="shared" si="20"/>
        <v>105.1638014920532</v>
      </c>
      <c r="T49" s="80">
        <f t="shared" si="20"/>
        <v>103.6728318594416</v>
      </c>
      <c r="U49" s="81">
        <f t="shared" si="20"/>
        <v>88.32757245413454</v>
      </c>
      <c r="V49" s="82">
        <f t="shared" si="20"/>
        <v>76.546446239059662</v>
      </c>
      <c r="W49" s="79">
        <f t="shared" si="20"/>
        <v>102.09156402509876</v>
      </c>
      <c r="X49" s="80">
        <f t="shared" si="20"/>
        <v>102.71423628464879</v>
      </c>
      <c r="Y49" s="79">
        <f t="shared" si="20"/>
        <v>101.34087481146305</v>
      </c>
      <c r="Z49" s="80">
        <f t="shared" si="20"/>
        <v>100.93516835630099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5052-8145-4EB6-9D16-ADA3C6C7169D}">
  <dimension ref="A1:AL52"/>
  <sheetViews>
    <sheetView zoomScaleNormal="100" zoomScaleSheetLayoutView="100" workbookViewId="0">
      <pane xSplit="4" ySplit="4" topLeftCell="P14" activePane="bottomRight" state="frozen"/>
      <selection activeCell="J64" sqref="J64"/>
      <selection pane="topRight" activeCell="J64" sqref="J64"/>
      <selection pane="bottomLeft" activeCell="J64" sqref="J64"/>
      <selection pane="bottomRight" activeCell="Z21" sqref="Z21"/>
    </sheetView>
  </sheetViews>
  <sheetFormatPr defaultRowHeight="13.5" x14ac:dyDescent="0.15"/>
  <cols>
    <col min="1" max="1" width="2.625" style="190" customWidth="1"/>
    <col min="2" max="2" width="3.125" style="190" customWidth="1"/>
    <col min="3" max="3" width="12.625" style="190" customWidth="1"/>
    <col min="4" max="4" width="7.25" style="190" customWidth="1"/>
    <col min="5" max="5" width="7.625" style="190" customWidth="1"/>
    <col min="6" max="6" width="10.125" style="190" customWidth="1"/>
    <col min="7" max="7" width="7.625" style="190" customWidth="1"/>
    <col min="8" max="8" width="10.125" style="190" customWidth="1"/>
    <col min="9" max="9" width="7.625" style="190" customWidth="1"/>
    <col min="10" max="10" width="10.125" style="190" customWidth="1"/>
    <col min="11" max="11" width="7.625" style="190" customWidth="1"/>
    <col min="12" max="12" width="10.125" style="190" customWidth="1"/>
    <col min="13" max="13" width="7.625" style="190" customWidth="1"/>
    <col min="14" max="14" width="10.125" style="190" customWidth="1"/>
    <col min="15" max="15" width="7.625" style="190" customWidth="1"/>
    <col min="16" max="16" width="10.125" style="190" customWidth="1"/>
    <col min="17" max="17" width="8.125" style="190" customWidth="1"/>
    <col min="18" max="18" width="11.125" style="190" customWidth="1"/>
    <col min="19" max="19" width="8.125" style="190" customWidth="1"/>
    <col min="20" max="20" width="11.125" style="190" customWidth="1"/>
    <col min="21" max="21" width="8.125" style="190" customWidth="1"/>
    <col min="22" max="22" width="11.125" style="190" customWidth="1"/>
    <col min="23" max="23" width="7.625" style="190" customWidth="1"/>
    <col min="24" max="24" width="10.5" style="190" bestFit="1" customWidth="1"/>
    <col min="25" max="25" width="8.625" style="190" customWidth="1"/>
    <col min="26" max="26" width="11.625" style="190" customWidth="1"/>
    <col min="27" max="16384" width="9" style="190"/>
  </cols>
  <sheetData>
    <row r="1" spans="1:26" ht="29.25" thickBot="1" x14ac:dyDescent="0.35">
      <c r="A1" s="277" t="s">
        <v>71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189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8" t="s">
        <v>21</v>
      </c>
      <c r="E5" s="13">
        <v>1108</v>
      </c>
      <c r="F5" s="14">
        <v>170874</v>
      </c>
      <c r="G5" s="15">
        <v>54</v>
      </c>
      <c r="H5" s="16">
        <v>10200</v>
      </c>
      <c r="I5" s="13">
        <v>1900</v>
      </c>
      <c r="J5" s="14">
        <v>627846</v>
      </c>
      <c r="K5" s="17">
        <v>1585</v>
      </c>
      <c r="L5" s="18">
        <v>3726288</v>
      </c>
      <c r="M5" s="13">
        <v>568</v>
      </c>
      <c r="N5" s="87">
        <v>207427</v>
      </c>
      <c r="O5" s="19">
        <v>988</v>
      </c>
      <c r="P5" s="18">
        <v>72053</v>
      </c>
      <c r="Q5" s="13">
        <v>12051</v>
      </c>
      <c r="R5" s="14">
        <v>2061661</v>
      </c>
      <c r="S5" s="19">
        <v>24012</v>
      </c>
      <c r="T5" s="18">
        <v>6769032</v>
      </c>
      <c r="U5" s="13">
        <v>3957</v>
      </c>
      <c r="V5" s="14">
        <v>1701639</v>
      </c>
      <c r="W5" s="13">
        <v>439</v>
      </c>
      <c r="X5" s="18">
        <v>39349</v>
      </c>
      <c r="Y5" s="20">
        <f t="shared" ref="Y5:Z19" si="0">+W5+U5+S5+Q5+O5+M5+K5+I5+G5+E5</f>
        <v>46662</v>
      </c>
      <c r="Z5" s="21">
        <f t="shared" si="0"/>
        <v>15386369</v>
      </c>
    </row>
    <row r="6" spans="1:26" ht="18.95" customHeight="1" x14ac:dyDescent="0.15">
      <c r="A6" s="7"/>
      <c r="B6" s="22"/>
      <c r="C6" s="194"/>
      <c r="D6" s="191" t="s">
        <v>22</v>
      </c>
      <c r="E6" s="23">
        <v>844</v>
      </c>
      <c r="F6" s="24">
        <v>59936</v>
      </c>
      <c r="G6" s="25">
        <v>54</v>
      </c>
      <c r="H6" s="26">
        <v>10200</v>
      </c>
      <c r="I6" s="27">
        <v>2080</v>
      </c>
      <c r="J6" s="21">
        <v>652147</v>
      </c>
      <c r="K6" s="25">
        <v>1629</v>
      </c>
      <c r="L6" s="26">
        <v>4204754</v>
      </c>
      <c r="M6" s="27">
        <v>560</v>
      </c>
      <c r="N6" s="88">
        <v>202012</v>
      </c>
      <c r="O6" s="25">
        <v>933</v>
      </c>
      <c r="P6" s="26">
        <v>71001</v>
      </c>
      <c r="Q6" s="27">
        <v>11976</v>
      </c>
      <c r="R6" s="21">
        <v>2001673</v>
      </c>
      <c r="S6" s="25">
        <v>23378</v>
      </c>
      <c r="T6" s="26">
        <v>6653386</v>
      </c>
      <c r="U6" s="27">
        <v>5472</v>
      </c>
      <c r="V6" s="21">
        <v>3129457</v>
      </c>
      <c r="W6" s="27">
        <v>309</v>
      </c>
      <c r="X6" s="26">
        <v>47223</v>
      </c>
      <c r="Y6" s="20">
        <f t="shared" si="0"/>
        <v>47235</v>
      </c>
      <c r="Z6" s="21">
        <f t="shared" si="0"/>
        <v>17031789</v>
      </c>
    </row>
    <row r="7" spans="1:26" ht="18.95" customHeight="1" thickBot="1" x14ac:dyDescent="0.2">
      <c r="A7" s="7" t="s">
        <v>23</v>
      </c>
      <c r="B7" s="22"/>
      <c r="C7" s="195"/>
      <c r="D7" s="28" t="s">
        <v>24</v>
      </c>
      <c r="E7" s="23">
        <v>2550</v>
      </c>
      <c r="F7" s="36">
        <v>503317</v>
      </c>
      <c r="G7" s="29">
        <v>156</v>
      </c>
      <c r="H7" s="30">
        <v>75238</v>
      </c>
      <c r="I7" s="31">
        <v>1377</v>
      </c>
      <c r="J7" s="32">
        <v>736748</v>
      </c>
      <c r="K7" s="89">
        <v>1408</v>
      </c>
      <c r="L7" s="30">
        <v>2610197</v>
      </c>
      <c r="M7" s="23">
        <v>1194</v>
      </c>
      <c r="N7" s="24">
        <v>266642</v>
      </c>
      <c r="O7" s="33">
        <v>2723</v>
      </c>
      <c r="P7" s="34">
        <v>466686</v>
      </c>
      <c r="Q7" s="23">
        <v>32999</v>
      </c>
      <c r="R7" s="24">
        <v>4929927</v>
      </c>
      <c r="S7" s="33">
        <v>24576</v>
      </c>
      <c r="T7" s="34">
        <v>1873598</v>
      </c>
      <c r="U7" s="23">
        <v>2426</v>
      </c>
      <c r="V7" s="24">
        <v>706918</v>
      </c>
      <c r="W7" s="23">
        <v>1314</v>
      </c>
      <c r="X7" s="34">
        <v>203720</v>
      </c>
      <c r="Y7" s="31">
        <f t="shared" si="0"/>
        <v>70723</v>
      </c>
      <c r="Z7" s="24">
        <f t="shared" si="0"/>
        <v>12372991</v>
      </c>
    </row>
    <row r="8" spans="1:26" ht="18.95" customHeight="1" x14ac:dyDescent="0.15">
      <c r="A8" s="7"/>
      <c r="B8" s="22" t="s">
        <v>25</v>
      </c>
      <c r="C8" s="2" t="s">
        <v>26</v>
      </c>
      <c r="D8" s="188" t="s">
        <v>21</v>
      </c>
      <c r="E8" s="13">
        <v>209</v>
      </c>
      <c r="F8" s="14">
        <v>36247</v>
      </c>
      <c r="G8" s="15">
        <v>0</v>
      </c>
      <c r="H8" s="16">
        <v>0</v>
      </c>
      <c r="I8" s="13">
        <v>143</v>
      </c>
      <c r="J8" s="14">
        <v>80374</v>
      </c>
      <c r="K8" s="17">
        <v>0</v>
      </c>
      <c r="L8" s="18">
        <v>0</v>
      </c>
      <c r="M8" s="13">
        <v>7411</v>
      </c>
      <c r="N8" s="87">
        <v>1011133</v>
      </c>
      <c r="O8" s="19">
        <v>0</v>
      </c>
      <c r="P8" s="18">
        <v>0</v>
      </c>
      <c r="Q8" s="13">
        <v>8568</v>
      </c>
      <c r="R8" s="14">
        <v>1797415</v>
      </c>
      <c r="S8" s="19">
        <v>33331</v>
      </c>
      <c r="T8" s="18">
        <v>3824984</v>
      </c>
      <c r="U8" s="13">
        <v>653</v>
      </c>
      <c r="V8" s="14">
        <v>56820</v>
      </c>
      <c r="W8" s="13">
        <v>14</v>
      </c>
      <c r="X8" s="18">
        <v>700</v>
      </c>
      <c r="Y8" s="13">
        <f t="shared" si="0"/>
        <v>50329</v>
      </c>
      <c r="Z8" s="14">
        <f t="shared" si="0"/>
        <v>6807673</v>
      </c>
    </row>
    <row r="9" spans="1:26" ht="18.95" customHeight="1" x14ac:dyDescent="0.15">
      <c r="A9" s="7" t="s">
        <v>27</v>
      </c>
      <c r="B9" s="22"/>
      <c r="C9" s="194"/>
      <c r="D9" s="191" t="s">
        <v>22</v>
      </c>
      <c r="E9" s="23">
        <v>178</v>
      </c>
      <c r="F9" s="24">
        <v>30412</v>
      </c>
      <c r="G9" s="25">
        <v>0</v>
      </c>
      <c r="H9" s="26">
        <v>0</v>
      </c>
      <c r="I9" s="27">
        <v>127</v>
      </c>
      <c r="J9" s="21">
        <v>75323</v>
      </c>
      <c r="K9" s="25">
        <v>5</v>
      </c>
      <c r="L9" s="26">
        <v>293</v>
      </c>
      <c r="M9" s="27">
        <v>6774</v>
      </c>
      <c r="N9" s="88">
        <v>929201</v>
      </c>
      <c r="O9" s="25">
        <v>0</v>
      </c>
      <c r="P9" s="26">
        <v>0</v>
      </c>
      <c r="Q9" s="27">
        <v>7913</v>
      </c>
      <c r="R9" s="21">
        <v>1645558</v>
      </c>
      <c r="S9" s="25">
        <v>33691</v>
      </c>
      <c r="T9" s="26">
        <v>3873751</v>
      </c>
      <c r="U9" s="27">
        <v>1314</v>
      </c>
      <c r="V9" s="21">
        <v>114405</v>
      </c>
      <c r="W9" s="27">
        <v>14</v>
      </c>
      <c r="X9" s="26">
        <v>700</v>
      </c>
      <c r="Y9" s="20">
        <f t="shared" si="0"/>
        <v>50016</v>
      </c>
      <c r="Z9" s="21">
        <f t="shared" si="0"/>
        <v>6669643</v>
      </c>
    </row>
    <row r="10" spans="1:26" ht="18.95" customHeight="1" thickBot="1" x14ac:dyDescent="0.2">
      <c r="A10" s="7"/>
      <c r="B10" s="22"/>
      <c r="C10" s="195"/>
      <c r="D10" s="28" t="s">
        <v>24</v>
      </c>
      <c r="E10" s="35">
        <v>311</v>
      </c>
      <c r="F10" s="36">
        <v>60921</v>
      </c>
      <c r="G10" s="29">
        <v>0</v>
      </c>
      <c r="H10" s="30">
        <v>0</v>
      </c>
      <c r="I10" s="37">
        <v>195</v>
      </c>
      <c r="J10" s="38">
        <v>72590</v>
      </c>
      <c r="K10" s="89">
        <v>758</v>
      </c>
      <c r="L10" s="30">
        <v>8130</v>
      </c>
      <c r="M10" s="35">
        <v>8307</v>
      </c>
      <c r="N10" s="36">
        <v>1689987</v>
      </c>
      <c r="O10" s="29">
        <v>0</v>
      </c>
      <c r="P10" s="30">
        <v>0</v>
      </c>
      <c r="Q10" s="35">
        <v>12211</v>
      </c>
      <c r="R10" s="36">
        <v>1412350</v>
      </c>
      <c r="S10" s="29">
        <v>6123</v>
      </c>
      <c r="T10" s="30">
        <v>738846</v>
      </c>
      <c r="U10" s="35">
        <v>1238</v>
      </c>
      <c r="V10" s="36">
        <v>79050</v>
      </c>
      <c r="W10" s="35">
        <v>11</v>
      </c>
      <c r="X10" s="30">
        <v>20</v>
      </c>
      <c r="Y10" s="37">
        <f t="shared" si="0"/>
        <v>29154</v>
      </c>
      <c r="Z10" s="36">
        <f t="shared" si="0"/>
        <v>4061894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149</v>
      </c>
      <c r="J11" s="14">
        <v>63010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3151</v>
      </c>
      <c r="R11" s="14">
        <v>825495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3394</v>
      </c>
      <c r="Z11" s="14">
        <f t="shared" si="0"/>
        <v>979225</v>
      </c>
    </row>
    <row r="12" spans="1:26" ht="18.95" customHeight="1" x14ac:dyDescent="0.15">
      <c r="A12" s="7"/>
      <c r="B12" s="7"/>
      <c r="C12" s="194"/>
      <c r="D12" s="19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161</v>
      </c>
      <c r="J12" s="21">
        <v>69010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2426</v>
      </c>
      <c r="R12" s="21">
        <v>635640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2683</v>
      </c>
      <c r="Z12" s="21">
        <f t="shared" si="0"/>
        <v>795450</v>
      </c>
    </row>
    <row r="13" spans="1:26" ht="18.95" customHeight="1" thickBot="1" x14ac:dyDescent="0.2">
      <c r="A13" s="7"/>
      <c r="B13" s="7"/>
      <c r="C13" s="19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6777</v>
      </c>
      <c r="R13" s="36">
        <v>1870176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7044</v>
      </c>
      <c r="Z13" s="36">
        <f t="shared" si="0"/>
        <v>2118685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8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2107</v>
      </c>
      <c r="N14" s="87">
        <v>189723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2107</v>
      </c>
      <c r="Z14" s="14">
        <f t="shared" si="0"/>
        <v>189723</v>
      </c>
    </row>
    <row r="15" spans="1:26" ht="18.95" customHeight="1" x14ac:dyDescent="0.15">
      <c r="A15" s="7"/>
      <c r="B15" s="22"/>
      <c r="C15" s="194"/>
      <c r="D15" s="19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1798</v>
      </c>
      <c r="N15" s="88">
        <v>116022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1798</v>
      </c>
      <c r="Z15" s="24">
        <f t="shared" si="0"/>
        <v>116022</v>
      </c>
    </row>
    <row r="16" spans="1:26" ht="18.95" customHeight="1" thickBot="1" x14ac:dyDescent="0.2">
      <c r="A16" s="7" t="s">
        <v>34</v>
      </c>
      <c r="B16" s="22"/>
      <c r="C16" s="19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6011</v>
      </c>
      <c r="N16" s="36">
        <v>719385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6011</v>
      </c>
      <c r="Z16" s="36">
        <f t="shared" si="0"/>
        <v>719385</v>
      </c>
    </row>
    <row r="17" spans="1:28" ht="18.95" customHeight="1" x14ac:dyDescent="0.15">
      <c r="A17" s="7"/>
      <c r="B17" s="22"/>
      <c r="C17" s="2" t="s">
        <v>35</v>
      </c>
      <c r="D17" s="188" t="s">
        <v>21</v>
      </c>
      <c r="E17" s="13">
        <v>227</v>
      </c>
      <c r="F17" s="14">
        <v>56923</v>
      </c>
      <c r="G17" s="19">
        <v>573</v>
      </c>
      <c r="H17" s="18">
        <v>144124</v>
      </c>
      <c r="I17" s="13">
        <v>1131</v>
      </c>
      <c r="J17" s="14">
        <v>149265</v>
      </c>
      <c r="K17" s="19">
        <v>171</v>
      </c>
      <c r="L17" s="18">
        <v>131480</v>
      </c>
      <c r="M17" s="13">
        <v>1322</v>
      </c>
      <c r="N17" s="87">
        <v>424437</v>
      </c>
      <c r="O17" s="19">
        <v>3770</v>
      </c>
      <c r="P17" s="18">
        <v>1472462</v>
      </c>
      <c r="Q17" s="13">
        <v>5195</v>
      </c>
      <c r="R17" s="14">
        <v>1099723</v>
      </c>
      <c r="S17" s="19">
        <v>303</v>
      </c>
      <c r="T17" s="18">
        <v>64316</v>
      </c>
      <c r="U17" s="13">
        <v>0</v>
      </c>
      <c r="V17" s="14">
        <v>360</v>
      </c>
      <c r="W17" s="13">
        <v>7796</v>
      </c>
      <c r="X17" s="18">
        <v>1513307</v>
      </c>
      <c r="Y17" s="41">
        <f t="shared" si="1"/>
        <v>20488</v>
      </c>
      <c r="Z17" s="42">
        <f t="shared" si="0"/>
        <v>5056397</v>
      </c>
    </row>
    <row r="18" spans="1:28" ht="18.95" customHeight="1" x14ac:dyDescent="0.15">
      <c r="A18" s="7" t="s">
        <v>36</v>
      </c>
      <c r="B18" s="22"/>
      <c r="C18" s="194"/>
      <c r="D18" s="191" t="s">
        <v>22</v>
      </c>
      <c r="E18" s="27">
        <v>142</v>
      </c>
      <c r="F18" s="21">
        <v>32967</v>
      </c>
      <c r="G18" s="25">
        <v>594</v>
      </c>
      <c r="H18" s="26">
        <v>155200</v>
      </c>
      <c r="I18" s="27">
        <v>1196</v>
      </c>
      <c r="J18" s="21">
        <v>148850</v>
      </c>
      <c r="K18" s="25">
        <v>109</v>
      </c>
      <c r="L18" s="26">
        <v>80150</v>
      </c>
      <c r="M18" s="27">
        <v>1474</v>
      </c>
      <c r="N18" s="21">
        <v>477599</v>
      </c>
      <c r="O18" s="25">
        <v>3716</v>
      </c>
      <c r="P18" s="26">
        <v>1464300</v>
      </c>
      <c r="Q18" s="27">
        <v>5255</v>
      </c>
      <c r="R18" s="21">
        <v>1153080</v>
      </c>
      <c r="S18" s="25">
        <v>269</v>
      </c>
      <c r="T18" s="26">
        <v>57693</v>
      </c>
      <c r="U18" s="27">
        <v>3</v>
      </c>
      <c r="V18" s="21">
        <v>1020</v>
      </c>
      <c r="W18" s="27">
        <v>7993</v>
      </c>
      <c r="X18" s="26">
        <v>1562946</v>
      </c>
      <c r="Y18" s="23">
        <f t="shared" si="1"/>
        <v>20751</v>
      </c>
      <c r="Z18" s="24">
        <f t="shared" si="0"/>
        <v>5133805</v>
      </c>
    </row>
    <row r="19" spans="1:28" ht="18.95" customHeight="1" thickBot="1" x14ac:dyDescent="0.2">
      <c r="A19" s="7"/>
      <c r="B19" s="22"/>
      <c r="C19" s="195"/>
      <c r="D19" s="43" t="s">
        <v>24</v>
      </c>
      <c r="E19" s="23">
        <v>764</v>
      </c>
      <c r="F19" s="24">
        <v>184639</v>
      </c>
      <c r="G19" s="33">
        <v>498</v>
      </c>
      <c r="H19" s="34">
        <v>113031</v>
      </c>
      <c r="I19" s="23">
        <v>266</v>
      </c>
      <c r="J19" s="24">
        <v>134625</v>
      </c>
      <c r="K19" s="90">
        <v>303</v>
      </c>
      <c r="L19" s="34">
        <v>230065</v>
      </c>
      <c r="M19" s="23">
        <v>1401</v>
      </c>
      <c r="N19" s="24">
        <v>384202</v>
      </c>
      <c r="O19" s="33">
        <v>1906</v>
      </c>
      <c r="P19" s="34">
        <v>741972</v>
      </c>
      <c r="Q19" s="23">
        <v>7051</v>
      </c>
      <c r="R19" s="24">
        <v>1987564</v>
      </c>
      <c r="S19" s="33">
        <v>131</v>
      </c>
      <c r="T19" s="34">
        <v>39379</v>
      </c>
      <c r="U19" s="23">
        <v>67</v>
      </c>
      <c r="V19" s="24">
        <v>14740</v>
      </c>
      <c r="W19" s="23">
        <v>7281</v>
      </c>
      <c r="X19" s="34">
        <v>1669052</v>
      </c>
      <c r="Y19" s="35">
        <f t="shared" si="1"/>
        <v>19668</v>
      </c>
      <c r="Z19" s="36">
        <f t="shared" si="0"/>
        <v>5499269</v>
      </c>
    </row>
    <row r="20" spans="1:28" ht="18.95" customHeight="1" x14ac:dyDescent="0.15">
      <c r="A20" s="7"/>
      <c r="B20" s="22"/>
      <c r="C20" s="2" t="s">
        <v>17</v>
      </c>
      <c r="D20" s="188" t="s">
        <v>21</v>
      </c>
      <c r="E20" s="13">
        <f>+E17+E14+E11+E8+E5</f>
        <v>1544</v>
      </c>
      <c r="F20" s="14">
        <f t="shared" ref="E20:Z22" si="2">+F17+F14+F11+F8+F5</f>
        <v>264044</v>
      </c>
      <c r="G20" s="19">
        <f t="shared" si="2"/>
        <v>702</v>
      </c>
      <c r="H20" s="18">
        <f t="shared" si="2"/>
        <v>229324</v>
      </c>
      <c r="I20" s="13">
        <f t="shared" si="2"/>
        <v>3323</v>
      </c>
      <c r="J20" s="14">
        <f t="shared" si="2"/>
        <v>920495</v>
      </c>
      <c r="K20" s="19">
        <f t="shared" si="2"/>
        <v>1756</v>
      </c>
      <c r="L20" s="18">
        <f t="shared" si="2"/>
        <v>3857768</v>
      </c>
      <c r="M20" s="13">
        <f t="shared" si="2"/>
        <v>11423</v>
      </c>
      <c r="N20" s="14">
        <f t="shared" si="2"/>
        <v>1847720</v>
      </c>
      <c r="O20" s="19">
        <f t="shared" si="2"/>
        <v>4758</v>
      </c>
      <c r="P20" s="18">
        <f t="shared" si="2"/>
        <v>1544515</v>
      </c>
      <c r="Q20" s="13">
        <f t="shared" si="2"/>
        <v>28965</v>
      </c>
      <c r="R20" s="14">
        <f t="shared" si="2"/>
        <v>5784294</v>
      </c>
      <c r="S20" s="19">
        <f t="shared" si="2"/>
        <v>57646</v>
      </c>
      <c r="T20" s="18">
        <f t="shared" si="2"/>
        <v>10658332</v>
      </c>
      <c r="U20" s="13">
        <f t="shared" si="2"/>
        <v>4614</v>
      </c>
      <c r="V20" s="14">
        <f t="shared" si="2"/>
        <v>1759539</v>
      </c>
      <c r="W20" s="13">
        <f t="shared" si="2"/>
        <v>8249</v>
      </c>
      <c r="X20" s="18">
        <f t="shared" si="2"/>
        <v>1553356</v>
      </c>
      <c r="Y20" s="31">
        <f t="shared" si="2"/>
        <v>122980</v>
      </c>
      <c r="Z20" s="32">
        <f t="shared" si="2"/>
        <v>28419387</v>
      </c>
      <c r="AA20" s="3"/>
      <c r="AB20" s="3"/>
    </row>
    <row r="21" spans="1:28" ht="18.95" customHeight="1" x14ac:dyDescent="0.15">
      <c r="A21" s="7" t="s">
        <v>37</v>
      </c>
      <c r="B21" s="22"/>
      <c r="C21" s="194"/>
      <c r="D21" s="191" t="s">
        <v>22</v>
      </c>
      <c r="E21" s="27">
        <f t="shared" si="2"/>
        <v>1164</v>
      </c>
      <c r="F21" s="21">
        <f t="shared" si="2"/>
        <v>123315</v>
      </c>
      <c r="G21" s="25">
        <f t="shared" si="2"/>
        <v>723</v>
      </c>
      <c r="H21" s="26">
        <f t="shared" si="2"/>
        <v>240400</v>
      </c>
      <c r="I21" s="27">
        <f t="shared" si="2"/>
        <v>3564</v>
      </c>
      <c r="J21" s="21">
        <f t="shared" si="2"/>
        <v>945330</v>
      </c>
      <c r="K21" s="25">
        <f t="shared" si="2"/>
        <v>1743</v>
      </c>
      <c r="L21" s="26">
        <f t="shared" si="2"/>
        <v>4285197</v>
      </c>
      <c r="M21" s="27">
        <f t="shared" si="2"/>
        <v>10621</v>
      </c>
      <c r="N21" s="21">
        <f t="shared" si="2"/>
        <v>1739834</v>
      </c>
      <c r="O21" s="25">
        <f t="shared" si="2"/>
        <v>4649</v>
      </c>
      <c r="P21" s="26">
        <f t="shared" si="2"/>
        <v>1535301</v>
      </c>
      <c r="Q21" s="27">
        <f t="shared" si="2"/>
        <v>27570</v>
      </c>
      <c r="R21" s="21">
        <f t="shared" si="2"/>
        <v>5435951</v>
      </c>
      <c r="S21" s="25">
        <f t="shared" si="2"/>
        <v>57338</v>
      </c>
      <c r="T21" s="26">
        <f t="shared" si="2"/>
        <v>10584830</v>
      </c>
      <c r="U21" s="27">
        <f t="shared" si="2"/>
        <v>6795</v>
      </c>
      <c r="V21" s="21">
        <f t="shared" si="2"/>
        <v>3245682</v>
      </c>
      <c r="W21" s="27">
        <f t="shared" si="2"/>
        <v>8316</v>
      </c>
      <c r="X21" s="26">
        <f t="shared" si="2"/>
        <v>1610869</v>
      </c>
      <c r="Y21" s="23">
        <f t="shared" si="2"/>
        <v>122483</v>
      </c>
      <c r="Z21" s="24">
        <f t="shared" si="2"/>
        <v>29746709</v>
      </c>
      <c r="AA21" s="3"/>
      <c r="AB21" s="3"/>
    </row>
    <row r="22" spans="1:28" ht="18.95" customHeight="1" thickBot="1" x14ac:dyDescent="0.2">
      <c r="A22" s="7"/>
      <c r="B22" s="22"/>
      <c r="C22" s="195"/>
      <c r="D22" s="43" t="s">
        <v>24</v>
      </c>
      <c r="E22" s="23">
        <f t="shared" si="2"/>
        <v>3625</v>
      </c>
      <c r="F22" s="24">
        <f t="shared" si="2"/>
        <v>748877</v>
      </c>
      <c r="G22" s="33">
        <f t="shared" si="2"/>
        <v>849</v>
      </c>
      <c r="H22" s="34">
        <f t="shared" si="2"/>
        <v>383269</v>
      </c>
      <c r="I22" s="23">
        <f t="shared" si="2"/>
        <v>1861</v>
      </c>
      <c r="J22" s="24">
        <f t="shared" si="2"/>
        <v>975046</v>
      </c>
      <c r="K22" s="33">
        <f t="shared" si="2"/>
        <v>2469</v>
      </c>
      <c r="L22" s="34">
        <f t="shared" si="2"/>
        <v>2848392</v>
      </c>
      <c r="M22" s="23">
        <f t="shared" si="2"/>
        <v>16932</v>
      </c>
      <c r="N22" s="24">
        <f t="shared" si="2"/>
        <v>3079216</v>
      </c>
      <c r="O22" s="33">
        <f t="shared" si="2"/>
        <v>4629</v>
      </c>
      <c r="P22" s="34">
        <f t="shared" si="2"/>
        <v>1208658</v>
      </c>
      <c r="Q22" s="23">
        <f t="shared" si="2"/>
        <v>59038</v>
      </c>
      <c r="R22" s="24">
        <f t="shared" si="2"/>
        <v>10200017</v>
      </c>
      <c r="S22" s="33">
        <f t="shared" si="2"/>
        <v>30830</v>
      </c>
      <c r="T22" s="34">
        <f t="shared" si="2"/>
        <v>2651823</v>
      </c>
      <c r="U22" s="23">
        <f t="shared" si="2"/>
        <v>3761</v>
      </c>
      <c r="V22" s="24">
        <f t="shared" si="2"/>
        <v>804134</v>
      </c>
      <c r="W22" s="23">
        <f t="shared" si="2"/>
        <v>8606</v>
      </c>
      <c r="X22" s="34">
        <f t="shared" si="2"/>
        <v>1872792</v>
      </c>
      <c r="Y22" s="23">
        <f t="shared" si="2"/>
        <v>132600</v>
      </c>
      <c r="Z22" s="24">
        <f t="shared" si="2"/>
        <v>24772224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40.088823094004439</v>
      </c>
      <c r="F23" s="262"/>
      <c r="G23" s="261">
        <f>(G20+G21)/(G22+G41)*100</f>
        <v>70.439940682155211</v>
      </c>
      <c r="H23" s="262"/>
      <c r="I23" s="261">
        <f>(I20+I21)/(I22+I41)*100</f>
        <v>173.17073170731706</v>
      </c>
      <c r="J23" s="262"/>
      <c r="K23" s="261">
        <f>(K20+K21)/(K22+K41)*100</f>
        <v>121.83147632311977</v>
      </c>
      <c r="L23" s="262"/>
      <c r="M23" s="261">
        <f>(M20+M21)/(M22+M41)*100</f>
        <v>70.965457296462034</v>
      </c>
      <c r="N23" s="262"/>
      <c r="O23" s="261">
        <f>(O20+O21)/(O22+O41)*100</f>
        <v>110.21675454012889</v>
      </c>
      <c r="P23" s="262"/>
      <c r="Q23" s="261">
        <f>(Q20+Q21)/(Q22+Q41)*100</f>
        <v>47.882612009824683</v>
      </c>
      <c r="R23" s="262"/>
      <c r="S23" s="261">
        <f>(S20+S21)/(S22+S41)*100</f>
        <v>205.47166776862457</v>
      </c>
      <c r="T23" s="262"/>
      <c r="U23" s="261">
        <f>(U20+U21)/(U22+U41)*100</f>
        <v>85.32007179180377</v>
      </c>
      <c r="V23" s="262"/>
      <c r="W23" s="261">
        <f>(W20+W21)/(W22+W41)*100</f>
        <v>88.67773019271948</v>
      </c>
      <c r="X23" s="262"/>
      <c r="Y23" s="261">
        <f>(Y20+Y21)/(Y22+Y41)*100</f>
        <v>92.725486277770372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f>F22/E22*1000</f>
        <v>206586.75862068965</v>
      </c>
      <c r="F24" s="264"/>
      <c r="G24" s="257">
        <f>H22/G22*1000</f>
        <v>451435.80683156656</v>
      </c>
      <c r="H24" s="258"/>
      <c r="I24" s="259">
        <f>J22/I22*1000</f>
        <v>523936.59322944656</v>
      </c>
      <c r="J24" s="260"/>
      <c r="K24" s="257">
        <f>L22/K22*1000</f>
        <v>1153662.2114216282</v>
      </c>
      <c r="L24" s="258"/>
      <c r="M24" s="259">
        <f>N22/M22*1000</f>
        <v>181857.78407748643</v>
      </c>
      <c r="N24" s="260"/>
      <c r="O24" s="257">
        <f>P22/O22*1000</f>
        <v>261105.6383668179</v>
      </c>
      <c r="P24" s="258"/>
      <c r="Q24" s="259">
        <f>R22/Q22*1000</f>
        <v>172770.36823740642</v>
      </c>
      <c r="R24" s="260"/>
      <c r="S24" s="257">
        <f>T22/S22*1000</f>
        <v>86014.369120986041</v>
      </c>
      <c r="T24" s="258"/>
      <c r="U24" s="259">
        <f>V22/U22*1000</f>
        <v>213808.56155277853</v>
      </c>
      <c r="V24" s="260"/>
      <c r="W24" s="257">
        <f>X22/W22*1000</f>
        <v>217614.68742737625</v>
      </c>
      <c r="X24" s="258"/>
      <c r="Y24" s="259">
        <f>Z22/Y22*1000</f>
        <v>186819.18552036199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2.7337858220211162</v>
      </c>
      <c r="F25" s="49"/>
      <c r="G25" s="50">
        <f>G22/Y22*100</f>
        <v>0.64027149321266963</v>
      </c>
      <c r="H25" s="51"/>
      <c r="I25" s="48">
        <f>I22/Y22*100</f>
        <v>1.4034690799396681</v>
      </c>
      <c r="J25" s="49"/>
      <c r="K25" s="50">
        <f>K22/Y22*100</f>
        <v>1.8619909502262444</v>
      </c>
      <c r="L25" s="51"/>
      <c r="M25" s="48">
        <f>M22/Y22*100</f>
        <v>12.769230769230768</v>
      </c>
      <c r="N25" s="49"/>
      <c r="O25" s="50">
        <f>O22/Y22*100</f>
        <v>3.4909502262443439</v>
      </c>
      <c r="P25" s="51"/>
      <c r="Q25" s="48">
        <f>Q22/Y22*100</f>
        <v>44.523378582202113</v>
      </c>
      <c r="R25" s="49"/>
      <c r="S25" s="50">
        <f>S22/Y22*100</f>
        <v>23.250377073906485</v>
      </c>
      <c r="T25" s="51"/>
      <c r="U25" s="48">
        <f>U22/Y22*100</f>
        <v>2.8363499245852184</v>
      </c>
      <c r="V25" s="49"/>
      <c r="W25" s="50">
        <f>W22/Y22*100</f>
        <v>6.4901960784313717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97"/>
      <c r="E26" s="52"/>
      <c r="F26" s="197"/>
      <c r="G26" s="52"/>
      <c r="H26" s="197"/>
      <c r="I26" s="52"/>
      <c r="J26" s="197"/>
      <c r="K26" s="52"/>
      <c r="L26" s="197"/>
      <c r="M26" s="52"/>
      <c r="N26" s="197"/>
      <c r="O26" s="52"/>
      <c r="P26" s="197"/>
      <c r="Q26" s="52"/>
      <c r="R26" s="197"/>
      <c r="S26" s="52"/>
      <c r="T26" s="197"/>
      <c r="U26" s="52"/>
      <c r="V26" s="197"/>
      <c r="W26" s="52"/>
      <c r="X26" s="197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2156</v>
      </c>
      <c r="F27" s="14">
        <v>429696</v>
      </c>
      <c r="G27" s="19">
        <v>727</v>
      </c>
      <c r="H27" s="18">
        <v>233966</v>
      </c>
      <c r="I27" s="13">
        <v>2259</v>
      </c>
      <c r="J27" s="14">
        <v>2229540</v>
      </c>
      <c r="K27" s="19">
        <v>250</v>
      </c>
      <c r="L27" s="18">
        <v>305689</v>
      </c>
      <c r="M27" s="13">
        <v>7323</v>
      </c>
      <c r="N27" s="14">
        <v>1386316</v>
      </c>
      <c r="O27" s="19">
        <v>4856</v>
      </c>
      <c r="P27" s="18">
        <v>1653183</v>
      </c>
      <c r="Q27" s="13">
        <v>34286</v>
      </c>
      <c r="R27" s="14">
        <v>5073428</v>
      </c>
      <c r="S27" s="19">
        <v>40137</v>
      </c>
      <c r="T27" s="18">
        <v>8885365</v>
      </c>
      <c r="U27" s="13">
        <v>7129</v>
      </c>
      <c r="V27" s="14">
        <v>1830257</v>
      </c>
      <c r="W27" s="19">
        <v>8437</v>
      </c>
      <c r="X27" s="18">
        <v>1474914</v>
      </c>
      <c r="Y27" s="55">
        <f>+W27+U27+S27+Q27+O27+M27+K27+I27+G27+E27</f>
        <v>107560</v>
      </c>
      <c r="Z27" s="56">
        <f t="shared" ref="Z27:Z29" si="3">+X27+V27+T27+R27+P27+N27+L27+J27+H27+F27</f>
        <v>23502354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1447</v>
      </c>
      <c r="F28" s="21">
        <v>165710</v>
      </c>
      <c r="G28" s="25">
        <v>738</v>
      </c>
      <c r="H28" s="26">
        <v>273752</v>
      </c>
      <c r="I28" s="27">
        <v>2324</v>
      </c>
      <c r="J28" s="21">
        <v>2335345</v>
      </c>
      <c r="K28" s="25">
        <v>271</v>
      </c>
      <c r="L28" s="26">
        <v>203484</v>
      </c>
      <c r="M28" s="27">
        <v>7499</v>
      </c>
      <c r="N28" s="21">
        <v>1338308</v>
      </c>
      <c r="O28" s="25">
        <v>4702</v>
      </c>
      <c r="P28" s="26">
        <v>1620919</v>
      </c>
      <c r="Q28" s="27">
        <v>35160</v>
      </c>
      <c r="R28" s="21">
        <v>4948544</v>
      </c>
      <c r="S28" s="25">
        <v>38880</v>
      </c>
      <c r="T28" s="26">
        <v>8684532</v>
      </c>
      <c r="U28" s="27">
        <v>6040</v>
      </c>
      <c r="V28" s="21">
        <v>1908892</v>
      </c>
      <c r="W28" s="25">
        <v>10766</v>
      </c>
      <c r="X28" s="26">
        <v>1475393</v>
      </c>
      <c r="Y28" s="58">
        <f t="shared" ref="Y28:Y29" si="4">+W28+U28+S28+Q28+O28+M28+K28+I28+G28+E28</f>
        <v>107827</v>
      </c>
      <c r="Z28" s="59">
        <f t="shared" si="3"/>
        <v>22954879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3283</v>
      </c>
      <c r="F29" s="21">
        <v>621813</v>
      </c>
      <c r="G29" s="25">
        <v>1163</v>
      </c>
      <c r="H29" s="26">
        <v>409929</v>
      </c>
      <c r="I29" s="27">
        <v>2051</v>
      </c>
      <c r="J29" s="21">
        <v>2290826</v>
      </c>
      <c r="K29" s="25">
        <v>422</v>
      </c>
      <c r="L29" s="26">
        <v>286089</v>
      </c>
      <c r="M29" s="27">
        <v>13894</v>
      </c>
      <c r="N29" s="21">
        <v>2466875</v>
      </c>
      <c r="O29" s="25">
        <v>4060</v>
      </c>
      <c r="P29" s="26">
        <v>1179829</v>
      </c>
      <c r="Q29" s="27">
        <v>58141</v>
      </c>
      <c r="R29" s="21">
        <v>11371182</v>
      </c>
      <c r="S29" s="25">
        <v>26388</v>
      </c>
      <c r="T29" s="26">
        <v>2278598</v>
      </c>
      <c r="U29" s="27">
        <v>9439</v>
      </c>
      <c r="V29" s="21">
        <v>2680187</v>
      </c>
      <c r="W29" s="25">
        <v>10785</v>
      </c>
      <c r="X29" s="26">
        <v>1791377</v>
      </c>
      <c r="Y29" s="58">
        <f t="shared" si="4"/>
        <v>129626</v>
      </c>
      <c r="Z29" s="59">
        <f t="shared" si="3"/>
        <v>25376705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56.2</v>
      </c>
      <c r="F30" s="253"/>
      <c r="G30" s="252">
        <v>62.7</v>
      </c>
      <c r="H30" s="253"/>
      <c r="I30" s="252">
        <v>110</v>
      </c>
      <c r="J30" s="253"/>
      <c r="K30" s="252">
        <v>63.2</v>
      </c>
      <c r="L30" s="253"/>
      <c r="M30" s="252">
        <v>52.9</v>
      </c>
      <c r="N30" s="253"/>
      <c r="O30" s="252">
        <v>120</v>
      </c>
      <c r="P30" s="253"/>
      <c r="Q30" s="252">
        <v>59.3</v>
      </c>
      <c r="R30" s="253"/>
      <c r="S30" s="252">
        <v>153.4</v>
      </c>
      <c r="T30" s="253"/>
      <c r="U30" s="252">
        <v>69.099999999999994</v>
      </c>
      <c r="V30" s="253"/>
      <c r="W30" s="252">
        <v>92.1</v>
      </c>
      <c r="X30" s="253"/>
      <c r="Y30" s="252">
        <v>83.4</v>
      </c>
      <c r="Z30" s="253"/>
    </row>
    <row r="31" spans="1:28" ht="18.95" customHeight="1" x14ac:dyDescent="0.15">
      <c r="A31" s="22"/>
      <c r="B31" s="255"/>
      <c r="C31" s="4" t="s">
        <v>45</v>
      </c>
      <c r="D31" s="188" t="s">
        <v>21</v>
      </c>
      <c r="E31" s="124">
        <f>E20-E27</f>
        <v>-612</v>
      </c>
      <c r="F31" s="125">
        <f t="shared" ref="F31:Z33" si="5">F20-F27</f>
        <v>-165652</v>
      </c>
      <c r="G31" s="126">
        <f t="shared" si="5"/>
        <v>-25</v>
      </c>
      <c r="H31" s="127">
        <f t="shared" si="5"/>
        <v>-4642</v>
      </c>
      <c r="I31" s="124">
        <f t="shared" si="5"/>
        <v>1064</v>
      </c>
      <c r="J31" s="125">
        <f t="shared" si="5"/>
        <v>-1309045</v>
      </c>
      <c r="K31" s="126">
        <f t="shared" si="5"/>
        <v>1506</v>
      </c>
      <c r="L31" s="127">
        <f t="shared" si="5"/>
        <v>3552079</v>
      </c>
      <c r="M31" s="124">
        <f t="shared" si="5"/>
        <v>4100</v>
      </c>
      <c r="N31" s="125">
        <f t="shared" si="5"/>
        <v>461404</v>
      </c>
      <c r="O31" s="126">
        <f t="shared" si="5"/>
        <v>-98</v>
      </c>
      <c r="P31" s="127">
        <f t="shared" si="5"/>
        <v>-108668</v>
      </c>
      <c r="Q31" s="124">
        <f t="shared" si="5"/>
        <v>-5321</v>
      </c>
      <c r="R31" s="125">
        <f t="shared" si="5"/>
        <v>710866</v>
      </c>
      <c r="S31" s="126">
        <f t="shared" si="5"/>
        <v>17509</v>
      </c>
      <c r="T31" s="127">
        <f t="shared" si="5"/>
        <v>1772967</v>
      </c>
      <c r="U31" s="124">
        <f t="shared" si="5"/>
        <v>-2515</v>
      </c>
      <c r="V31" s="125">
        <f t="shared" si="5"/>
        <v>-70718</v>
      </c>
      <c r="W31" s="126">
        <f t="shared" si="5"/>
        <v>-188</v>
      </c>
      <c r="X31" s="127">
        <f t="shared" si="5"/>
        <v>78442</v>
      </c>
      <c r="Y31" s="124">
        <f t="shared" si="5"/>
        <v>15420</v>
      </c>
      <c r="Z31" s="125">
        <f t="shared" si="5"/>
        <v>4917033</v>
      </c>
    </row>
    <row r="32" spans="1:28" ht="18.95" customHeight="1" x14ac:dyDescent="0.15">
      <c r="A32" s="22" t="s">
        <v>46</v>
      </c>
      <c r="B32" s="255"/>
      <c r="C32" s="7"/>
      <c r="D32" s="191" t="s">
        <v>22</v>
      </c>
      <c r="E32" s="128">
        <f t="shared" ref="E32:T33" si="6">E21-E28</f>
        <v>-283</v>
      </c>
      <c r="F32" s="129">
        <f t="shared" si="6"/>
        <v>-42395</v>
      </c>
      <c r="G32" s="130">
        <f t="shared" si="6"/>
        <v>-15</v>
      </c>
      <c r="H32" s="131">
        <f t="shared" si="6"/>
        <v>-33352</v>
      </c>
      <c r="I32" s="128">
        <f t="shared" si="6"/>
        <v>1240</v>
      </c>
      <c r="J32" s="129">
        <f t="shared" si="6"/>
        <v>-1390015</v>
      </c>
      <c r="K32" s="130">
        <f t="shared" si="6"/>
        <v>1472</v>
      </c>
      <c r="L32" s="131">
        <f t="shared" si="6"/>
        <v>4081713</v>
      </c>
      <c r="M32" s="128">
        <f t="shared" si="6"/>
        <v>3122</v>
      </c>
      <c r="N32" s="129">
        <f t="shared" si="6"/>
        <v>401526</v>
      </c>
      <c r="O32" s="130">
        <f t="shared" si="6"/>
        <v>-53</v>
      </c>
      <c r="P32" s="131">
        <f t="shared" si="6"/>
        <v>-85618</v>
      </c>
      <c r="Q32" s="128">
        <f t="shared" si="6"/>
        <v>-7590</v>
      </c>
      <c r="R32" s="129">
        <f t="shared" si="6"/>
        <v>487407</v>
      </c>
      <c r="S32" s="130">
        <f t="shared" si="6"/>
        <v>18458</v>
      </c>
      <c r="T32" s="131">
        <f t="shared" si="6"/>
        <v>1900298</v>
      </c>
      <c r="U32" s="128">
        <f t="shared" si="5"/>
        <v>755</v>
      </c>
      <c r="V32" s="129">
        <f t="shared" si="5"/>
        <v>1336790</v>
      </c>
      <c r="W32" s="130">
        <f t="shared" si="5"/>
        <v>-2450</v>
      </c>
      <c r="X32" s="131">
        <f t="shared" si="5"/>
        <v>135476</v>
      </c>
      <c r="Y32" s="128">
        <f t="shared" si="5"/>
        <v>14656</v>
      </c>
      <c r="Z32" s="129">
        <f t="shared" si="5"/>
        <v>6791830</v>
      </c>
    </row>
    <row r="33" spans="1:38" ht="18.95" customHeight="1" x14ac:dyDescent="0.15">
      <c r="A33" s="22"/>
      <c r="B33" s="255"/>
      <c r="C33" s="7"/>
      <c r="D33" s="191" t="s">
        <v>24</v>
      </c>
      <c r="E33" s="128">
        <f t="shared" si="6"/>
        <v>342</v>
      </c>
      <c r="F33" s="129">
        <f t="shared" si="5"/>
        <v>127064</v>
      </c>
      <c r="G33" s="130">
        <f t="shared" si="5"/>
        <v>-314</v>
      </c>
      <c r="H33" s="131">
        <f t="shared" si="5"/>
        <v>-26660</v>
      </c>
      <c r="I33" s="128">
        <f t="shared" si="5"/>
        <v>-190</v>
      </c>
      <c r="J33" s="129">
        <f t="shared" si="5"/>
        <v>-1315780</v>
      </c>
      <c r="K33" s="130">
        <f t="shared" si="5"/>
        <v>2047</v>
      </c>
      <c r="L33" s="131">
        <f t="shared" si="5"/>
        <v>2562303</v>
      </c>
      <c r="M33" s="128">
        <f t="shared" si="5"/>
        <v>3038</v>
      </c>
      <c r="N33" s="129">
        <f t="shared" si="5"/>
        <v>612341</v>
      </c>
      <c r="O33" s="130">
        <f t="shared" si="5"/>
        <v>569</v>
      </c>
      <c r="P33" s="131">
        <f t="shared" si="5"/>
        <v>28829</v>
      </c>
      <c r="Q33" s="128">
        <f t="shared" si="5"/>
        <v>897</v>
      </c>
      <c r="R33" s="129">
        <f t="shared" si="5"/>
        <v>-1171165</v>
      </c>
      <c r="S33" s="130">
        <f t="shared" si="5"/>
        <v>4442</v>
      </c>
      <c r="T33" s="131">
        <f t="shared" si="5"/>
        <v>373225</v>
      </c>
      <c r="U33" s="128">
        <f t="shared" si="5"/>
        <v>-5678</v>
      </c>
      <c r="V33" s="129">
        <f t="shared" si="5"/>
        <v>-1876053</v>
      </c>
      <c r="W33" s="130">
        <f t="shared" si="5"/>
        <v>-2179</v>
      </c>
      <c r="X33" s="131">
        <f t="shared" si="5"/>
        <v>81415</v>
      </c>
      <c r="Y33" s="128">
        <f t="shared" si="5"/>
        <v>2974</v>
      </c>
      <c r="Z33" s="129">
        <f t="shared" si="5"/>
        <v>-604481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-16.111176905995563</v>
      </c>
      <c r="F34" s="245"/>
      <c r="G34" s="250">
        <f t="shared" ref="G34" si="7">+G23-G30</f>
        <v>7.7399406821552077</v>
      </c>
      <c r="H34" s="251"/>
      <c r="I34" s="246">
        <f t="shared" ref="I34" si="8">+I23-I30</f>
        <v>63.17073170731706</v>
      </c>
      <c r="J34" s="245"/>
      <c r="K34" s="250">
        <f t="shared" ref="K34" si="9">+K23-K30</f>
        <v>58.63147632311977</v>
      </c>
      <c r="L34" s="251"/>
      <c r="M34" s="246">
        <f t="shared" ref="M34" si="10">+M23-M30</f>
        <v>18.065457296462036</v>
      </c>
      <c r="N34" s="245"/>
      <c r="O34" s="250">
        <f t="shared" ref="O34" si="11">+O23-O30</f>
        <v>-9.7832454598711109</v>
      </c>
      <c r="P34" s="251"/>
      <c r="Q34" s="246">
        <f t="shared" ref="Q34" si="12">+Q23-Q30</f>
        <v>-11.417387990175314</v>
      </c>
      <c r="R34" s="245"/>
      <c r="S34" s="250">
        <f t="shared" ref="S34" si="13">+S23-S30</f>
        <v>52.071667768624565</v>
      </c>
      <c r="T34" s="251"/>
      <c r="U34" s="246">
        <f t="shared" ref="U34" si="14">+U23-U30</f>
        <v>16.220071791803775</v>
      </c>
      <c r="V34" s="245"/>
      <c r="W34" s="250">
        <f t="shared" ref="W34" si="15">+W23-W30</f>
        <v>-3.4222698072805144</v>
      </c>
      <c r="X34" s="251"/>
      <c r="Y34" s="246">
        <f t="shared" ref="Y34" si="16">+Y23-Y30</f>
        <v>9.3254862777703664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17">E20/E27*100</f>
        <v>71.614100185528756</v>
      </c>
      <c r="F35" s="72">
        <f t="shared" si="17"/>
        <v>61.449024426571341</v>
      </c>
      <c r="G35" s="73">
        <f t="shared" si="17"/>
        <v>96.561210453920225</v>
      </c>
      <c r="H35" s="74">
        <f t="shared" si="17"/>
        <v>98.01595103562056</v>
      </c>
      <c r="I35" s="71">
        <f t="shared" si="17"/>
        <v>147.10048694112439</v>
      </c>
      <c r="J35" s="72">
        <f t="shared" si="17"/>
        <v>41.286319151035642</v>
      </c>
      <c r="K35" s="73">
        <f t="shared" si="17"/>
        <v>702.4</v>
      </c>
      <c r="L35" s="74">
        <f t="shared" si="17"/>
        <v>1261.991108610385</v>
      </c>
      <c r="M35" s="71">
        <f t="shared" si="17"/>
        <v>155.98798306704902</v>
      </c>
      <c r="N35" s="72">
        <f t="shared" si="17"/>
        <v>133.28274361689543</v>
      </c>
      <c r="O35" s="73">
        <f t="shared" si="17"/>
        <v>97.981878088962105</v>
      </c>
      <c r="P35" s="74">
        <f t="shared" si="17"/>
        <v>93.426741020201632</v>
      </c>
      <c r="Q35" s="71">
        <f t="shared" si="17"/>
        <v>84.480545995450044</v>
      </c>
      <c r="R35" s="72">
        <f t="shared" si="17"/>
        <v>114.01155195264425</v>
      </c>
      <c r="S35" s="73">
        <f t="shared" si="17"/>
        <v>143.62309091362084</v>
      </c>
      <c r="T35" s="74">
        <f t="shared" si="17"/>
        <v>119.95378918029816</v>
      </c>
      <c r="U35" s="71">
        <f t="shared" si="17"/>
        <v>64.72155982606256</v>
      </c>
      <c r="V35" s="72">
        <f t="shared" si="17"/>
        <v>96.136171040460439</v>
      </c>
      <c r="W35" s="73">
        <f t="shared" si="17"/>
        <v>97.771719805618105</v>
      </c>
      <c r="X35" s="74">
        <f t="shared" si="17"/>
        <v>105.31841178536511</v>
      </c>
      <c r="Y35" s="71">
        <f t="shared" si="17"/>
        <v>114.33618445518781</v>
      </c>
      <c r="Z35" s="72">
        <f t="shared" si="17"/>
        <v>120.92144897485588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17"/>
        <v>80.442294402211473</v>
      </c>
      <c r="F36" s="76">
        <f t="shared" si="17"/>
        <v>74.416148693500688</v>
      </c>
      <c r="G36" s="77">
        <f t="shared" si="17"/>
        <v>97.967479674796749</v>
      </c>
      <c r="H36" s="78">
        <f t="shared" si="17"/>
        <v>87.816710014904004</v>
      </c>
      <c r="I36" s="75">
        <f t="shared" si="17"/>
        <v>153.35628227194493</v>
      </c>
      <c r="J36" s="76">
        <f t="shared" si="17"/>
        <v>40.479243966094948</v>
      </c>
      <c r="K36" s="77">
        <f t="shared" si="17"/>
        <v>643.17343173431732</v>
      </c>
      <c r="L36" s="78">
        <f t="shared" si="17"/>
        <v>2105.9134870554931</v>
      </c>
      <c r="M36" s="75">
        <f t="shared" si="17"/>
        <v>141.63221762901722</v>
      </c>
      <c r="N36" s="76">
        <f t="shared" si="17"/>
        <v>130.00251063282892</v>
      </c>
      <c r="O36" s="77">
        <f t="shared" si="17"/>
        <v>98.872820076563158</v>
      </c>
      <c r="P36" s="78">
        <f t="shared" si="17"/>
        <v>94.717934702474338</v>
      </c>
      <c r="Q36" s="75">
        <f t="shared" si="17"/>
        <v>78.412969283276439</v>
      </c>
      <c r="R36" s="76">
        <f t="shared" si="17"/>
        <v>109.84950320740808</v>
      </c>
      <c r="S36" s="77">
        <f t="shared" si="17"/>
        <v>147.47427983539094</v>
      </c>
      <c r="T36" s="78">
        <f t="shared" si="17"/>
        <v>121.88140938394838</v>
      </c>
      <c r="U36" s="75">
        <f t="shared" si="17"/>
        <v>112.5</v>
      </c>
      <c r="V36" s="76">
        <f t="shared" si="17"/>
        <v>170.02962975380481</v>
      </c>
      <c r="W36" s="77">
        <f t="shared" si="17"/>
        <v>77.243172951885569</v>
      </c>
      <c r="X36" s="78">
        <f t="shared" si="17"/>
        <v>109.18236700323236</v>
      </c>
      <c r="Y36" s="75">
        <f t="shared" si="17"/>
        <v>113.59214296975711</v>
      </c>
      <c r="Z36" s="76">
        <f t="shared" si="17"/>
        <v>129.58774036665582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17"/>
        <v>110.41730124885775</v>
      </c>
      <c r="F37" s="80">
        <f t="shared" si="17"/>
        <v>120.43443929284206</v>
      </c>
      <c r="G37" s="81">
        <f t="shared" si="17"/>
        <v>73.000859845227865</v>
      </c>
      <c r="H37" s="82">
        <f t="shared" si="17"/>
        <v>93.496434748456437</v>
      </c>
      <c r="I37" s="79">
        <f t="shared" si="17"/>
        <v>90.73622623110677</v>
      </c>
      <c r="J37" s="80">
        <f t="shared" si="17"/>
        <v>42.563075502024162</v>
      </c>
      <c r="K37" s="81">
        <f t="shared" si="17"/>
        <v>585.07109004739334</v>
      </c>
      <c r="L37" s="82">
        <f t="shared" si="17"/>
        <v>995.63142938036776</v>
      </c>
      <c r="M37" s="79">
        <f t="shared" si="17"/>
        <v>121.86555347632071</v>
      </c>
      <c r="N37" s="80">
        <f t="shared" si="17"/>
        <v>124.82253863693944</v>
      </c>
      <c r="O37" s="81">
        <f t="shared" si="17"/>
        <v>114.01477832512315</v>
      </c>
      <c r="P37" s="82">
        <f t="shared" si="17"/>
        <v>102.44348969215031</v>
      </c>
      <c r="Q37" s="79">
        <f t="shared" si="17"/>
        <v>101.54280112141174</v>
      </c>
      <c r="R37" s="80">
        <f t="shared" si="17"/>
        <v>89.700586975039187</v>
      </c>
      <c r="S37" s="81">
        <f t="shared" si="17"/>
        <v>116.83340912536002</v>
      </c>
      <c r="T37" s="82">
        <f t="shared" si="17"/>
        <v>116.37958955462963</v>
      </c>
      <c r="U37" s="79">
        <f t="shared" si="17"/>
        <v>39.84532259773281</v>
      </c>
      <c r="V37" s="80">
        <f t="shared" si="17"/>
        <v>30.002906513612672</v>
      </c>
      <c r="W37" s="81">
        <f t="shared" si="17"/>
        <v>79.796012980992117</v>
      </c>
      <c r="X37" s="82">
        <f t="shared" si="17"/>
        <v>104.54482780564895</v>
      </c>
      <c r="Y37" s="79">
        <f t="shared" si="17"/>
        <v>102.2942928116273</v>
      </c>
      <c r="Z37" s="80">
        <f t="shared" si="17"/>
        <v>97.617968920708975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187" t="s">
        <v>21</v>
      </c>
      <c r="E39" s="13">
        <f>+'(令和3年9月) '!E27</f>
        <v>2309</v>
      </c>
      <c r="F39" s="14">
        <f>+'(令和3年9月) '!F27</f>
        <v>429696</v>
      </c>
      <c r="G39" s="13">
        <f>+'(令和3年9月) '!G27</f>
        <v>709</v>
      </c>
      <c r="H39" s="14">
        <f>+'(令和3年9月) '!H27</f>
        <v>242684</v>
      </c>
      <c r="I39" s="13">
        <f>+'(令和3年9月) '!I27</f>
        <v>2040</v>
      </c>
      <c r="J39" s="14">
        <f>+'(令和3年9月) '!J27</f>
        <v>1005135</v>
      </c>
      <c r="K39" s="13">
        <f>+'(令和3年9月) '!K27</f>
        <v>161</v>
      </c>
      <c r="L39" s="14">
        <f>+'(令和3年9月) '!L27</f>
        <v>105596</v>
      </c>
      <c r="M39" s="13">
        <f>+'(令和3年9月) '!M27</f>
        <v>5973</v>
      </c>
      <c r="N39" s="14">
        <f>+'(令和3年9月) '!N27</f>
        <v>1105208</v>
      </c>
      <c r="O39" s="13">
        <f>+'(令和3年9月) '!O27</f>
        <v>4257</v>
      </c>
      <c r="P39" s="14">
        <f>+'(令和3年9月) '!P27</f>
        <v>1452032</v>
      </c>
      <c r="Q39" s="13">
        <f>+'(令和3年9月) '!Q27</f>
        <v>22936</v>
      </c>
      <c r="R39" s="14">
        <f>+'(令和3年9月) '!R27</f>
        <v>5182481</v>
      </c>
      <c r="S39" s="25">
        <f>+'(令和3年9月) '!S27</f>
        <v>45390</v>
      </c>
      <c r="T39" s="26">
        <f>+'(令和3年9月) '!T27</f>
        <v>10072037</v>
      </c>
      <c r="U39" s="13">
        <f>+'(令和3年9月) '!U27</f>
        <v>6424</v>
      </c>
      <c r="V39" s="14">
        <f>+'(令和3年9月) '!V27</f>
        <v>1493711</v>
      </c>
      <c r="W39" s="13">
        <f>+'(令和3年9月) '!W27</f>
        <v>5869</v>
      </c>
      <c r="X39" s="14">
        <f>+'(令和3年9月) '!X27</f>
        <v>1219747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48"/>
      <c r="C40" s="22"/>
      <c r="D40" s="192" t="s">
        <v>22</v>
      </c>
      <c r="E40" s="27">
        <f>+'(令和3年9月) '!E28</f>
        <v>1494</v>
      </c>
      <c r="F40" s="21">
        <f>+'(令和3年9月) '!F28</f>
        <v>165710</v>
      </c>
      <c r="G40" s="27">
        <f>+'(令和3年9月) '!G28</f>
        <v>767</v>
      </c>
      <c r="H40" s="21">
        <f>+'(令和3年9月) '!H28</f>
        <v>305397</v>
      </c>
      <c r="I40" s="27">
        <f>+'(令和3年9月) '!I28</f>
        <v>2140</v>
      </c>
      <c r="J40" s="21">
        <f>+'(令和3年9月) '!J28</f>
        <v>1071151</v>
      </c>
      <c r="K40" s="27">
        <f>+'(令和3年9月) '!K28</f>
        <v>230</v>
      </c>
      <c r="L40" s="21">
        <f>+'(令和3年9月) '!L28</f>
        <v>107581</v>
      </c>
      <c r="M40" s="27">
        <f>+'(令和3年9月) '!M28</f>
        <v>7121</v>
      </c>
      <c r="N40" s="21">
        <f>+'(令和3年9月) '!N28</f>
        <v>1180996</v>
      </c>
      <c r="O40" s="27">
        <f>+'(令和3年9月) '!O28</f>
        <v>4328</v>
      </c>
      <c r="P40" s="21">
        <f>+'(令和3年9月) '!P28</f>
        <v>1484799</v>
      </c>
      <c r="Q40" s="27">
        <f>+'(令和3年9月) '!Q28</f>
        <v>26054</v>
      </c>
      <c r="R40" s="21">
        <f>+'(令和3年9月) '!R28</f>
        <v>5453508</v>
      </c>
      <c r="S40" s="25">
        <f>+'(令和3年9月) '!S28</f>
        <v>45806</v>
      </c>
      <c r="T40" s="26">
        <f>+'(令和3年9月) '!T28</f>
        <v>10181628</v>
      </c>
      <c r="U40" s="27">
        <f>+'(令和3年9月) '!U28</f>
        <v>4820</v>
      </c>
      <c r="V40" s="21">
        <f>+'(令和3年9月) '!V28</f>
        <v>1145922</v>
      </c>
      <c r="W40" s="27">
        <f>+'(令和3年9月) '!W28</f>
        <v>9096</v>
      </c>
      <c r="X40" s="21">
        <f>+'(令和3年9月) '!X28</f>
        <v>1272172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48"/>
      <c r="C41" s="22"/>
      <c r="D41" s="192" t="s">
        <v>24</v>
      </c>
      <c r="E41" s="27">
        <f>+'(令和3年9月) '!E29</f>
        <v>3130</v>
      </c>
      <c r="F41" s="21">
        <f>+'(令和3年9月) '!F29</f>
        <v>621813</v>
      </c>
      <c r="G41" s="27">
        <f>+'(令和3年9月) '!G29</f>
        <v>1174</v>
      </c>
      <c r="H41" s="21">
        <f>+'(令和3年9月) '!H29</f>
        <v>449715</v>
      </c>
      <c r="I41" s="27">
        <f>+'(令和3年9月) '!I29</f>
        <v>2116</v>
      </c>
      <c r="J41" s="21">
        <f>+'(令和3年9月) '!J29</f>
        <v>2396631</v>
      </c>
      <c r="K41" s="27">
        <f>+'(令和3年9月) '!K29</f>
        <v>403</v>
      </c>
      <c r="L41" s="21">
        <f>+'(令和3年9月) '!L29</f>
        <v>169884</v>
      </c>
      <c r="M41" s="27">
        <f>+'(令和3年9月) '!M29</f>
        <v>14131</v>
      </c>
      <c r="N41" s="21">
        <f>+'(令和3年9月) '!N29</f>
        <v>2425794</v>
      </c>
      <c r="O41" s="27">
        <f>+'(令和3年9月) '!O29</f>
        <v>3906</v>
      </c>
      <c r="P41" s="21">
        <f>+'(令和3年9月) '!P29</f>
        <v>1147565</v>
      </c>
      <c r="Q41" s="27">
        <f>+'(令和3年9月) '!Q29</f>
        <v>59032</v>
      </c>
      <c r="R41" s="21">
        <f>+'(令和3年9月) '!R29</f>
        <v>11246382</v>
      </c>
      <c r="S41" s="25">
        <f>+'(令和3年9月) '!S29</f>
        <v>25131</v>
      </c>
      <c r="T41" s="26">
        <f>+'(令和3年9月) '!T29</f>
        <v>2077765</v>
      </c>
      <c r="U41" s="27">
        <f>+'(令和3年9月) '!U29</f>
        <v>9611</v>
      </c>
      <c r="V41" s="21">
        <f>+'(令和3年9月) '!V29</f>
        <v>2790350</v>
      </c>
      <c r="W41" s="27">
        <f>+'(令和3年9月) '!W29</f>
        <v>10074</v>
      </c>
      <c r="X41" s="21">
        <f>+'(令和3年9月) '!X29</f>
        <v>1746256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48"/>
      <c r="C42" s="22"/>
      <c r="D42" s="193" t="s">
        <v>44</v>
      </c>
      <c r="E42" s="244">
        <f>+'(令和3年9月) '!E23:F23</f>
        <v>58.441558441558442</v>
      </c>
      <c r="F42" s="245">
        <f>+'(令和3年7月) '!F23</f>
        <v>0</v>
      </c>
      <c r="G42" s="244">
        <f>+'(令和3年9月) '!G23:H23</f>
        <v>80.252583237657859</v>
      </c>
      <c r="H42" s="245">
        <f>+'(令和3年7月) '!H23</f>
        <v>0</v>
      </c>
      <c r="I42" s="244">
        <f>+'(令和3年9月) '!I23:J23</f>
        <v>157.54527162977868</v>
      </c>
      <c r="J42" s="245">
        <f>+'(令和3年7月) '!J23</f>
        <v>0</v>
      </c>
      <c r="K42" s="244">
        <f>+'(令和3年9月) '!K23:L23</f>
        <v>69.460500963391141</v>
      </c>
      <c r="L42" s="245">
        <f>+'(令和3年7月) '!L23</f>
        <v>0</v>
      </c>
      <c r="M42" s="244">
        <f>+'(令和3年9月) '!M23:N23</f>
        <v>46.421658016552108</v>
      </c>
      <c r="N42" s="245">
        <f>+'(令和3年7月) '!N23</f>
        <v>0</v>
      </c>
      <c r="O42" s="244">
        <f>+'(令和3年9月) '!O23:P23</f>
        <v>110.84350845748851</v>
      </c>
      <c r="P42" s="245">
        <f>+'(令和3年7月) '!P23</f>
        <v>0</v>
      </c>
      <c r="Q42" s="244">
        <f>+'(令和3年9月) '!Q23:R23</f>
        <v>52.259053191581998</v>
      </c>
      <c r="R42" s="245">
        <f>+'(令和3年7月) '!R23</f>
        <v>0</v>
      </c>
      <c r="S42" s="244">
        <f>+'(令和3年9月) '!S23:T23</f>
        <v>150.37236983316532</v>
      </c>
      <c r="T42" s="245">
        <f>+'(令和3年7月) '!T23</f>
        <v>0</v>
      </c>
      <c r="U42" s="244">
        <f>+'(令和3年9月) '!U23:V23</f>
        <v>60.722673893405599</v>
      </c>
      <c r="V42" s="245">
        <f>+'(令和3年7月) '!V23</f>
        <v>0</v>
      </c>
      <c r="W42" s="244">
        <f>+'(令和3年9月) '!W23:X23</f>
        <v>83.812212810718052</v>
      </c>
      <c r="X42" s="245">
        <f>+'(令和3年7月) '!X23</f>
        <v>0</v>
      </c>
      <c r="Y42" s="244">
        <f>+'(令和3年9月) '!Y23:Z23</f>
        <v>81.526558427329036</v>
      </c>
      <c r="Z42" s="245">
        <f>+'(令和3年7月) '!Z23</f>
        <v>0</v>
      </c>
    </row>
    <row r="43" spans="1:38" ht="18.95" customHeight="1" x14ac:dyDescent="0.15">
      <c r="A43" s="22"/>
      <c r="B43" s="248"/>
      <c r="C43" s="12" t="s">
        <v>45</v>
      </c>
      <c r="D43" s="187" t="s">
        <v>21</v>
      </c>
      <c r="E43" s="124">
        <f t="shared" ref="E43:Z46" si="18">E20-E39</f>
        <v>-765</v>
      </c>
      <c r="F43" s="127">
        <f t="shared" si="18"/>
        <v>-165652</v>
      </c>
      <c r="G43" s="124">
        <f t="shared" si="18"/>
        <v>-7</v>
      </c>
      <c r="H43" s="125">
        <f t="shared" si="18"/>
        <v>-13360</v>
      </c>
      <c r="I43" s="126">
        <f t="shared" si="18"/>
        <v>1283</v>
      </c>
      <c r="J43" s="127">
        <f t="shared" si="18"/>
        <v>-84640</v>
      </c>
      <c r="K43" s="124">
        <f t="shared" si="18"/>
        <v>1595</v>
      </c>
      <c r="L43" s="125">
        <f t="shared" si="18"/>
        <v>3752172</v>
      </c>
      <c r="M43" s="126">
        <f t="shared" si="18"/>
        <v>5450</v>
      </c>
      <c r="N43" s="127">
        <f t="shared" si="18"/>
        <v>742512</v>
      </c>
      <c r="O43" s="124">
        <f t="shared" si="18"/>
        <v>501</v>
      </c>
      <c r="P43" s="125">
        <f t="shared" si="18"/>
        <v>92483</v>
      </c>
      <c r="Q43" s="126">
        <f t="shared" si="18"/>
        <v>6029</v>
      </c>
      <c r="R43" s="127">
        <f t="shared" si="18"/>
        <v>601813</v>
      </c>
      <c r="S43" s="124">
        <f t="shared" si="18"/>
        <v>12256</v>
      </c>
      <c r="T43" s="125">
        <f t="shared" si="18"/>
        <v>586295</v>
      </c>
      <c r="U43" s="126">
        <f t="shared" si="18"/>
        <v>-1810</v>
      </c>
      <c r="V43" s="127">
        <f t="shared" si="18"/>
        <v>265828</v>
      </c>
      <c r="W43" s="124">
        <f t="shared" si="18"/>
        <v>2380</v>
      </c>
      <c r="X43" s="125">
        <f t="shared" si="18"/>
        <v>333609</v>
      </c>
      <c r="Y43" s="124">
        <f t="shared" si="18"/>
        <v>10834</v>
      </c>
      <c r="Z43" s="125">
        <f t="shared" si="18"/>
        <v>1219755</v>
      </c>
    </row>
    <row r="44" spans="1:38" ht="18.95" customHeight="1" x14ac:dyDescent="0.15">
      <c r="A44" s="22"/>
      <c r="B44" s="248"/>
      <c r="C44" s="22"/>
      <c r="D44" s="192" t="s">
        <v>22</v>
      </c>
      <c r="E44" s="128">
        <f t="shared" si="18"/>
        <v>-330</v>
      </c>
      <c r="F44" s="131">
        <f t="shared" si="18"/>
        <v>-42395</v>
      </c>
      <c r="G44" s="128">
        <f t="shared" si="18"/>
        <v>-44</v>
      </c>
      <c r="H44" s="129">
        <f t="shared" si="18"/>
        <v>-64997</v>
      </c>
      <c r="I44" s="130">
        <f t="shared" si="18"/>
        <v>1424</v>
      </c>
      <c r="J44" s="131">
        <f t="shared" si="18"/>
        <v>-125821</v>
      </c>
      <c r="K44" s="128">
        <f t="shared" si="18"/>
        <v>1513</v>
      </c>
      <c r="L44" s="129">
        <f t="shared" si="18"/>
        <v>4177616</v>
      </c>
      <c r="M44" s="130">
        <f t="shared" si="18"/>
        <v>3500</v>
      </c>
      <c r="N44" s="131">
        <f t="shared" si="18"/>
        <v>558838</v>
      </c>
      <c r="O44" s="128">
        <f t="shared" si="18"/>
        <v>321</v>
      </c>
      <c r="P44" s="129">
        <f t="shared" si="18"/>
        <v>50502</v>
      </c>
      <c r="Q44" s="130">
        <f t="shared" si="18"/>
        <v>1516</v>
      </c>
      <c r="R44" s="131">
        <f t="shared" si="18"/>
        <v>-17557</v>
      </c>
      <c r="S44" s="128">
        <f t="shared" si="18"/>
        <v>11532</v>
      </c>
      <c r="T44" s="129">
        <f t="shared" si="18"/>
        <v>403202</v>
      </c>
      <c r="U44" s="130">
        <f t="shared" si="18"/>
        <v>1975</v>
      </c>
      <c r="V44" s="131">
        <f t="shared" si="18"/>
        <v>2099760</v>
      </c>
      <c r="W44" s="128">
        <f t="shared" si="18"/>
        <v>-780</v>
      </c>
      <c r="X44" s="129">
        <f t="shared" si="18"/>
        <v>338697</v>
      </c>
      <c r="Y44" s="128">
        <f t="shared" si="18"/>
        <v>12386</v>
      </c>
      <c r="Z44" s="129">
        <f t="shared" si="18"/>
        <v>3458619</v>
      </c>
    </row>
    <row r="45" spans="1:38" ht="18.95" customHeight="1" x14ac:dyDescent="0.15">
      <c r="A45" s="22"/>
      <c r="B45" s="248"/>
      <c r="C45" s="22"/>
      <c r="D45" s="192" t="s">
        <v>24</v>
      </c>
      <c r="E45" s="128">
        <f t="shared" si="18"/>
        <v>495</v>
      </c>
      <c r="F45" s="131">
        <f t="shared" si="18"/>
        <v>127064</v>
      </c>
      <c r="G45" s="128">
        <f t="shared" si="18"/>
        <v>-325</v>
      </c>
      <c r="H45" s="129">
        <f t="shared" si="18"/>
        <v>-66446</v>
      </c>
      <c r="I45" s="130">
        <f t="shared" si="18"/>
        <v>-255</v>
      </c>
      <c r="J45" s="131">
        <f t="shared" si="18"/>
        <v>-1421585</v>
      </c>
      <c r="K45" s="128">
        <f t="shared" si="18"/>
        <v>2066</v>
      </c>
      <c r="L45" s="129">
        <f t="shared" si="18"/>
        <v>2678508</v>
      </c>
      <c r="M45" s="130">
        <f t="shared" si="18"/>
        <v>2801</v>
      </c>
      <c r="N45" s="131">
        <f t="shared" si="18"/>
        <v>653422</v>
      </c>
      <c r="O45" s="128">
        <f t="shared" si="18"/>
        <v>723</v>
      </c>
      <c r="P45" s="129">
        <f t="shared" si="18"/>
        <v>61093</v>
      </c>
      <c r="Q45" s="130">
        <f t="shared" si="18"/>
        <v>6</v>
      </c>
      <c r="R45" s="131">
        <f t="shared" si="18"/>
        <v>-1046365</v>
      </c>
      <c r="S45" s="128">
        <f t="shared" si="18"/>
        <v>5699</v>
      </c>
      <c r="T45" s="129">
        <f t="shared" si="18"/>
        <v>574058</v>
      </c>
      <c r="U45" s="130">
        <f t="shared" si="18"/>
        <v>-5850</v>
      </c>
      <c r="V45" s="131">
        <f t="shared" si="18"/>
        <v>-1986216</v>
      </c>
      <c r="W45" s="128">
        <f t="shared" si="18"/>
        <v>-1468</v>
      </c>
      <c r="X45" s="129">
        <f t="shared" si="18"/>
        <v>126536</v>
      </c>
      <c r="Y45" s="128">
        <f t="shared" si="18"/>
        <v>479.89999999999418</v>
      </c>
      <c r="Z45" s="129">
        <f t="shared" si="18"/>
        <v>-2266452</v>
      </c>
    </row>
    <row r="46" spans="1:38" ht="18.95" customHeight="1" thickBot="1" x14ac:dyDescent="0.2">
      <c r="A46" s="22"/>
      <c r="B46" s="248"/>
      <c r="C46" s="46"/>
      <c r="D46" s="193" t="s">
        <v>44</v>
      </c>
      <c r="E46" s="244">
        <f>E23-E42</f>
        <v>-18.352735347554002</v>
      </c>
      <c r="F46" s="245"/>
      <c r="G46" s="244">
        <f>G23-G42</f>
        <v>-9.8126425555026486</v>
      </c>
      <c r="H46" s="245"/>
      <c r="I46" s="244">
        <f>I23-I42</f>
        <v>15.625460077538378</v>
      </c>
      <c r="J46" s="245"/>
      <c r="K46" s="244">
        <f>K23-K42</f>
        <v>52.370975359728632</v>
      </c>
      <c r="L46" s="245"/>
      <c r="M46" s="244">
        <f>M23-M42</f>
        <v>24.543799279909926</v>
      </c>
      <c r="N46" s="245"/>
      <c r="O46" s="244">
        <f t="shared" si="18"/>
        <v>-0.62675391735962194</v>
      </c>
      <c r="P46" s="245"/>
      <c r="Q46" s="244">
        <f t="shared" si="18"/>
        <v>-4.3764411817573148</v>
      </c>
      <c r="R46" s="245"/>
      <c r="S46" s="244">
        <f t="shared" si="18"/>
        <v>55.099297935459248</v>
      </c>
      <c r="T46" s="245"/>
      <c r="U46" s="244">
        <f t="shared" si="18"/>
        <v>24.597397898398171</v>
      </c>
      <c r="V46" s="245"/>
      <c r="W46" s="244">
        <f t="shared" si="18"/>
        <v>4.8655173820014284</v>
      </c>
      <c r="X46" s="245"/>
      <c r="Y46" s="244">
        <f t="shared" si="18"/>
        <v>11.198927850441336</v>
      </c>
      <c r="Z46" s="245"/>
      <c r="AA46" s="242"/>
      <c r="AB46" s="243"/>
      <c r="AC46" s="242"/>
      <c r="AD46" s="243"/>
      <c r="AE46" s="242"/>
      <c r="AF46" s="243"/>
      <c r="AG46" s="196"/>
      <c r="AH46" s="197"/>
      <c r="AI46" s="196"/>
      <c r="AJ46" s="197"/>
      <c r="AK46" s="196"/>
      <c r="AL46" s="197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19">E20/E39*100</f>
        <v>66.868774361195321</v>
      </c>
      <c r="F47" s="84">
        <f t="shared" si="19"/>
        <v>61.449024426571341</v>
      </c>
      <c r="G47" s="83">
        <f t="shared" si="19"/>
        <v>99.012693935119884</v>
      </c>
      <c r="H47" s="85">
        <f t="shared" si="19"/>
        <v>94.494898716025773</v>
      </c>
      <c r="I47" s="86">
        <f t="shared" si="19"/>
        <v>162.89215686274508</v>
      </c>
      <c r="J47" s="84">
        <f t="shared" si="19"/>
        <v>91.579240599521455</v>
      </c>
      <c r="K47" s="83">
        <f t="shared" si="19"/>
        <v>1090.6832298136646</v>
      </c>
      <c r="L47" s="85">
        <f t="shared" si="19"/>
        <v>3653.3277775673319</v>
      </c>
      <c r="M47" s="86">
        <f t="shared" si="19"/>
        <v>191.24393102293655</v>
      </c>
      <c r="N47" s="84">
        <f t="shared" si="19"/>
        <v>167.18300989496998</v>
      </c>
      <c r="O47" s="83">
        <f t="shared" si="19"/>
        <v>111.76885130373502</v>
      </c>
      <c r="P47" s="85">
        <f t="shared" si="19"/>
        <v>106.36921224876588</v>
      </c>
      <c r="Q47" s="86">
        <f t="shared" si="19"/>
        <v>126.28618765259854</v>
      </c>
      <c r="R47" s="84">
        <f t="shared" si="19"/>
        <v>111.612449712792</v>
      </c>
      <c r="S47" s="83">
        <f t="shared" si="19"/>
        <v>127.00154218990967</v>
      </c>
      <c r="T47" s="85">
        <f t="shared" si="19"/>
        <v>105.82101713883696</v>
      </c>
      <c r="U47" s="86">
        <f t="shared" si="19"/>
        <v>71.824408468244087</v>
      </c>
      <c r="V47" s="84">
        <f t="shared" si="19"/>
        <v>117.79648138093648</v>
      </c>
      <c r="W47" s="83">
        <f t="shared" si="19"/>
        <v>140.55205316067475</v>
      </c>
      <c r="X47" s="85">
        <f t="shared" si="19"/>
        <v>127.35067190163205</v>
      </c>
      <c r="Y47" s="83">
        <f t="shared" si="19"/>
        <v>109.66062097622742</v>
      </c>
      <c r="Z47" s="85">
        <f t="shared" si="19"/>
        <v>104.48445405437839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19"/>
        <v>77.911646586345384</v>
      </c>
      <c r="F48" s="78">
        <f t="shared" si="19"/>
        <v>74.416148693500688</v>
      </c>
      <c r="G48" s="75">
        <f t="shared" si="19"/>
        <v>94.26336375488917</v>
      </c>
      <c r="H48" s="76">
        <f t="shared" si="19"/>
        <v>78.717210712613422</v>
      </c>
      <c r="I48" s="77">
        <f t="shared" si="19"/>
        <v>166.54205607476635</v>
      </c>
      <c r="J48" s="78">
        <f t="shared" si="19"/>
        <v>88.253663582445427</v>
      </c>
      <c r="K48" s="75">
        <f t="shared" si="19"/>
        <v>757.82608695652175</v>
      </c>
      <c r="L48" s="76">
        <f t="shared" si="19"/>
        <v>3983.2284511205507</v>
      </c>
      <c r="M48" s="77">
        <f t="shared" si="19"/>
        <v>149.15040022468756</v>
      </c>
      <c r="N48" s="78">
        <f t="shared" si="19"/>
        <v>147.31921191943073</v>
      </c>
      <c r="O48" s="75">
        <f t="shared" si="19"/>
        <v>107.41682070240294</v>
      </c>
      <c r="P48" s="76">
        <f t="shared" si="19"/>
        <v>103.40126845451809</v>
      </c>
      <c r="Q48" s="77">
        <f t="shared" si="19"/>
        <v>105.8186842711292</v>
      </c>
      <c r="R48" s="78">
        <f t="shared" si="19"/>
        <v>99.678060433761175</v>
      </c>
      <c r="S48" s="75">
        <f t="shared" si="19"/>
        <v>125.17574116927915</v>
      </c>
      <c r="T48" s="76">
        <f t="shared" si="19"/>
        <v>103.96009361174853</v>
      </c>
      <c r="U48" s="77">
        <f t="shared" si="19"/>
        <v>140.97510373443984</v>
      </c>
      <c r="V48" s="78">
        <f t="shared" si="19"/>
        <v>283.23760255933649</v>
      </c>
      <c r="W48" s="75">
        <f t="shared" si="19"/>
        <v>91.424802110817936</v>
      </c>
      <c r="X48" s="76">
        <f t="shared" si="19"/>
        <v>126.62352260543386</v>
      </c>
      <c r="Y48" s="75">
        <f t="shared" si="19"/>
        <v>111.25007947537171</v>
      </c>
      <c r="Z48" s="76">
        <f t="shared" si="19"/>
        <v>113.15660057463283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19"/>
        <v>115.81469648562299</v>
      </c>
      <c r="F49" s="82">
        <f t="shared" si="19"/>
        <v>120.43443929284206</v>
      </c>
      <c r="G49" s="79">
        <f t="shared" si="19"/>
        <v>72.316865417376491</v>
      </c>
      <c r="H49" s="80">
        <f t="shared" si="19"/>
        <v>85.224864636492001</v>
      </c>
      <c r="I49" s="81">
        <f t="shared" si="19"/>
        <v>87.948960302457465</v>
      </c>
      <c r="J49" s="82">
        <f t="shared" si="19"/>
        <v>40.684026869384567</v>
      </c>
      <c r="K49" s="79">
        <f t="shared" si="19"/>
        <v>612.65508684863516</v>
      </c>
      <c r="L49" s="80">
        <f t="shared" si="19"/>
        <v>1676.6687857596949</v>
      </c>
      <c r="M49" s="81">
        <f t="shared" si="19"/>
        <v>119.82166867171466</v>
      </c>
      <c r="N49" s="82">
        <f t="shared" si="19"/>
        <v>126.93641751937716</v>
      </c>
      <c r="O49" s="79">
        <f t="shared" si="19"/>
        <v>118.50998463901689</v>
      </c>
      <c r="P49" s="80">
        <f t="shared" si="19"/>
        <v>105.32370715384315</v>
      </c>
      <c r="Q49" s="81">
        <f t="shared" si="19"/>
        <v>100.01016397885894</v>
      </c>
      <c r="R49" s="82">
        <f t="shared" si="19"/>
        <v>90.695985606748906</v>
      </c>
      <c r="S49" s="79">
        <f t="shared" si="19"/>
        <v>122.6771716207075</v>
      </c>
      <c r="T49" s="80">
        <f t="shared" si="19"/>
        <v>127.62862980173408</v>
      </c>
      <c r="U49" s="81">
        <f t="shared" si="19"/>
        <v>39.132244303402352</v>
      </c>
      <c r="V49" s="82">
        <f t="shared" si="19"/>
        <v>28.818391957998102</v>
      </c>
      <c r="W49" s="79">
        <f t="shared" si="19"/>
        <v>85.427834028191384</v>
      </c>
      <c r="X49" s="80">
        <f t="shared" si="19"/>
        <v>107.24613115144631</v>
      </c>
      <c r="Y49" s="79">
        <f t="shared" si="19"/>
        <v>100.36323012168474</v>
      </c>
      <c r="Z49" s="80">
        <f t="shared" si="19"/>
        <v>91.617740454451251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11FD-134C-4587-8B76-3405FEA468DC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84" customWidth="1"/>
    <col min="2" max="2" width="3.125" style="184" customWidth="1"/>
    <col min="3" max="3" width="12.625" style="184" customWidth="1"/>
    <col min="4" max="4" width="7.25" style="184" customWidth="1"/>
    <col min="5" max="5" width="7.625" style="184" customWidth="1"/>
    <col min="6" max="6" width="10.125" style="184" customWidth="1"/>
    <col min="7" max="7" width="7.625" style="184" customWidth="1"/>
    <col min="8" max="8" width="10.125" style="184" customWidth="1"/>
    <col min="9" max="9" width="7.625" style="184" customWidth="1"/>
    <col min="10" max="10" width="10.125" style="184" customWidth="1"/>
    <col min="11" max="11" width="7.625" style="184" customWidth="1"/>
    <col min="12" max="12" width="10.125" style="184" customWidth="1"/>
    <col min="13" max="13" width="7.625" style="184" customWidth="1"/>
    <col min="14" max="14" width="10.125" style="184" customWidth="1"/>
    <col min="15" max="15" width="7.625" style="184" customWidth="1"/>
    <col min="16" max="16" width="10.125" style="184" customWidth="1"/>
    <col min="17" max="17" width="8.125" style="184" customWidth="1"/>
    <col min="18" max="18" width="11.125" style="184" customWidth="1"/>
    <col min="19" max="19" width="8.125" style="184" customWidth="1"/>
    <col min="20" max="20" width="11.125" style="184" customWidth="1"/>
    <col min="21" max="21" width="8.125" style="184" customWidth="1"/>
    <col min="22" max="22" width="11.125" style="184" customWidth="1"/>
    <col min="23" max="23" width="7.625" style="184" customWidth="1"/>
    <col min="24" max="24" width="10.5" style="184" bestFit="1" customWidth="1"/>
    <col min="25" max="25" width="8.625" style="184" customWidth="1"/>
    <col min="26" max="26" width="11.625" style="184" customWidth="1"/>
    <col min="27" max="16384" width="9" style="184"/>
  </cols>
  <sheetData>
    <row r="1" spans="1:26" ht="29.25" thickBot="1" x14ac:dyDescent="0.35">
      <c r="A1" s="277" t="s">
        <v>70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183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5" t="s">
        <v>21</v>
      </c>
      <c r="E5" s="13">
        <v>1224</v>
      </c>
      <c r="F5" s="14">
        <v>155943</v>
      </c>
      <c r="G5" s="15">
        <v>54</v>
      </c>
      <c r="H5" s="16">
        <v>10200</v>
      </c>
      <c r="I5" s="13">
        <v>1809</v>
      </c>
      <c r="J5" s="14">
        <v>5830699</v>
      </c>
      <c r="K5" s="17">
        <v>966</v>
      </c>
      <c r="L5" s="18">
        <v>2368338</v>
      </c>
      <c r="M5" s="13">
        <v>1037</v>
      </c>
      <c r="N5" s="87">
        <v>259590</v>
      </c>
      <c r="O5" s="19">
        <v>938</v>
      </c>
      <c r="P5" s="18">
        <v>72002</v>
      </c>
      <c r="Q5" s="13">
        <v>13241</v>
      </c>
      <c r="R5" s="14">
        <v>2169267</v>
      </c>
      <c r="S5" s="19">
        <v>16209</v>
      </c>
      <c r="T5" s="18">
        <v>6518339</v>
      </c>
      <c r="U5" s="13">
        <v>2958</v>
      </c>
      <c r="V5" s="14">
        <v>938926</v>
      </c>
      <c r="W5" s="13">
        <v>294</v>
      </c>
      <c r="X5" s="18">
        <v>35768</v>
      </c>
      <c r="Y5" s="20">
        <f t="shared" ref="Y5:Z19" si="0">+W5+U5+S5+Q5+O5+M5+K5+I5+G5+E5</f>
        <v>38730</v>
      </c>
      <c r="Z5" s="21">
        <f t="shared" si="0"/>
        <v>18359072</v>
      </c>
    </row>
    <row r="6" spans="1:26" ht="18.95" customHeight="1" x14ac:dyDescent="0.15">
      <c r="A6" s="7"/>
      <c r="B6" s="22"/>
      <c r="C6" s="178"/>
      <c r="D6" s="181" t="s">
        <v>22</v>
      </c>
      <c r="E6" s="23">
        <v>872</v>
      </c>
      <c r="F6" s="24">
        <v>42304</v>
      </c>
      <c r="G6" s="25">
        <v>54</v>
      </c>
      <c r="H6" s="26">
        <v>10200</v>
      </c>
      <c r="I6" s="27">
        <v>2158</v>
      </c>
      <c r="J6" s="21">
        <v>7062985</v>
      </c>
      <c r="K6" s="25">
        <v>962</v>
      </c>
      <c r="L6" s="26">
        <v>1885429</v>
      </c>
      <c r="M6" s="27">
        <v>709</v>
      </c>
      <c r="N6" s="88">
        <v>230799</v>
      </c>
      <c r="O6" s="25">
        <v>692</v>
      </c>
      <c r="P6" s="26">
        <v>39641</v>
      </c>
      <c r="Q6" s="27">
        <v>13425</v>
      </c>
      <c r="R6" s="21">
        <v>2046273</v>
      </c>
      <c r="S6" s="25">
        <v>16677</v>
      </c>
      <c r="T6" s="26">
        <v>6484026</v>
      </c>
      <c r="U6" s="27">
        <v>2433</v>
      </c>
      <c r="V6" s="21">
        <v>1149466</v>
      </c>
      <c r="W6" s="27">
        <v>326</v>
      </c>
      <c r="X6" s="26">
        <v>59667</v>
      </c>
      <c r="Y6" s="20">
        <f t="shared" si="0"/>
        <v>38308</v>
      </c>
      <c r="Z6" s="21">
        <f t="shared" si="0"/>
        <v>19010790</v>
      </c>
    </row>
    <row r="7" spans="1:26" ht="18.95" customHeight="1" thickBot="1" x14ac:dyDescent="0.2">
      <c r="A7" s="7" t="s">
        <v>23</v>
      </c>
      <c r="B7" s="22"/>
      <c r="C7" s="179"/>
      <c r="D7" s="28" t="s">
        <v>24</v>
      </c>
      <c r="E7" s="23">
        <v>2286</v>
      </c>
      <c r="F7" s="36">
        <v>392379</v>
      </c>
      <c r="G7" s="29">
        <v>156</v>
      </c>
      <c r="H7" s="30">
        <v>75238</v>
      </c>
      <c r="I7" s="31">
        <v>1557</v>
      </c>
      <c r="J7" s="32">
        <v>761049</v>
      </c>
      <c r="K7" s="89">
        <v>1452</v>
      </c>
      <c r="L7" s="30">
        <v>3088663</v>
      </c>
      <c r="M7" s="23">
        <v>1186</v>
      </c>
      <c r="N7" s="24">
        <v>261227</v>
      </c>
      <c r="O7" s="33">
        <v>2668</v>
      </c>
      <c r="P7" s="34">
        <v>465634</v>
      </c>
      <c r="Q7" s="23">
        <v>32924</v>
      </c>
      <c r="R7" s="24">
        <v>4869939</v>
      </c>
      <c r="S7" s="33">
        <v>23942</v>
      </c>
      <c r="T7" s="34">
        <v>1757952</v>
      </c>
      <c r="U7" s="23">
        <v>3941</v>
      </c>
      <c r="V7" s="24">
        <v>2134736</v>
      </c>
      <c r="W7" s="23">
        <v>1184</v>
      </c>
      <c r="X7" s="34">
        <v>211594</v>
      </c>
      <c r="Y7" s="31">
        <f t="shared" si="0"/>
        <v>71296</v>
      </c>
      <c r="Z7" s="24">
        <f t="shared" si="0"/>
        <v>14018411</v>
      </c>
    </row>
    <row r="8" spans="1:26" ht="18.95" customHeight="1" x14ac:dyDescent="0.15">
      <c r="A8" s="7"/>
      <c r="B8" s="22" t="s">
        <v>25</v>
      </c>
      <c r="C8" s="2" t="s">
        <v>26</v>
      </c>
      <c r="D8" s="185" t="s">
        <v>21</v>
      </c>
      <c r="E8" s="13">
        <v>296</v>
      </c>
      <c r="F8" s="14">
        <v>58294</v>
      </c>
      <c r="G8" s="15">
        <v>0</v>
      </c>
      <c r="H8" s="16">
        <v>0</v>
      </c>
      <c r="I8" s="13">
        <v>175</v>
      </c>
      <c r="J8" s="14">
        <v>81608</v>
      </c>
      <c r="K8" s="17">
        <v>763</v>
      </c>
      <c r="L8" s="18">
        <v>8424</v>
      </c>
      <c r="M8" s="13">
        <v>4890</v>
      </c>
      <c r="N8" s="87">
        <v>886812</v>
      </c>
      <c r="O8" s="19">
        <v>0</v>
      </c>
      <c r="P8" s="18">
        <v>0</v>
      </c>
      <c r="Q8" s="13">
        <v>8375</v>
      </c>
      <c r="R8" s="14">
        <v>1800356</v>
      </c>
      <c r="S8" s="19">
        <v>29539</v>
      </c>
      <c r="T8" s="18">
        <v>3556408</v>
      </c>
      <c r="U8" s="13">
        <v>805</v>
      </c>
      <c r="V8" s="14">
        <v>70140</v>
      </c>
      <c r="W8" s="13">
        <v>14</v>
      </c>
      <c r="X8" s="18">
        <v>700</v>
      </c>
      <c r="Y8" s="13">
        <f t="shared" si="0"/>
        <v>44857</v>
      </c>
      <c r="Z8" s="14">
        <f t="shared" si="0"/>
        <v>6462742</v>
      </c>
    </row>
    <row r="9" spans="1:26" ht="18.95" customHeight="1" x14ac:dyDescent="0.15">
      <c r="A9" s="7" t="s">
        <v>27</v>
      </c>
      <c r="B9" s="22"/>
      <c r="C9" s="178"/>
      <c r="D9" s="181" t="s">
        <v>22</v>
      </c>
      <c r="E9" s="23">
        <v>163</v>
      </c>
      <c r="F9" s="24">
        <v>26760</v>
      </c>
      <c r="G9" s="25">
        <v>0</v>
      </c>
      <c r="H9" s="26">
        <v>0</v>
      </c>
      <c r="I9" s="27">
        <v>119</v>
      </c>
      <c r="J9" s="21">
        <v>54839</v>
      </c>
      <c r="K9" s="25">
        <v>1</v>
      </c>
      <c r="L9" s="26">
        <v>14</v>
      </c>
      <c r="M9" s="27">
        <v>5557</v>
      </c>
      <c r="N9" s="88">
        <v>721917</v>
      </c>
      <c r="O9" s="25">
        <v>0</v>
      </c>
      <c r="P9" s="26">
        <v>0</v>
      </c>
      <c r="Q9" s="27">
        <v>8684</v>
      </c>
      <c r="R9" s="21">
        <v>1805537</v>
      </c>
      <c r="S9" s="25">
        <v>29510</v>
      </c>
      <c r="T9" s="26">
        <v>3491207</v>
      </c>
      <c r="U9" s="27">
        <v>513</v>
      </c>
      <c r="V9" s="21">
        <v>44720</v>
      </c>
      <c r="W9" s="27">
        <v>4</v>
      </c>
      <c r="X9" s="26">
        <v>700</v>
      </c>
      <c r="Y9" s="20">
        <f t="shared" si="0"/>
        <v>44551</v>
      </c>
      <c r="Z9" s="21">
        <f t="shared" si="0"/>
        <v>6145694</v>
      </c>
    </row>
    <row r="10" spans="1:26" ht="18.95" customHeight="1" thickBot="1" x14ac:dyDescent="0.2">
      <c r="A10" s="7"/>
      <c r="B10" s="22"/>
      <c r="C10" s="179"/>
      <c r="D10" s="28" t="s">
        <v>24</v>
      </c>
      <c r="E10" s="35">
        <v>280</v>
      </c>
      <c r="F10" s="36">
        <v>55086</v>
      </c>
      <c r="G10" s="29">
        <v>0</v>
      </c>
      <c r="H10" s="30">
        <v>0</v>
      </c>
      <c r="I10" s="37">
        <v>179</v>
      </c>
      <c r="J10" s="38">
        <v>67539</v>
      </c>
      <c r="K10" s="89">
        <v>763</v>
      </c>
      <c r="L10" s="30">
        <v>8423</v>
      </c>
      <c r="M10" s="35">
        <v>7670</v>
      </c>
      <c r="N10" s="36">
        <v>1608055</v>
      </c>
      <c r="O10" s="29">
        <v>0</v>
      </c>
      <c r="P10" s="30">
        <v>0</v>
      </c>
      <c r="Q10" s="35">
        <v>11556</v>
      </c>
      <c r="R10" s="36">
        <v>1260493</v>
      </c>
      <c r="S10" s="29">
        <v>6483</v>
      </c>
      <c r="T10" s="30">
        <v>787613</v>
      </c>
      <c r="U10" s="35">
        <v>1899</v>
      </c>
      <c r="V10" s="36">
        <v>136635</v>
      </c>
      <c r="W10" s="35">
        <v>11</v>
      </c>
      <c r="X10" s="30">
        <v>20</v>
      </c>
      <c r="Y10" s="37">
        <f t="shared" si="0"/>
        <v>28841</v>
      </c>
      <c r="Z10" s="36">
        <f t="shared" si="0"/>
        <v>3923864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97</v>
      </c>
      <c r="J11" s="14">
        <v>48703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2517</v>
      </c>
      <c r="R11" s="14">
        <v>609522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2708</v>
      </c>
      <c r="Z11" s="14">
        <f t="shared" si="0"/>
        <v>748945</v>
      </c>
    </row>
    <row r="12" spans="1:26" ht="18.95" customHeight="1" x14ac:dyDescent="0.15">
      <c r="A12" s="7"/>
      <c r="B12" s="7"/>
      <c r="C12" s="178"/>
      <c r="D12" s="1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103</v>
      </c>
      <c r="J12" s="21">
        <v>50351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2325</v>
      </c>
      <c r="R12" s="21">
        <v>588013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2523</v>
      </c>
      <c r="Z12" s="21">
        <f t="shared" si="0"/>
        <v>729124</v>
      </c>
    </row>
    <row r="13" spans="1:26" ht="18.95" customHeight="1" thickBot="1" x14ac:dyDescent="0.2">
      <c r="A13" s="7"/>
      <c r="B13" s="7"/>
      <c r="C13" s="179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37083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6052</v>
      </c>
      <c r="R13" s="36">
        <v>1680321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1"/>
        <v>6333</v>
      </c>
      <c r="Z13" s="36">
        <f t="shared" si="0"/>
        <v>1934910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57</v>
      </c>
      <c r="N14" s="87">
        <v>7416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57</v>
      </c>
      <c r="Z14" s="14">
        <f t="shared" si="0"/>
        <v>7416</v>
      </c>
    </row>
    <row r="15" spans="1:26" ht="18.95" customHeight="1" x14ac:dyDescent="0.15">
      <c r="A15" s="7"/>
      <c r="B15" s="22"/>
      <c r="C15" s="178"/>
      <c r="D15" s="1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2823</v>
      </c>
      <c r="N15" s="88">
        <v>254269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2823</v>
      </c>
      <c r="Z15" s="24">
        <f t="shared" si="0"/>
        <v>254269</v>
      </c>
    </row>
    <row r="16" spans="1:26" ht="18.95" customHeight="1" thickBot="1" x14ac:dyDescent="0.2">
      <c r="A16" s="7" t="s">
        <v>34</v>
      </c>
      <c r="B16" s="22"/>
      <c r="C16" s="179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5702</v>
      </c>
      <c r="N16" s="36">
        <v>645684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5702</v>
      </c>
      <c r="Z16" s="36">
        <f t="shared" si="0"/>
        <v>645684</v>
      </c>
    </row>
    <row r="17" spans="1:28" ht="18.95" customHeight="1" x14ac:dyDescent="0.15">
      <c r="A17" s="7"/>
      <c r="B17" s="22"/>
      <c r="C17" s="2" t="s">
        <v>35</v>
      </c>
      <c r="D17" s="185" t="s">
        <v>21</v>
      </c>
      <c r="E17" s="13">
        <v>557</v>
      </c>
      <c r="F17" s="14">
        <v>134740</v>
      </c>
      <c r="G17" s="19">
        <v>569</v>
      </c>
      <c r="H17" s="18">
        <v>131400</v>
      </c>
      <c r="I17" s="13">
        <v>1308</v>
      </c>
      <c r="J17" s="14">
        <v>167013</v>
      </c>
      <c r="K17" s="19">
        <v>93</v>
      </c>
      <c r="L17" s="18">
        <v>66790</v>
      </c>
      <c r="M17" s="13">
        <v>583</v>
      </c>
      <c r="N17" s="87">
        <v>168217</v>
      </c>
      <c r="O17" s="19">
        <v>4066</v>
      </c>
      <c r="P17" s="18">
        <v>1604047</v>
      </c>
      <c r="Q17" s="13">
        <v>6095</v>
      </c>
      <c r="R17" s="14">
        <v>1275997</v>
      </c>
      <c r="S17" s="19">
        <v>263</v>
      </c>
      <c r="T17" s="18">
        <v>59012</v>
      </c>
      <c r="U17" s="13">
        <v>1</v>
      </c>
      <c r="V17" s="14">
        <v>220</v>
      </c>
      <c r="W17" s="13">
        <v>6903</v>
      </c>
      <c r="X17" s="18">
        <v>1309306</v>
      </c>
      <c r="Y17" s="41">
        <f t="shared" si="1"/>
        <v>20438</v>
      </c>
      <c r="Z17" s="42">
        <f t="shared" si="0"/>
        <v>4916742</v>
      </c>
    </row>
    <row r="18" spans="1:28" ht="18.95" customHeight="1" x14ac:dyDescent="0.15">
      <c r="A18" s="7" t="s">
        <v>36</v>
      </c>
      <c r="B18" s="22"/>
      <c r="C18" s="178"/>
      <c r="D18" s="181" t="s">
        <v>22</v>
      </c>
      <c r="E18" s="27">
        <v>173</v>
      </c>
      <c r="F18" s="21">
        <v>29764</v>
      </c>
      <c r="G18" s="25">
        <v>571</v>
      </c>
      <c r="H18" s="26">
        <v>141048</v>
      </c>
      <c r="I18" s="27">
        <v>1278</v>
      </c>
      <c r="J18" s="21">
        <v>150579</v>
      </c>
      <c r="K18" s="25">
        <v>99</v>
      </c>
      <c r="L18" s="26">
        <v>72585</v>
      </c>
      <c r="M18" s="27">
        <v>861</v>
      </c>
      <c r="N18" s="21">
        <v>317928</v>
      </c>
      <c r="O18" s="25">
        <v>4199</v>
      </c>
      <c r="P18" s="26">
        <v>1637180</v>
      </c>
      <c r="Q18" s="27">
        <v>5357</v>
      </c>
      <c r="R18" s="21">
        <v>1230769</v>
      </c>
      <c r="S18" s="25">
        <v>278</v>
      </c>
      <c r="T18" s="26">
        <v>57768</v>
      </c>
      <c r="U18" s="27">
        <v>3</v>
      </c>
      <c r="V18" s="21">
        <v>660</v>
      </c>
      <c r="W18" s="27">
        <v>7598</v>
      </c>
      <c r="X18" s="26">
        <v>1472584</v>
      </c>
      <c r="Y18" s="23">
        <f t="shared" si="1"/>
        <v>20417</v>
      </c>
      <c r="Z18" s="24">
        <f t="shared" si="0"/>
        <v>5110865</v>
      </c>
    </row>
    <row r="19" spans="1:28" ht="18.95" customHeight="1" thickBot="1" x14ac:dyDescent="0.2">
      <c r="A19" s="7"/>
      <c r="B19" s="22"/>
      <c r="C19" s="179"/>
      <c r="D19" s="43" t="s">
        <v>24</v>
      </c>
      <c r="E19" s="23">
        <v>679</v>
      </c>
      <c r="F19" s="24">
        <v>160683</v>
      </c>
      <c r="G19" s="33">
        <v>519</v>
      </c>
      <c r="H19" s="34">
        <v>124107</v>
      </c>
      <c r="I19" s="23">
        <v>331</v>
      </c>
      <c r="J19" s="24">
        <v>134210</v>
      </c>
      <c r="K19" s="90">
        <v>241</v>
      </c>
      <c r="L19" s="34">
        <v>178735</v>
      </c>
      <c r="M19" s="23">
        <v>1553</v>
      </c>
      <c r="N19" s="24">
        <v>437364</v>
      </c>
      <c r="O19" s="33">
        <v>1852</v>
      </c>
      <c r="P19" s="34">
        <v>733810</v>
      </c>
      <c r="Q19" s="23">
        <v>7111</v>
      </c>
      <c r="R19" s="24">
        <v>2040921</v>
      </c>
      <c r="S19" s="33">
        <v>97</v>
      </c>
      <c r="T19" s="34">
        <v>32756</v>
      </c>
      <c r="U19" s="23">
        <v>70</v>
      </c>
      <c r="V19" s="24">
        <v>15400</v>
      </c>
      <c r="W19" s="23">
        <v>7478</v>
      </c>
      <c r="X19" s="34">
        <v>1718691</v>
      </c>
      <c r="Y19" s="35">
        <f t="shared" si="1"/>
        <v>19931</v>
      </c>
      <c r="Z19" s="36">
        <f t="shared" si="0"/>
        <v>5576677</v>
      </c>
    </row>
    <row r="20" spans="1:28" ht="18.95" customHeight="1" x14ac:dyDescent="0.15">
      <c r="A20" s="7"/>
      <c r="B20" s="22"/>
      <c r="C20" s="2" t="s">
        <v>17</v>
      </c>
      <c r="D20" s="185" t="s">
        <v>21</v>
      </c>
      <c r="E20" s="13">
        <f>+E17+E14+E11+E8+E5</f>
        <v>2077</v>
      </c>
      <c r="F20" s="14">
        <f t="shared" ref="E20:Z22" si="2">+F17+F14+F11+F8+F5</f>
        <v>348977</v>
      </c>
      <c r="G20" s="19">
        <f t="shared" si="2"/>
        <v>698</v>
      </c>
      <c r="H20" s="18">
        <f t="shared" si="2"/>
        <v>216600</v>
      </c>
      <c r="I20" s="13">
        <f t="shared" si="2"/>
        <v>3389</v>
      </c>
      <c r="J20" s="14">
        <f t="shared" si="2"/>
        <v>6128023</v>
      </c>
      <c r="K20" s="19">
        <f t="shared" si="2"/>
        <v>1822</v>
      </c>
      <c r="L20" s="18">
        <f t="shared" si="2"/>
        <v>2443552</v>
      </c>
      <c r="M20" s="13">
        <f t="shared" si="2"/>
        <v>6582</v>
      </c>
      <c r="N20" s="14">
        <f t="shared" si="2"/>
        <v>1337035</v>
      </c>
      <c r="O20" s="19">
        <f t="shared" si="2"/>
        <v>5004</v>
      </c>
      <c r="P20" s="18">
        <f t="shared" si="2"/>
        <v>1676049</v>
      </c>
      <c r="Q20" s="13">
        <f t="shared" si="2"/>
        <v>30228</v>
      </c>
      <c r="R20" s="14">
        <f t="shared" si="2"/>
        <v>5855142</v>
      </c>
      <c r="S20" s="19">
        <f t="shared" si="2"/>
        <v>46011</v>
      </c>
      <c r="T20" s="18">
        <f t="shared" si="2"/>
        <v>10133759</v>
      </c>
      <c r="U20" s="13">
        <f t="shared" si="2"/>
        <v>3768</v>
      </c>
      <c r="V20" s="14">
        <f t="shared" si="2"/>
        <v>1010006</v>
      </c>
      <c r="W20" s="13">
        <f t="shared" si="2"/>
        <v>7211</v>
      </c>
      <c r="X20" s="18">
        <f t="shared" si="2"/>
        <v>1345774</v>
      </c>
      <c r="Y20" s="31">
        <f t="shared" si="2"/>
        <v>106790</v>
      </c>
      <c r="Z20" s="32">
        <f t="shared" si="2"/>
        <v>30494917</v>
      </c>
      <c r="AA20" s="3"/>
      <c r="AB20" s="3"/>
    </row>
    <row r="21" spans="1:28" ht="18.95" customHeight="1" x14ac:dyDescent="0.15">
      <c r="A21" s="7" t="s">
        <v>37</v>
      </c>
      <c r="B21" s="22"/>
      <c r="C21" s="178"/>
      <c r="D21" s="181" t="s">
        <v>22</v>
      </c>
      <c r="E21" s="27">
        <f t="shared" si="2"/>
        <v>1208</v>
      </c>
      <c r="F21" s="21">
        <f t="shared" si="2"/>
        <v>98828</v>
      </c>
      <c r="G21" s="25">
        <f t="shared" si="2"/>
        <v>700</v>
      </c>
      <c r="H21" s="26">
        <f t="shared" si="2"/>
        <v>226248</v>
      </c>
      <c r="I21" s="27">
        <f t="shared" si="2"/>
        <v>3658</v>
      </c>
      <c r="J21" s="21">
        <f t="shared" si="2"/>
        <v>7318754</v>
      </c>
      <c r="K21" s="25">
        <f t="shared" si="2"/>
        <v>1062</v>
      </c>
      <c r="L21" s="26">
        <f t="shared" si="2"/>
        <v>1958028</v>
      </c>
      <c r="M21" s="27">
        <f t="shared" si="2"/>
        <v>9965</v>
      </c>
      <c r="N21" s="21">
        <f t="shared" si="2"/>
        <v>1539913</v>
      </c>
      <c r="O21" s="25">
        <f t="shared" si="2"/>
        <v>4891</v>
      </c>
      <c r="P21" s="26">
        <f t="shared" si="2"/>
        <v>1676821</v>
      </c>
      <c r="Q21" s="27">
        <f t="shared" si="2"/>
        <v>29791</v>
      </c>
      <c r="R21" s="21">
        <f t="shared" si="2"/>
        <v>5670592</v>
      </c>
      <c r="S21" s="25">
        <f t="shared" si="2"/>
        <v>46465</v>
      </c>
      <c r="T21" s="26">
        <f t="shared" si="2"/>
        <v>10033001</v>
      </c>
      <c r="U21" s="27">
        <f t="shared" si="2"/>
        <v>2954</v>
      </c>
      <c r="V21" s="21">
        <f t="shared" si="2"/>
        <v>1195606</v>
      </c>
      <c r="W21" s="27">
        <f t="shared" si="2"/>
        <v>7928</v>
      </c>
      <c r="X21" s="26">
        <f t="shared" si="2"/>
        <v>1532951</v>
      </c>
      <c r="Y21" s="23">
        <f t="shared" si="2"/>
        <v>108622</v>
      </c>
      <c r="Z21" s="24">
        <f t="shared" si="2"/>
        <v>31250742</v>
      </c>
      <c r="AA21" s="3"/>
      <c r="AB21" s="3"/>
    </row>
    <row r="22" spans="1:28" ht="18.95" customHeight="1" thickBot="1" x14ac:dyDescent="0.2">
      <c r="A22" s="7"/>
      <c r="B22" s="22"/>
      <c r="C22" s="179"/>
      <c r="D22" s="43" t="s">
        <v>24</v>
      </c>
      <c r="E22" s="23">
        <f t="shared" si="2"/>
        <v>3245</v>
      </c>
      <c r="F22" s="24">
        <f t="shared" si="2"/>
        <v>608148</v>
      </c>
      <c r="G22" s="33">
        <f t="shared" si="2"/>
        <v>870</v>
      </c>
      <c r="H22" s="34">
        <f t="shared" si="2"/>
        <v>394345</v>
      </c>
      <c r="I22" s="23">
        <f t="shared" si="2"/>
        <v>2102</v>
      </c>
      <c r="J22" s="24">
        <f t="shared" si="2"/>
        <v>999881</v>
      </c>
      <c r="K22" s="33">
        <f t="shared" si="2"/>
        <v>2456</v>
      </c>
      <c r="L22" s="34">
        <f t="shared" si="2"/>
        <v>3275821</v>
      </c>
      <c r="M22" s="23">
        <f t="shared" si="2"/>
        <v>16130</v>
      </c>
      <c r="N22" s="24">
        <f t="shared" si="2"/>
        <v>2971330</v>
      </c>
      <c r="O22" s="33">
        <f t="shared" si="2"/>
        <v>4520</v>
      </c>
      <c r="P22" s="34">
        <f t="shared" si="2"/>
        <v>1199444</v>
      </c>
      <c r="Q22" s="23">
        <f t="shared" si="2"/>
        <v>57643</v>
      </c>
      <c r="R22" s="24">
        <f t="shared" si="2"/>
        <v>9851674</v>
      </c>
      <c r="S22" s="33">
        <f t="shared" si="2"/>
        <v>30522</v>
      </c>
      <c r="T22" s="34">
        <f t="shared" si="2"/>
        <v>2578321</v>
      </c>
      <c r="U22" s="23">
        <f t="shared" si="2"/>
        <v>5942</v>
      </c>
      <c r="V22" s="24">
        <f t="shared" si="2"/>
        <v>2290277</v>
      </c>
      <c r="W22" s="23">
        <f t="shared" si="2"/>
        <v>8673</v>
      </c>
      <c r="X22" s="34">
        <f t="shared" si="2"/>
        <v>1930305</v>
      </c>
      <c r="Y22" s="23">
        <f t="shared" si="2"/>
        <v>132103</v>
      </c>
      <c r="Z22" s="24">
        <f t="shared" si="2"/>
        <v>26099546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58.441558441558442</v>
      </c>
      <c r="F23" s="262"/>
      <c r="G23" s="261">
        <f>(G20+G21)/(G22+G41)*100</f>
        <v>80.252583237657859</v>
      </c>
      <c r="H23" s="262"/>
      <c r="I23" s="261">
        <f>(I20+I21)/(I22+I41)*100</f>
        <v>157.54527162977868</v>
      </c>
      <c r="J23" s="262"/>
      <c r="K23" s="261">
        <f>(K20+K21)/(K22+K41)*100</f>
        <v>69.460500963391141</v>
      </c>
      <c r="L23" s="262"/>
      <c r="M23" s="261">
        <f>(M20+M21)/(M22+M41)*100</f>
        <v>46.421658016552108</v>
      </c>
      <c r="N23" s="262"/>
      <c r="O23" s="261">
        <f>(O20+O21)/(O22+O41)*100</f>
        <v>110.84350845748851</v>
      </c>
      <c r="P23" s="262"/>
      <c r="Q23" s="261">
        <f>(Q20+Q21)/(Q22+Q41)*100</f>
        <v>52.259053191581998</v>
      </c>
      <c r="R23" s="262"/>
      <c r="S23" s="261">
        <f>(S20+S21)/(S22+S41)*100</f>
        <v>150.37236983316532</v>
      </c>
      <c r="T23" s="262"/>
      <c r="U23" s="261">
        <f>(U20+U21)/(U22+U41)*100</f>
        <v>60.722673893405599</v>
      </c>
      <c r="V23" s="262"/>
      <c r="W23" s="261">
        <f>(W20+W21)/(W22+W41)*100</f>
        <v>83.812212810718052</v>
      </c>
      <c r="X23" s="262"/>
      <c r="Y23" s="261">
        <f>(Y20+Y21)/(Y22+Y41)*100</f>
        <v>81.526558427329036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f>F22/E22*1000</f>
        <v>187410.78582434513</v>
      </c>
      <c r="F24" s="264"/>
      <c r="G24" s="257">
        <f>H22/G22*1000</f>
        <v>453270.11494252871</v>
      </c>
      <c r="H24" s="258"/>
      <c r="I24" s="259">
        <f>J22/I22*1000</f>
        <v>475680.78020932444</v>
      </c>
      <c r="J24" s="260"/>
      <c r="K24" s="257">
        <f>L22/K22*1000</f>
        <v>1333803.3387622149</v>
      </c>
      <c r="L24" s="258"/>
      <c r="M24" s="259">
        <f>N22/M22*1000</f>
        <v>184211.40731556108</v>
      </c>
      <c r="N24" s="260"/>
      <c r="O24" s="257">
        <f>P22/O22*1000</f>
        <v>265363.7168141593</v>
      </c>
      <c r="P24" s="258"/>
      <c r="Q24" s="259">
        <f>R22/Q22*1000</f>
        <v>170908.41906215847</v>
      </c>
      <c r="R24" s="260"/>
      <c r="S24" s="257">
        <f>T22/S22*1000</f>
        <v>84474.182556844244</v>
      </c>
      <c r="T24" s="258"/>
      <c r="U24" s="259">
        <f>V22/U22*1000</f>
        <v>385438.74116459105</v>
      </c>
      <c r="V24" s="260"/>
      <c r="W24" s="257">
        <f>X22/W22*1000</f>
        <v>222564.85645105501</v>
      </c>
      <c r="X24" s="258"/>
      <c r="Y24" s="259">
        <f>Z22/Y22*1000</f>
        <v>197569.66912182161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2.4564165840291285</v>
      </c>
      <c r="F25" s="49"/>
      <c r="G25" s="50">
        <f>G22/Y22*100</f>
        <v>0.65857701944694669</v>
      </c>
      <c r="H25" s="51"/>
      <c r="I25" s="48">
        <f>I22/Y22*100</f>
        <v>1.5911826377902092</v>
      </c>
      <c r="J25" s="49"/>
      <c r="K25" s="50">
        <f>K22/Y22*100</f>
        <v>1.8591553560479324</v>
      </c>
      <c r="L25" s="51"/>
      <c r="M25" s="48">
        <f>M22/Y22*100</f>
        <v>12.210169337562357</v>
      </c>
      <c r="N25" s="49"/>
      <c r="O25" s="50">
        <f>O22/Y22*100</f>
        <v>3.4215725608048269</v>
      </c>
      <c r="P25" s="51"/>
      <c r="Q25" s="48">
        <f>Q22/Y22*100</f>
        <v>43.634890956299252</v>
      </c>
      <c r="R25" s="49"/>
      <c r="S25" s="50">
        <f>S22/Y22*100</f>
        <v>23.104698606390468</v>
      </c>
      <c r="T25" s="51"/>
      <c r="U25" s="48">
        <f>U22/Y22*100</f>
        <v>4.4980053443146639</v>
      </c>
      <c r="V25" s="49"/>
      <c r="W25" s="50">
        <f>W22/Y22*100</f>
        <v>6.5653315973142163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77"/>
      <c r="E26" s="52"/>
      <c r="F26" s="177"/>
      <c r="G26" s="52"/>
      <c r="H26" s="177"/>
      <c r="I26" s="52"/>
      <c r="J26" s="177"/>
      <c r="K26" s="52"/>
      <c r="L26" s="177"/>
      <c r="M26" s="52"/>
      <c r="N26" s="177"/>
      <c r="O26" s="52"/>
      <c r="P26" s="177"/>
      <c r="Q26" s="52"/>
      <c r="R26" s="177"/>
      <c r="S26" s="52"/>
      <c r="T26" s="177"/>
      <c r="U26" s="52"/>
      <c r="V26" s="177"/>
      <c r="W26" s="52"/>
      <c r="X26" s="177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2309</v>
      </c>
      <c r="F27" s="14">
        <v>429696</v>
      </c>
      <c r="G27" s="19">
        <v>709</v>
      </c>
      <c r="H27" s="18">
        <v>242684</v>
      </c>
      <c r="I27" s="13">
        <v>2040</v>
      </c>
      <c r="J27" s="14">
        <v>1005135</v>
      </c>
      <c r="K27" s="19">
        <v>161</v>
      </c>
      <c r="L27" s="18">
        <v>105596</v>
      </c>
      <c r="M27" s="13">
        <v>5973</v>
      </c>
      <c r="N27" s="14">
        <v>1105208</v>
      </c>
      <c r="O27" s="19">
        <v>4257</v>
      </c>
      <c r="P27" s="18">
        <v>1452032</v>
      </c>
      <c r="Q27" s="13">
        <v>22936</v>
      </c>
      <c r="R27" s="14">
        <v>5182481</v>
      </c>
      <c r="S27" s="19">
        <v>45390</v>
      </c>
      <c r="T27" s="18">
        <v>10072037</v>
      </c>
      <c r="U27" s="13">
        <v>6424</v>
      </c>
      <c r="V27" s="14">
        <v>1493711</v>
      </c>
      <c r="W27" s="19">
        <v>5869</v>
      </c>
      <c r="X27" s="18">
        <v>1219747</v>
      </c>
      <c r="Y27" s="55">
        <f>+W27+U27+S27+Q27+O27+M27+K27+I27+G27+E27</f>
        <v>96068</v>
      </c>
      <c r="Z27" s="56">
        <f t="shared" ref="Z27:Z29" si="3">+X27+V27+T27+R27+P27+N27+L27+J27+H27+F27</f>
        <v>22308327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1494</v>
      </c>
      <c r="F28" s="21">
        <v>165710</v>
      </c>
      <c r="G28" s="25">
        <v>767</v>
      </c>
      <c r="H28" s="26">
        <v>305397</v>
      </c>
      <c r="I28" s="27">
        <v>2140</v>
      </c>
      <c r="J28" s="21">
        <v>1071151</v>
      </c>
      <c r="K28" s="25">
        <v>230</v>
      </c>
      <c r="L28" s="26">
        <v>107581</v>
      </c>
      <c r="M28" s="27">
        <v>7121</v>
      </c>
      <c r="N28" s="21">
        <v>1180996</v>
      </c>
      <c r="O28" s="25">
        <v>4328</v>
      </c>
      <c r="P28" s="26">
        <v>1484799</v>
      </c>
      <c r="Q28" s="27">
        <v>26054</v>
      </c>
      <c r="R28" s="21">
        <v>5453508</v>
      </c>
      <c r="S28" s="25">
        <v>45806</v>
      </c>
      <c r="T28" s="26">
        <v>10181628</v>
      </c>
      <c r="U28" s="27">
        <v>4820</v>
      </c>
      <c r="V28" s="21">
        <v>1145922</v>
      </c>
      <c r="W28" s="25">
        <v>9096</v>
      </c>
      <c r="X28" s="26">
        <v>1272172</v>
      </c>
      <c r="Y28" s="58">
        <f t="shared" ref="Y28:Y29" si="4">+W28+U28+S28+Q28+O28+M28+K28+I28+G28+E28</f>
        <v>101856</v>
      </c>
      <c r="Z28" s="59">
        <f t="shared" si="3"/>
        <v>22368864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3130</v>
      </c>
      <c r="F29" s="21">
        <v>621813</v>
      </c>
      <c r="G29" s="25">
        <v>1174</v>
      </c>
      <c r="H29" s="26">
        <v>449715</v>
      </c>
      <c r="I29" s="27">
        <v>2116</v>
      </c>
      <c r="J29" s="21">
        <v>2396631</v>
      </c>
      <c r="K29" s="25">
        <v>403</v>
      </c>
      <c r="L29" s="26">
        <v>169884</v>
      </c>
      <c r="M29" s="27">
        <v>14131</v>
      </c>
      <c r="N29" s="21">
        <v>2425794</v>
      </c>
      <c r="O29" s="25">
        <v>3906</v>
      </c>
      <c r="P29" s="26">
        <v>1147565</v>
      </c>
      <c r="Q29" s="27">
        <v>59032</v>
      </c>
      <c r="R29" s="21">
        <v>11246382</v>
      </c>
      <c r="S29" s="25">
        <v>25131</v>
      </c>
      <c r="T29" s="26">
        <v>2077765</v>
      </c>
      <c r="U29" s="27">
        <v>9611</v>
      </c>
      <c r="V29" s="21">
        <v>2790350</v>
      </c>
      <c r="W29" s="25">
        <v>10074</v>
      </c>
      <c r="X29" s="26">
        <v>1746256</v>
      </c>
      <c r="Y29" s="58">
        <f t="shared" si="4"/>
        <v>128708</v>
      </c>
      <c r="Z29" s="59">
        <f t="shared" si="3"/>
        <v>25072155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69.8</v>
      </c>
      <c r="F30" s="253"/>
      <c r="G30" s="252">
        <v>61.3</v>
      </c>
      <c r="H30" s="253"/>
      <c r="I30" s="252">
        <v>96.5</v>
      </c>
      <c r="J30" s="253"/>
      <c r="K30" s="252">
        <v>44.7</v>
      </c>
      <c r="L30" s="253"/>
      <c r="M30" s="252">
        <v>44.5</v>
      </c>
      <c r="N30" s="253"/>
      <c r="O30" s="252">
        <v>108.9</v>
      </c>
      <c r="P30" s="253"/>
      <c r="Q30" s="252">
        <v>40.4</v>
      </c>
      <c r="R30" s="253"/>
      <c r="S30" s="252">
        <v>180</v>
      </c>
      <c r="T30" s="253"/>
      <c r="U30" s="252">
        <v>63.8</v>
      </c>
      <c r="V30" s="253"/>
      <c r="W30" s="252">
        <v>64</v>
      </c>
      <c r="X30" s="253"/>
      <c r="Y30" s="252">
        <v>75.2</v>
      </c>
      <c r="Z30" s="253"/>
    </row>
    <row r="31" spans="1:28" ht="18.95" customHeight="1" x14ac:dyDescent="0.15">
      <c r="A31" s="22"/>
      <c r="B31" s="255"/>
      <c r="C31" s="4" t="s">
        <v>45</v>
      </c>
      <c r="D31" s="185" t="s">
        <v>21</v>
      </c>
      <c r="E31" s="124">
        <f>E20-E27</f>
        <v>-232</v>
      </c>
      <c r="F31" s="125">
        <f t="shared" ref="F31:Z33" si="5">F20-F27</f>
        <v>-80719</v>
      </c>
      <c r="G31" s="126">
        <f t="shared" si="5"/>
        <v>-11</v>
      </c>
      <c r="H31" s="127">
        <f t="shared" si="5"/>
        <v>-26084</v>
      </c>
      <c r="I31" s="124">
        <f t="shared" si="5"/>
        <v>1349</v>
      </c>
      <c r="J31" s="125">
        <f t="shared" si="5"/>
        <v>5122888</v>
      </c>
      <c r="K31" s="126">
        <f t="shared" si="5"/>
        <v>1661</v>
      </c>
      <c r="L31" s="127">
        <f t="shared" si="5"/>
        <v>2337956</v>
      </c>
      <c r="M31" s="124">
        <f t="shared" si="5"/>
        <v>609</v>
      </c>
      <c r="N31" s="125">
        <f t="shared" si="5"/>
        <v>231827</v>
      </c>
      <c r="O31" s="126">
        <f t="shared" si="5"/>
        <v>747</v>
      </c>
      <c r="P31" s="127">
        <f t="shared" si="5"/>
        <v>224017</v>
      </c>
      <c r="Q31" s="124">
        <f t="shared" si="5"/>
        <v>7292</v>
      </c>
      <c r="R31" s="125">
        <f t="shared" si="5"/>
        <v>672661</v>
      </c>
      <c r="S31" s="126">
        <f t="shared" si="5"/>
        <v>621</v>
      </c>
      <c r="T31" s="127">
        <f t="shared" si="5"/>
        <v>61722</v>
      </c>
      <c r="U31" s="124">
        <f t="shared" si="5"/>
        <v>-2656</v>
      </c>
      <c r="V31" s="125">
        <f t="shared" si="5"/>
        <v>-483705</v>
      </c>
      <c r="W31" s="126">
        <f t="shared" si="5"/>
        <v>1342</v>
      </c>
      <c r="X31" s="127">
        <f t="shared" si="5"/>
        <v>126027</v>
      </c>
      <c r="Y31" s="124">
        <f t="shared" si="5"/>
        <v>10722</v>
      </c>
      <c r="Z31" s="125">
        <f t="shared" si="5"/>
        <v>8186590</v>
      </c>
    </row>
    <row r="32" spans="1:28" ht="18.95" customHeight="1" x14ac:dyDescent="0.15">
      <c r="A32" s="22" t="s">
        <v>46</v>
      </c>
      <c r="B32" s="255"/>
      <c r="C32" s="7"/>
      <c r="D32" s="181" t="s">
        <v>22</v>
      </c>
      <c r="E32" s="128">
        <f t="shared" ref="E32:T33" si="6">E21-E28</f>
        <v>-286</v>
      </c>
      <c r="F32" s="129">
        <f t="shared" si="6"/>
        <v>-66882</v>
      </c>
      <c r="G32" s="130">
        <f t="shared" si="6"/>
        <v>-67</v>
      </c>
      <c r="H32" s="131">
        <f t="shared" si="6"/>
        <v>-79149</v>
      </c>
      <c r="I32" s="128">
        <f t="shared" si="6"/>
        <v>1518</v>
      </c>
      <c r="J32" s="129">
        <f t="shared" si="6"/>
        <v>6247603</v>
      </c>
      <c r="K32" s="130">
        <f t="shared" si="6"/>
        <v>832</v>
      </c>
      <c r="L32" s="131">
        <f t="shared" si="6"/>
        <v>1850447</v>
      </c>
      <c r="M32" s="128">
        <f t="shared" si="6"/>
        <v>2844</v>
      </c>
      <c r="N32" s="129">
        <f t="shared" si="6"/>
        <v>358917</v>
      </c>
      <c r="O32" s="130">
        <f t="shared" si="6"/>
        <v>563</v>
      </c>
      <c r="P32" s="131">
        <f t="shared" si="6"/>
        <v>192022</v>
      </c>
      <c r="Q32" s="128">
        <f t="shared" si="6"/>
        <v>3737</v>
      </c>
      <c r="R32" s="129">
        <f t="shared" si="6"/>
        <v>217084</v>
      </c>
      <c r="S32" s="130">
        <f t="shared" si="6"/>
        <v>659</v>
      </c>
      <c r="T32" s="131">
        <f t="shared" si="6"/>
        <v>-148627</v>
      </c>
      <c r="U32" s="128">
        <f t="shared" si="5"/>
        <v>-1866</v>
      </c>
      <c r="V32" s="129">
        <f t="shared" si="5"/>
        <v>49684</v>
      </c>
      <c r="W32" s="130">
        <f t="shared" si="5"/>
        <v>-1168</v>
      </c>
      <c r="X32" s="131">
        <f t="shared" si="5"/>
        <v>260779</v>
      </c>
      <c r="Y32" s="128">
        <f t="shared" si="5"/>
        <v>6766</v>
      </c>
      <c r="Z32" s="129">
        <f t="shared" si="5"/>
        <v>8881878</v>
      </c>
    </row>
    <row r="33" spans="1:38" ht="18.95" customHeight="1" x14ac:dyDescent="0.15">
      <c r="A33" s="22"/>
      <c r="B33" s="255"/>
      <c r="C33" s="7"/>
      <c r="D33" s="181" t="s">
        <v>24</v>
      </c>
      <c r="E33" s="128">
        <f t="shared" si="6"/>
        <v>115</v>
      </c>
      <c r="F33" s="129">
        <f t="shared" si="5"/>
        <v>-13665</v>
      </c>
      <c r="G33" s="130">
        <f t="shared" si="5"/>
        <v>-304</v>
      </c>
      <c r="H33" s="131">
        <f t="shared" si="5"/>
        <v>-55370</v>
      </c>
      <c r="I33" s="128">
        <f t="shared" si="5"/>
        <v>-14</v>
      </c>
      <c r="J33" s="129">
        <f t="shared" si="5"/>
        <v>-1396750</v>
      </c>
      <c r="K33" s="130">
        <f t="shared" si="5"/>
        <v>2053</v>
      </c>
      <c r="L33" s="131">
        <f t="shared" si="5"/>
        <v>3105937</v>
      </c>
      <c r="M33" s="128">
        <f t="shared" si="5"/>
        <v>1999</v>
      </c>
      <c r="N33" s="129">
        <f t="shared" si="5"/>
        <v>545536</v>
      </c>
      <c r="O33" s="130">
        <f t="shared" si="5"/>
        <v>614</v>
      </c>
      <c r="P33" s="131">
        <f t="shared" si="5"/>
        <v>51879</v>
      </c>
      <c r="Q33" s="128">
        <f t="shared" si="5"/>
        <v>-1389</v>
      </c>
      <c r="R33" s="129">
        <f t="shared" si="5"/>
        <v>-1394708</v>
      </c>
      <c r="S33" s="130">
        <f t="shared" si="5"/>
        <v>5391</v>
      </c>
      <c r="T33" s="131">
        <f t="shared" si="5"/>
        <v>500556</v>
      </c>
      <c r="U33" s="128">
        <f t="shared" si="5"/>
        <v>-3669</v>
      </c>
      <c r="V33" s="129">
        <f t="shared" si="5"/>
        <v>-500073</v>
      </c>
      <c r="W33" s="130">
        <f t="shared" si="5"/>
        <v>-1401</v>
      </c>
      <c r="X33" s="131">
        <f t="shared" si="5"/>
        <v>184049</v>
      </c>
      <c r="Y33" s="128">
        <f t="shared" si="5"/>
        <v>3395</v>
      </c>
      <c r="Z33" s="129">
        <f t="shared" si="5"/>
        <v>1027391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-11.358441558441555</v>
      </c>
      <c r="F34" s="245"/>
      <c r="G34" s="250">
        <f t="shared" ref="G34" si="7">+G23-G30</f>
        <v>18.952583237657862</v>
      </c>
      <c r="H34" s="251"/>
      <c r="I34" s="246">
        <f t="shared" ref="I34" si="8">+I23-I30</f>
        <v>61.045271629778682</v>
      </c>
      <c r="J34" s="245"/>
      <c r="K34" s="250">
        <f t="shared" ref="K34" si="9">+K23-K30</f>
        <v>24.760500963391138</v>
      </c>
      <c r="L34" s="251"/>
      <c r="M34" s="246">
        <f t="shared" ref="M34" si="10">+M23-M30</f>
        <v>1.921658016552108</v>
      </c>
      <c r="N34" s="245"/>
      <c r="O34" s="250">
        <f t="shared" ref="O34" si="11">+O23-O30</f>
        <v>1.9435084574885053</v>
      </c>
      <c r="P34" s="251"/>
      <c r="Q34" s="246">
        <f t="shared" ref="Q34" si="12">+Q23-Q30</f>
        <v>11.859053191581999</v>
      </c>
      <c r="R34" s="245"/>
      <c r="S34" s="250">
        <f t="shared" ref="S34" si="13">+S23-S30</f>
        <v>-29.627630166834678</v>
      </c>
      <c r="T34" s="251"/>
      <c r="U34" s="246">
        <f t="shared" ref="U34" si="14">+U23-U30</f>
        <v>-3.0773261065943984</v>
      </c>
      <c r="V34" s="245"/>
      <c r="W34" s="250">
        <f t="shared" ref="W34" si="15">+W23-W30</f>
        <v>19.812212810718052</v>
      </c>
      <c r="X34" s="251"/>
      <c r="Y34" s="246">
        <f t="shared" ref="Y34" si="16">+Y23-Y30</f>
        <v>6.326558427329033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17">E20/E27*100</f>
        <v>89.952360329146813</v>
      </c>
      <c r="F35" s="72">
        <f t="shared" si="17"/>
        <v>81.21485887697348</v>
      </c>
      <c r="G35" s="73">
        <f t="shared" si="17"/>
        <v>98.448519040902681</v>
      </c>
      <c r="H35" s="74">
        <f t="shared" si="17"/>
        <v>89.251866624911401</v>
      </c>
      <c r="I35" s="71">
        <f t="shared" si="17"/>
        <v>166.12745098039215</v>
      </c>
      <c r="J35" s="72">
        <f t="shared" si="17"/>
        <v>609.67163614837807</v>
      </c>
      <c r="K35" s="73">
        <f t="shared" si="17"/>
        <v>1131.6770186335405</v>
      </c>
      <c r="L35" s="74">
        <f t="shared" si="17"/>
        <v>2314.0573506572218</v>
      </c>
      <c r="M35" s="71">
        <f t="shared" si="17"/>
        <v>110.19588146659969</v>
      </c>
      <c r="N35" s="72">
        <f t="shared" si="17"/>
        <v>120.97587060535211</v>
      </c>
      <c r="O35" s="73">
        <f t="shared" si="17"/>
        <v>117.5475687103594</v>
      </c>
      <c r="P35" s="74">
        <f t="shared" si="17"/>
        <v>115.42782803684769</v>
      </c>
      <c r="Q35" s="71">
        <f t="shared" si="17"/>
        <v>131.79281478897801</v>
      </c>
      <c r="R35" s="72">
        <f t="shared" si="17"/>
        <v>112.97951695336654</v>
      </c>
      <c r="S35" s="73">
        <f t="shared" si="17"/>
        <v>101.36814276272305</v>
      </c>
      <c r="T35" s="74">
        <f t="shared" si="17"/>
        <v>100.61280553278348</v>
      </c>
      <c r="U35" s="71">
        <f t="shared" si="17"/>
        <v>58.655043586550434</v>
      </c>
      <c r="V35" s="72">
        <f t="shared" si="17"/>
        <v>67.617229838971525</v>
      </c>
      <c r="W35" s="73">
        <f t="shared" si="17"/>
        <v>122.86590560572499</v>
      </c>
      <c r="X35" s="74">
        <f t="shared" si="17"/>
        <v>110.33222463346908</v>
      </c>
      <c r="Y35" s="71">
        <f t="shared" si="17"/>
        <v>111.160844401882</v>
      </c>
      <c r="Z35" s="72">
        <f t="shared" si="17"/>
        <v>136.69746279046385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17"/>
        <v>80.85676037483266</v>
      </c>
      <c r="F36" s="76">
        <f t="shared" si="17"/>
        <v>59.639128598153398</v>
      </c>
      <c r="G36" s="77">
        <f t="shared" si="17"/>
        <v>91.264667535853974</v>
      </c>
      <c r="H36" s="78">
        <f t="shared" si="17"/>
        <v>74.083242468000662</v>
      </c>
      <c r="I36" s="75">
        <f t="shared" si="17"/>
        <v>170.93457943925233</v>
      </c>
      <c r="J36" s="76">
        <f t="shared" si="17"/>
        <v>683.26071674301761</v>
      </c>
      <c r="K36" s="77">
        <f t="shared" si="17"/>
        <v>461.73913043478262</v>
      </c>
      <c r="L36" s="78">
        <f t="shared" si="17"/>
        <v>1820.0500088305557</v>
      </c>
      <c r="M36" s="75">
        <f t="shared" si="17"/>
        <v>139.9382109254318</v>
      </c>
      <c r="N36" s="76">
        <f t="shared" si="17"/>
        <v>130.39104281470895</v>
      </c>
      <c r="O36" s="77">
        <f t="shared" si="17"/>
        <v>113.0083179297597</v>
      </c>
      <c r="P36" s="78">
        <f t="shared" si="17"/>
        <v>112.93252487373712</v>
      </c>
      <c r="Q36" s="75">
        <f t="shared" si="17"/>
        <v>114.34328701926768</v>
      </c>
      <c r="R36" s="76">
        <f t="shared" si="17"/>
        <v>103.98063044924477</v>
      </c>
      <c r="S36" s="77">
        <f t="shared" si="17"/>
        <v>101.4386761559621</v>
      </c>
      <c r="T36" s="78">
        <f t="shared" si="17"/>
        <v>98.540243269543922</v>
      </c>
      <c r="U36" s="75">
        <f t="shared" si="17"/>
        <v>61.286307053941911</v>
      </c>
      <c r="V36" s="76">
        <f t="shared" si="17"/>
        <v>104.33572267571441</v>
      </c>
      <c r="W36" s="77">
        <f t="shared" si="17"/>
        <v>87.159190853122254</v>
      </c>
      <c r="X36" s="78">
        <f t="shared" si="17"/>
        <v>120.49872187094198</v>
      </c>
      <c r="Y36" s="75">
        <f t="shared" si="17"/>
        <v>106.64271127866793</v>
      </c>
      <c r="Z36" s="76">
        <f t="shared" si="17"/>
        <v>139.70643301331708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17"/>
        <v>103.67412140575081</v>
      </c>
      <c r="F37" s="80">
        <f t="shared" si="17"/>
        <v>97.802393967318153</v>
      </c>
      <c r="G37" s="81">
        <f t="shared" si="17"/>
        <v>74.105621805792168</v>
      </c>
      <c r="H37" s="82">
        <f t="shared" si="17"/>
        <v>87.687757802163588</v>
      </c>
      <c r="I37" s="79">
        <f t="shared" si="17"/>
        <v>99.338374291115315</v>
      </c>
      <c r="J37" s="80">
        <f t="shared" si="17"/>
        <v>41.720273166791216</v>
      </c>
      <c r="K37" s="81">
        <f t="shared" si="17"/>
        <v>609.42928039702235</v>
      </c>
      <c r="L37" s="82">
        <f t="shared" si="17"/>
        <v>1928.2692896329258</v>
      </c>
      <c r="M37" s="79">
        <f t="shared" si="17"/>
        <v>114.14620338263393</v>
      </c>
      <c r="N37" s="80">
        <f t="shared" si="17"/>
        <v>122.48896649921635</v>
      </c>
      <c r="O37" s="81">
        <f t="shared" si="17"/>
        <v>115.7194060419867</v>
      </c>
      <c r="P37" s="82">
        <f t="shared" si="17"/>
        <v>104.52078967204473</v>
      </c>
      <c r="Q37" s="79">
        <f t="shared" si="17"/>
        <v>97.647038894159095</v>
      </c>
      <c r="R37" s="80">
        <f t="shared" si="17"/>
        <v>87.598607267652824</v>
      </c>
      <c r="S37" s="81">
        <f t="shared" si="17"/>
        <v>121.45159364927778</v>
      </c>
      <c r="T37" s="82">
        <f t="shared" si="17"/>
        <v>124.09107863497557</v>
      </c>
      <c r="U37" s="79">
        <f t="shared" si="17"/>
        <v>61.824992196441578</v>
      </c>
      <c r="V37" s="80">
        <f t="shared" si="17"/>
        <v>82.078484777895241</v>
      </c>
      <c r="W37" s="81">
        <f t="shared" si="17"/>
        <v>86.092912447885652</v>
      </c>
      <c r="X37" s="82">
        <f t="shared" si="17"/>
        <v>110.53963450948771</v>
      </c>
      <c r="Y37" s="79">
        <f t="shared" si="17"/>
        <v>102.63775367498525</v>
      </c>
      <c r="Z37" s="80">
        <f t="shared" si="17"/>
        <v>104.0977371111498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186" t="s">
        <v>21</v>
      </c>
      <c r="E39" s="13">
        <f>+'(令和3年8月) '!E20</f>
        <v>1095</v>
      </c>
      <c r="F39" s="14">
        <f>+'(令和3年8月) '!F20</f>
        <v>85953</v>
      </c>
      <c r="G39" s="13">
        <f>+'(令和3年8月) '!G20</f>
        <v>558</v>
      </c>
      <c r="H39" s="14">
        <f>+'(令和3年8月) '!H20</f>
        <v>195977</v>
      </c>
      <c r="I39" s="13">
        <f>+'(令和3年8月) '!I20</f>
        <v>3291</v>
      </c>
      <c r="J39" s="14">
        <f>+'(令和3年8月) '!J20</f>
        <v>6489789</v>
      </c>
      <c r="K39" s="13">
        <f>+'(令和3年8月) '!K20</f>
        <v>1192</v>
      </c>
      <c r="L39" s="14">
        <f>+'(令和3年8月) '!L20</f>
        <v>2280063</v>
      </c>
      <c r="M39" s="13">
        <f>+'(令和3年8月) '!M20</f>
        <v>9724</v>
      </c>
      <c r="N39" s="14">
        <f>+'(令和3年8月) '!N20</f>
        <v>1457753</v>
      </c>
      <c r="O39" s="13">
        <f>+'(令和3年8月) '!O20</f>
        <v>4704</v>
      </c>
      <c r="P39" s="14">
        <f>+'(令和3年8月) '!P20</f>
        <v>1630911</v>
      </c>
      <c r="Q39" s="13">
        <f>+'(令和3年8月) '!Q20</f>
        <v>27417</v>
      </c>
      <c r="R39" s="14">
        <f>+'(令和3年8月) '!R20</f>
        <v>5475124</v>
      </c>
      <c r="S39" s="25">
        <f>+'(令和3年8月) '!S20</f>
        <v>47809</v>
      </c>
      <c r="T39" s="26">
        <f>+'(令和3年8月) '!T20</f>
        <v>10844067</v>
      </c>
      <c r="U39" s="13">
        <f>+'(令和3年8月) '!U20</f>
        <v>2718</v>
      </c>
      <c r="V39" s="14">
        <f>+'(令和3年8月) '!V20</f>
        <v>677163</v>
      </c>
      <c r="W39" s="13">
        <f>+'(令和3年8月) '!W20</f>
        <v>7695</v>
      </c>
      <c r="X39" s="14">
        <f>+'(令和3年8月) '!X20</f>
        <v>1529566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48"/>
      <c r="C40" s="22"/>
      <c r="D40" s="182" t="s">
        <v>22</v>
      </c>
      <c r="E40" s="27">
        <f>+'(令和3年8月) '!E21</f>
        <v>1250</v>
      </c>
      <c r="F40" s="21">
        <f>+'(令和3年8月) '!F21</f>
        <v>124091</v>
      </c>
      <c r="G40" s="27">
        <f>+'(令和3年8月) '!G21</f>
        <v>568</v>
      </c>
      <c r="H40" s="21">
        <f>+'(令和3年8月) '!H21</f>
        <v>187596</v>
      </c>
      <c r="I40" s="27">
        <f>+'(令和3年8月) '!I21</f>
        <v>3131</v>
      </c>
      <c r="J40" s="21">
        <f>+'(令和3年8月) '!J21</f>
        <v>6530300</v>
      </c>
      <c r="K40" s="27">
        <f>+'(令和3年8月) '!K21</f>
        <v>1014</v>
      </c>
      <c r="L40" s="21">
        <f>+'(令和3年8月) '!L21</f>
        <v>1889228</v>
      </c>
      <c r="M40" s="27">
        <f>+'(令和3年8月) '!M21</f>
        <v>7617</v>
      </c>
      <c r="N40" s="21">
        <f>+'(令和3年8月) '!N21</f>
        <v>1517529</v>
      </c>
      <c r="O40" s="27">
        <f>+'(令和3年8月) '!O21</f>
        <v>4629</v>
      </c>
      <c r="P40" s="21">
        <f>+'(令和3年8月) '!P21</f>
        <v>1599077</v>
      </c>
      <c r="Q40" s="27">
        <f>+'(令和3年8月) '!Q21</f>
        <v>28554</v>
      </c>
      <c r="R40" s="21">
        <f>+'(令和3年8月) '!R21</f>
        <v>5619583</v>
      </c>
      <c r="S40" s="25">
        <f>+'(令和3年8月) '!S21</f>
        <v>46896</v>
      </c>
      <c r="T40" s="26">
        <f>+'(令和3年8月) '!T21</f>
        <v>11146204</v>
      </c>
      <c r="U40" s="27">
        <f>+'(令和3年8月) '!U21</f>
        <v>2769</v>
      </c>
      <c r="V40" s="21">
        <f>+'(令和3年8月) '!V21</f>
        <v>647991</v>
      </c>
      <c r="W40" s="27">
        <f>+'(令和3年8月) '!W21</f>
        <v>7956</v>
      </c>
      <c r="X40" s="21">
        <f>+'(令和3年8月) '!X21</f>
        <v>1588072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48"/>
      <c r="C41" s="22"/>
      <c r="D41" s="182" t="s">
        <v>24</v>
      </c>
      <c r="E41" s="27">
        <f>+'(令和3年8月) '!E22</f>
        <v>2376</v>
      </c>
      <c r="F41" s="21">
        <f>+'(令和3年8月) '!F22</f>
        <v>357999</v>
      </c>
      <c r="G41" s="27">
        <f>+'(令和3年8月) '!G22</f>
        <v>872</v>
      </c>
      <c r="H41" s="21">
        <f>+'(令和3年8月) '!H22</f>
        <v>403993</v>
      </c>
      <c r="I41" s="27">
        <f>+'(令和3年8月) '!I22</f>
        <v>2371</v>
      </c>
      <c r="J41" s="21">
        <f>+'(令和3年8月) '!J22</f>
        <v>2190612</v>
      </c>
      <c r="K41" s="27">
        <f>+'(令和3年8月) '!K22</f>
        <v>1696</v>
      </c>
      <c r="L41" s="21">
        <f>+'(令和3年8月) '!L22</f>
        <v>2790297</v>
      </c>
      <c r="M41" s="27">
        <f>+'(令和3年8月) '!M22</f>
        <v>19515</v>
      </c>
      <c r="N41" s="21">
        <f>+'(令和3年8月) '!N22</f>
        <v>3174208</v>
      </c>
      <c r="O41" s="27">
        <f>+'(令和3年8月) '!O22</f>
        <v>4407</v>
      </c>
      <c r="P41" s="21">
        <f>+'(令和3年8月) '!P22</f>
        <v>1200216</v>
      </c>
      <c r="Q41" s="27">
        <f>+'(令和3年8月) '!Q22</f>
        <v>57206</v>
      </c>
      <c r="R41" s="21">
        <f>+'(令和3年8月) '!R22</f>
        <v>9667124</v>
      </c>
      <c r="S41" s="25">
        <f>+'(令和3年8月) '!S22</f>
        <v>30976</v>
      </c>
      <c r="T41" s="26">
        <f>+'(令和3年8月) '!T22</f>
        <v>2477563</v>
      </c>
      <c r="U41" s="27">
        <f>+'(令和3年8月) '!U22</f>
        <v>5128</v>
      </c>
      <c r="V41" s="21">
        <f>+'(令和3年8月) '!V22</f>
        <v>2475877</v>
      </c>
      <c r="W41" s="27">
        <f>+'(令和3年8月) '!W22</f>
        <v>9390</v>
      </c>
      <c r="X41" s="21">
        <f>+'(令和3年8月) '!X22</f>
        <v>2117482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48"/>
      <c r="C42" s="22"/>
      <c r="D42" s="180" t="s">
        <v>44</v>
      </c>
      <c r="E42" s="244">
        <f>+'(令和3年8月) '!E23:F23</f>
        <v>47.788873038516407</v>
      </c>
      <c r="F42" s="245">
        <f>+'(令和3年7月) '!F23</f>
        <v>0</v>
      </c>
      <c r="G42" s="244">
        <f>+'(令和3年8月) '!G23:H23</f>
        <v>64.196123147092365</v>
      </c>
      <c r="H42" s="245">
        <f>+'(令和3年7月) '!H23</f>
        <v>0</v>
      </c>
      <c r="I42" s="244">
        <f>+'(令和3年8月) '!I23:J23</f>
        <v>140.15713662156264</v>
      </c>
      <c r="J42" s="245">
        <f>+'(令和3年7月) '!J23</f>
        <v>0</v>
      </c>
      <c r="K42" s="244">
        <f>+'(令和3年8月) '!K23:L23</f>
        <v>68.637212196639695</v>
      </c>
      <c r="L42" s="245">
        <f>+'(令和3年7月) '!L23</f>
        <v>0</v>
      </c>
      <c r="M42" s="244">
        <f>+'(令和3年8月) '!M23:N23</f>
        <v>46.965178980096475</v>
      </c>
      <c r="N42" s="245">
        <f>+'(令和3年7月) '!N23</f>
        <v>0</v>
      </c>
      <c r="O42" s="244">
        <f>+'(令和3年8月) '!O23:P23</f>
        <v>106.77268047134194</v>
      </c>
      <c r="P42" s="245">
        <f>+'(令和3年7月) '!P23</f>
        <v>0</v>
      </c>
      <c r="Q42" s="244">
        <f>+'(令和3年8月) '!Q23:R23</f>
        <v>48.439190300218954</v>
      </c>
      <c r="R42" s="245">
        <f>+'(令和3年7月) '!R23</f>
        <v>0</v>
      </c>
      <c r="S42" s="244">
        <f>+'(令和3年8月) '!S23:T23</f>
        <v>155.15490096495682</v>
      </c>
      <c r="T42" s="245">
        <f>+'(令和3年7月) '!T23</f>
        <v>0</v>
      </c>
      <c r="U42" s="244">
        <f>+'(令和3年8月) '!U23:V23</f>
        <v>53.235665081983122</v>
      </c>
      <c r="V42" s="245">
        <f>+'(令和3年7月) '!V23</f>
        <v>0</v>
      </c>
      <c r="W42" s="244">
        <f>+'(令和3年8月) '!W23:X23</f>
        <v>82.196313218843557</v>
      </c>
      <c r="X42" s="245">
        <f>+'(令和3年7月) '!X23</f>
        <v>0</v>
      </c>
      <c r="Y42" s="244">
        <f>+'(令和3年8月) '!Y23:Z23</f>
        <v>79.151054416514356</v>
      </c>
      <c r="Z42" s="245">
        <f>+'(令和3年7月) '!Z23</f>
        <v>0</v>
      </c>
    </row>
    <row r="43" spans="1:38" ht="18.95" customHeight="1" x14ac:dyDescent="0.15">
      <c r="A43" s="22"/>
      <c r="B43" s="248"/>
      <c r="C43" s="12" t="s">
        <v>45</v>
      </c>
      <c r="D43" s="186" t="s">
        <v>21</v>
      </c>
      <c r="E43" s="124">
        <f t="shared" ref="E43:Z46" si="18">E20-E39</f>
        <v>982</v>
      </c>
      <c r="F43" s="127">
        <f t="shared" si="18"/>
        <v>263024</v>
      </c>
      <c r="G43" s="124">
        <f t="shared" si="18"/>
        <v>140</v>
      </c>
      <c r="H43" s="125">
        <f t="shared" si="18"/>
        <v>20623</v>
      </c>
      <c r="I43" s="126">
        <f t="shared" si="18"/>
        <v>98</v>
      </c>
      <c r="J43" s="127">
        <f t="shared" si="18"/>
        <v>-361766</v>
      </c>
      <c r="K43" s="124">
        <f t="shared" si="18"/>
        <v>630</v>
      </c>
      <c r="L43" s="125">
        <f t="shared" si="18"/>
        <v>163489</v>
      </c>
      <c r="M43" s="126">
        <f t="shared" si="18"/>
        <v>-3142</v>
      </c>
      <c r="N43" s="127">
        <f t="shared" si="18"/>
        <v>-120718</v>
      </c>
      <c r="O43" s="124">
        <f t="shared" si="18"/>
        <v>300</v>
      </c>
      <c r="P43" s="125">
        <f t="shared" si="18"/>
        <v>45138</v>
      </c>
      <c r="Q43" s="126">
        <f t="shared" si="18"/>
        <v>2811</v>
      </c>
      <c r="R43" s="127">
        <f t="shared" si="18"/>
        <v>380018</v>
      </c>
      <c r="S43" s="124">
        <f t="shared" si="18"/>
        <v>-1798</v>
      </c>
      <c r="T43" s="125">
        <f t="shared" si="18"/>
        <v>-710308</v>
      </c>
      <c r="U43" s="126">
        <f t="shared" si="18"/>
        <v>1050</v>
      </c>
      <c r="V43" s="127">
        <f t="shared" si="18"/>
        <v>332843</v>
      </c>
      <c r="W43" s="124">
        <f t="shared" si="18"/>
        <v>-484</v>
      </c>
      <c r="X43" s="125">
        <f t="shared" si="18"/>
        <v>-183792</v>
      </c>
      <c r="Y43" s="124">
        <f t="shared" si="18"/>
        <v>-5356</v>
      </c>
      <c r="Z43" s="125">
        <f t="shared" si="18"/>
        <v>3295285</v>
      </c>
    </row>
    <row r="44" spans="1:38" ht="18.95" customHeight="1" x14ac:dyDescent="0.15">
      <c r="A44" s="22"/>
      <c r="B44" s="248"/>
      <c r="C44" s="22"/>
      <c r="D44" s="182" t="s">
        <v>22</v>
      </c>
      <c r="E44" s="128">
        <f t="shared" si="18"/>
        <v>-42</v>
      </c>
      <c r="F44" s="131">
        <f t="shared" si="18"/>
        <v>-25263</v>
      </c>
      <c r="G44" s="128">
        <f t="shared" si="18"/>
        <v>132</v>
      </c>
      <c r="H44" s="129">
        <f t="shared" si="18"/>
        <v>38652</v>
      </c>
      <c r="I44" s="130">
        <f t="shared" si="18"/>
        <v>527</v>
      </c>
      <c r="J44" s="131">
        <f t="shared" si="18"/>
        <v>788454</v>
      </c>
      <c r="K44" s="128">
        <f t="shared" si="18"/>
        <v>48</v>
      </c>
      <c r="L44" s="129">
        <f t="shared" si="18"/>
        <v>68800</v>
      </c>
      <c r="M44" s="130">
        <f t="shared" si="18"/>
        <v>2348</v>
      </c>
      <c r="N44" s="131">
        <f t="shared" si="18"/>
        <v>22384</v>
      </c>
      <c r="O44" s="128">
        <f t="shared" si="18"/>
        <v>262</v>
      </c>
      <c r="P44" s="129">
        <f t="shared" si="18"/>
        <v>77744</v>
      </c>
      <c r="Q44" s="130">
        <f t="shared" si="18"/>
        <v>1237</v>
      </c>
      <c r="R44" s="131">
        <f t="shared" si="18"/>
        <v>51009</v>
      </c>
      <c r="S44" s="128">
        <f t="shared" si="18"/>
        <v>-431</v>
      </c>
      <c r="T44" s="129">
        <f t="shared" si="18"/>
        <v>-1113203</v>
      </c>
      <c r="U44" s="130">
        <f t="shared" si="18"/>
        <v>185</v>
      </c>
      <c r="V44" s="131">
        <f t="shared" si="18"/>
        <v>547615</v>
      </c>
      <c r="W44" s="128">
        <f t="shared" si="18"/>
        <v>-28</v>
      </c>
      <c r="X44" s="129">
        <f t="shared" si="18"/>
        <v>-55121</v>
      </c>
      <c r="Y44" s="128">
        <f t="shared" si="18"/>
        <v>-1475</v>
      </c>
      <c r="Z44" s="129">
        <f t="shared" si="18"/>
        <v>4962652</v>
      </c>
    </row>
    <row r="45" spans="1:38" ht="18.95" customHeight="1" x14ac:dyDescent="0.15">
      <c r="A45" s="22"/>
      <c r="B45" s="248"/>
      <c r="C45" s="22"/>
      <c r="D45" s="182" t="s">
        <v>24</v>
      </c>
      <c r="E45" s="128">
        <f t="shared" si="18"/>
        <v>869</v>
      </c>
      <c r="F45" s="131">
        <f t="shared" si="18"/>
        <v>250149</v>
      </c>
      <c r="G45" s="128">
        <f t="shared" si="18"/>
        <v>-2</v>
      </c>
      <c r="H45" s="129">
        <f t="shared" si="18"/>
        <v>-9648</v>
      </c>
      <c r="I45" s="130">
        <f t="shared" si="18"/>
        <v>-269</v>
      </c>
      <c r="J45" s="131">
        <f t="shared" si="18"/>
        <v>-1190731</v>
      </c>
      <c r="K45" s="128">
        <f t="shared" si="18"/>
        <v>760</v>
      </c>
      <c r="L45" s="129">
        <f t="shared" si="18"/>
        <v>485524</v>
      </c>
      <c r="M45" s="130">
        <f t="shared" si="18"/>
        <v>-3385</v>
      </c>
      <c r="N45" s="131">
        <f t="shared" si="18"/>
        <v>-202878</v>
      </c>
      <c r="O45" s="128">
        <f t="shared" si="18"/>
        <v>113</v>
      </c>
      <c r="P45" s="129">
        <f t="shared" si="18"/>
        <v>-772</v>
      </c>
      <c r="Q45" s="130">
        <f t="shared" si="18"/>
        <v>437</v>
      </c>
      <c r="R45" s="131">
        <f t="shared" si="18"/>
        <v>184550</v>
      </c>
      <c r="S45" s="128">
        <f t="shared" si="18"/>
        <v>-454</v>
      </c>
      <c r="T45" s="129">
        <f t="shared" si="18"/>
        <v>100758</v>
      </c>
      <c r="U45" s="130">
        <f t="shared" si="18"/>
        <v>814</v>
      </c>
      <c r="V45" s="131">
        <f t="shared" si="18"/>
        <v>-185600</v>
      </c>
      <c r="W45" s="128">
        <f t="shared" si="18"/>
        <v>-717</v>
      </c>
      <c r="X45" s="129">
        <f t="shared" si="18"/>
        <v>-187177</v>
      </c>
      <c r="Y45" s="128">
        <f t="shared" si="18"/>
        <v>-17.100000000005821</v>
      </c>
      <c r="Z45" s="129">
        <f t="shared" si="18"/>
        <v>-939130</v>
      </c>
    </row>
    <row r="46" spans="1:38" ht="18.95" customHeight="1" thickBot="1" x14ac:dyDescent="0.2">
      <c r="A46" s="22"/>
      <c r="B46" s="248"/>
      <c r="C46" s="46"/>
      <c r="D46" s="180" t="s">
        <v>44</v>
      </c>
      <c r="E46" s="244">
        <f>E23-E42</f>
        <v>10.652685403042035</v>
      </c>
      <c r="F46" s="245"/>
      <c r="G46" s="244">
        <f>G23-G42</f>
        <v>16.056460090565494</v>
      </c>
      <c r="H46" s="245"/>
      <c r="I46" s="244">
        <f>I23-I42</f>
        <v>17.38813500821604</v>
      </c>
      <c r="J46" s="245"/>
      <c r="K46" s="244">
        <f>K23-K42</f>
        <v>0.82328876675144613</v>
      </c>
      <c r="L46" s="245"/>
      <c r="M46" s="244">
        <f>M23-M42</f>
        <v>-0.54352096354436696</v>
      </c>
      <c r="N46" s="245"/>
      <c r="O46" s="244">
        <f t="shared" si="18"/>
        <v>4.0708279861465684</v>
      </c>
      <c r="P46" s="245"/>
      <c r="Q46" s="244">
        <f t="shared" si="18"/>
        <v>3.8198628913630444</v>
      </c>
      <c r="R46" s="245"/>
      <c r="S46" s="244">
        <f t="shared" si="18"/>
        <v>-4.7825311317915009</v>
      </c>
      <c r="T46" s="245"/>
      <c r="U46" s="244">
        <f t="shared" si="18"/>
        <v>7.4870088114224771</v>
      </c>
      <c r="V46" s="245"/>
      <c r="W46" s="244">
        <f t="shared" si="18"/>
        <v>1.6158995918744949</v>
      </c>
      <c r="X46" s="245"/>
      <c r="Y46" s="244">
        <f t="shared" si="18"/>
        <v>2.3755040108146801</v>
      </c>
      <c r="Z46" s="245"/>
      <c r="AA46" s="242"/>
      <c r="AB46" s="243"/>
      <c r="AC46" s="242"/>
      <c r="AD46" s="243"/>
      <c r="AE46" s="242"/>
      <c r="AF46" s="243"/>
      <c r="AG46" s="176"/>
      <c r="AH46" s="177"/>
      <c r="AI46" s="176"/>
      <c r="AJ46" s="177"/>
      <c r="AK46" s="176"/>
      <c r="AL46" s="177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19">E20/E39*100</f>
        <v>189.68036529680364</v>
      </c>
      <c r="F47" s="84">
        <f t="shared" si="19"/>
        <v>406.00909799541614</v>
      </c>
      <c r="G47" s="83">
        <f t="shared" si="19"/>
        <v>125.08960573476702</v>
      </c>
      <c r="H47" s="85">
        <f t="shared" si="19"/>
        <v>110.52317363772279</v>
      </c>
      <c r="I47" s="86">
        <f t="shared" si="19"/>
        <v>102.97781829231236</v>
      </c>
      <c r="J47" s="84">
        <f t="shared" si="19"/>
        <v>94.425612296486065</v>
      </c>
      <c r="K47" s="83">
        <f t="shared" si="19"/>
        <v>152.85234899328859</v>
      </c>
      <c r="L47" s="85">
        <f t="shared" si="19"/>
        <v>107.1703720467373</v>
      </c>
      <c r="M47" s="86">
        <f t="shared" si="19"/>
        <v>67.688194158782395</v>
      </c>
      <c r="N47" s="84">
        <f t="shared" si="19"/>
        <v>91.718898880674573</v>
      </c>
      <c r="O47" s="83">
        <f t="shared" si="19"/>
        <v>106.37755102040816</v>
      </c>
      <c r="P47" s="85">
        <f t="shared" si="19"/>
        <v>102.76765562314559</v>
      </c>
      <c r="Q47" s="86">
        <f t="shared" si="19"/>
        <v>110.25276288434182</v>
      </c>
      <c r="R47" s="84">
        <f t="shared" si="19"/>
        <v>106.94081083825682</v>
      </c>
      <c r="S47" s="83">
        <f t="shared" si="19"/>
        <v>96.239201823924375</v>
      </c>
      <c r="T47" s="85">
        <f t="shared" si="19"/>
        <v>93.449800706690581</v>
      </c>
      <c r="U47" s="86">
        <f t="shared" si="19"/>
        <v>138.63134657836645</v>
      </c>
      <c r="V47" s="84">
        <f t="shared" si="19"/>
        <v>149.15256740253085</v>
      </c>
      <c r="W47" s="83">
        <f t="shared" si="19"/>
        <v>93.710201429499676</v>
      </c>
      <c r="X47" s="85">
        <f t="shared" si="19"/>
        <v>87.984042532326171</v>
      </c>
      <c r="Y47" s="83">
        <f t="shared" si="19"/>
        <v>95.224082891944434</v>
      </c>
      <c r="Z47" s="85">
        <f t="shared" si="19"/>
        <v>112.11518229364279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19"/>
        <v>96.64</v>
      </c>
      <c r="F48" s="78">
        <f t="shared" si="19"/>
        <v>79.641553376151379</v>
      </c>
      <c r="G48" s="75">
        <f t="shared" si="19"/>
        <v>123.2394366197183</v>
      </c>
      <c r="H48" s="76">
        <f t="shared" si="19"/>
        <v>120.60385082837588</v>
      </c>
      <c r="I48" s="77">
        <f t="shared" si="19"/>
        <v>116.83168316831683</v>
      </c>
      <c r="J48" s="78">
        <f t="shared" si="19"/>
        <v>112.07377915256573</v>
      </c>
      <c r="K48" s="75">
        <f t="shared" si="19"/>
        <v>104.73372781065089</v>
      </c>
      <c r="L48" s="76">
        <f t="shared" si="19"/>
        <v>103.64169914907042</v>
      </c>
      <c r="M48" s="77">
        <f t="shared" si="19"/>
        <v>130.82578442956546</v>
      </c>
      <c r="N48" s="78">
        <f t="shared" si="19"/>
        <v>101.47502947225391</v>
      </c>
      <c r="O48" s="75">
        <f t="shared" si="19"/>
        <v>105.65996975588681</v>
      </c>
      <c r="P48" s="76">
        <f t="shared" si="19"/>
        <v>104.86180465355952</v>
      </c>
      <c r="Q48" s="77">
        <f t="shared" si="19"/>
        <v>104.33214260699026</v>
      </c>
      <c r="R48" s="78">
        <f t="shared" si="19"/>
        <v>100.90770080271081</v>
      </c>
      <c r="S48" s="75">
        <f t="shared" si="19"/>
        <v>99.08094506994199</v>
      </c>
      <c r="T48" s="76">
        <f t="shared" si="19"/>
        <v>90.012716436914303</v>
      </c>
      <c r="U48" s="77">
        <f t="shared" si="19"/>
        <v>106.68111231491513</v>
      </c>
      <c r="V48" s="78">
        <f t="shared" si="19"/>
        <v>184.50966139961821</v>
      </c>
      <c r="W48" s="75">
        <f t="shared" si="19"/>
        <v>99.648064353946708</v>
      </c>
      <c r="X48" s="76">
        <f t="shared" si="19"/>
        <v>96.529061654635314</v>
      </c>
      <c r="Y48" s="75">
        <f t="shared" si="19"/>
        <v>98.66027230533075</v>
      </c>
      <c r="Z48" s="76">
        <f t="shared" si="19"/>
        <v>118.87794815066444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19"/>
        <v>136.57407407407408</v>
      </c>
      <c r="F49" s="82">
        <f t="shared" si="19"/>
        <v>169.87421752574727</v>
      </c>
      <c r="G49" s="79">
        <f t="shared" si="19"/>
        <v>99.77064220183486</v>
      </c>
      <c r="H49" s="80">
        <f t="shared" si="19"/>
        <v>97.611839809105604</v>
      </c>
      <c r="I49" s="81">
        <f t="shared" si="19"/>
        <v>88.65457612821595</v>
      </c>
      <c r="J49" s="82">
        <f t="shared" si="19"/>
        <v>45.643911381842152</v>
      </c>
      <c r="K49" s="79">
        <f t="shared" si="19"/>
        <v>144.81132075471697</v>
      </c>
      <c r="L49" s="80">
        <f t="shared" si="19"/>
        <v>117.4004416017363</v>
      </c>
      <c r="M49" s="81">
        <f t="shared" si="19"/>
        <v>82.654368434537545</v>
      </c>
      <c r="N49" s="82">
        <f t="shared" si="19"/>
        <v>93.608547391979357</v>
      </c>
      <c r="O49" s="79">
        <f t="shared" si="19"/>
        <v>102.56410256410255</v>
      </c>
      <c r="P49" s="80">
        <f t="shared" si="19"/>
        <v>99.935678244582633</v>
      </c>
      <c r="Q49" s="81">
        <f t="shared" si="19"/>
        <v>100.76390588399818</v>
      </c>
      <c r="R49" s="82">
        <f t="shared" si="19"/>
        <v>101.90904761333361</v>
      </c>
      <c r="S49" s="79">
        <f t="shared" si="19"/>
        <v>98.534349173553721</v>
      </c>
      <c r="T49" s="80">
        <f t="shared" si="19"/>
        <v>104.06681888613933</v>
      </c>
      <c r="U49" s="81">
        <f t="shared" si="19"/>
        <v>115.87363494539782</v>
      </c>
      <c r="V49" s="82">
        <f t="shared" si="19"/>
        <v>92.503666377610841</v>
      </c>
      <c r="W49" s="79">
        <f t="shared" si="19"/>
        <v>92.364217252396159</v>
      </c>
      <c r="X49" s="80">
        <f t="shared" si="19"/>
        <v>91.16039711317498</v>
      </c>
      <c r="Y49" s="79">
        <f t="shared" si="19"/>
        <v>99.987057230504661</v>
      </c>
      <c r="Z49" s="80">
        <f t="shared" si="19"/>
        <v>96.526716027071728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EE9B-4C7F-428F-ADDE-6DB0362552A6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A26" sqref="A26"/>
    </sheetView>
  </sheetViews>
  <sheetFormatPr defaultRowHeight="13.5" x14ac:dyDescent="0.15"/>
  <cols>
    <col min="1" max="1" width="2.625" style="173" customWidth="1"/>
    <col min="2" max="2" width="3.125" style="173" customWidth="1"/>
    <col min="3" max="3" width="12.625" style="173" customWidth="1"/>
    <col min="4" max="4" width="7.25" style="173" customWidth="1"/>
    <col min="5" max="5" width="7.625" style="173" customWidth="1"/>
    <col min="6" max="6" width="10.125" style="173" customWidth="1"/>
    <col min="7" max="7" width="7.625" style="173" customWidth="1"/>
    <col min="8" max="8" width="10.125" style="173" customWidth="1"/>
    <col min="9" max="9" width="7.625" style="173" customWidth="1"/>
    <col min="10" max="10" width="10.125" style="173" customWidth="1"/>
    <col min="11" max="11" width="7.625" style="173" customWidth="1"/>
    <col min="12" max="12" width="10.125" style="173" customWidth="1"/>
    <col min="13" max="13" width="7.625" style="173" customWidth="1"/>
    <col min="14" max="14" width="10.125" style="173" customWidth="1"/>
    <col min="15" max="15" width="7.625" style="173" customWidth="1"/>
    <col min="16" max="16" width="10.125" style="173" customWidth="1"/>
    <col min="17" max="17" width="8.125" style="173" customWidth="1"/>
    <col min="18" max="18" width="11.125" style="173" customWidth="1"/>
    <col min="19" max="19" width="8.125" style="173" customWidth="1"/>
    <col min="20" max="20" width="11.125" style="173" customWidth="1"/>
    <col min="21" max="21" width="8.125" style="173" customWidth="1"/>
    <col min="22" max="22" width="11.125" style="173" customWidth="1"/>
    <col min="23" max="23" width="7.625" style="173" customWidth="1"/>
    <col min="24" max="24" width="10.5" style="173" bestFit="1" customWidth="1"/>
    <col min="25" max="25" width="8.625" style="173" customWidth="1"/>
    <col min="26" max="26" width="11.625" style="173" customWidth="1"/>
    <col min="27" max="16384" width="9" style="173"/>
  </cols>
  <sheetData>
    <row r="1" spans="1:26" ht="29.25" thickBot="1" x14ac:dyDescent="0.35">
      <c r="A1" s="277" t="s">
        <v>69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172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4" t="s">
        <v>21</v>
      </c>
      <c r="E5" s="13">
        <v>847</v>
      </c>
      <c r="F5" s="14">
        <v>49863</v>
      </c>
      <c r="G5" s="15">
        <v>54</v>
      </c>
      <c r="H5" s="16">
        <v>10200</v>
      </c>
      <c r="I5" s="13">
        <v>1854</v>
      </c>
      <c r="J5" s="14">
        <v>6248823</v>
      </c>
      <c r="K5" s="17">
        <v>1153</v>
      </c>
      <c r="L5" s="18">
        <v>2267138</v>
      </c>
      <c r="M5" s="13">
        <v>400</v>
      </c>
      <c r="N5" s="87">
        <v>373843</v>
      </c>
      <c r="O5" s="19">
        <v>652</v>
      </c>
      <c r="P5" s="18">
        <v>37986</v>
      </c>
      <c r="Q5" s="13">
        <v>14318</v>
      </c>
      <c r="R5" s="14">
        <v>2305108</v>
      </c>
      <c r="S5" s="19">
        <v>16070</v>
      </c>
      <c r="T5" s="18">
        <v>6861232</v>
      </c>
      <c r="U5" s="13">
        <v>2078</v>
      </c>
      <c r="V5" s="14">
        <v>618413</v>
      </c>
      <c r="W5" s="13">
        <v>343</v>
      </c>
      <c r="X5" s="18">
        <v>71829</v>
      </c>
      <c r="Y5" s="20">
        <f t="shared" ref="Y5:Z19" si="0">+W5+U5+S5+Q5+O5+M5+K5+I5+G5+E5</f>
        <v>37769</v>
      </c>
      <c r="Z5" s="21">
        <f t="shared" si="0"/>
        <v>18844435</v>
      </c>
    </row>
    <row r="6" spans="1:26" ht="18.95" customHeight="1" x14ac:dyDescent="0.15">
      <c r="A6" s="7"/>
      <c r="B6" s="22"/>
      <c r="C6" s="167"/>
      <c r="D6" s="170" t="s">
        <v>22</v>
      </c>
      <c r="E6" s="23">
        <v>1039</v>
      </c>
      <c r="F6" s="24">
        <v>85753</v>
      </c>
      <c r="G6" s="25">
        <v>54</v>
      </c>
      <c r="H6" s="26">
        <v>10200</v>
      </c>
      <c r="I6" s="27">
        <v>1701</v>
      </c>
      <c r="J6" s="21">
        <v>6294472</v>
      </c>
      <c r="K6" s="25">
        <v>940</v>
      </c>
      <c r="L6" s="26">
        <v>1834536</v>
      </c>
      <c r="M6" s="27">
        <v>421</v>
      </c>
      <c r="N6" s="88">
        <v>382919</v>
      </c>
      <c r="O6" s="25">
        <v>657</v>
      </c>
      <c r="P6" s="26">
        <v>39087</v>
      </c>
      <c r="Q6" s="27">
        <v>14907</v>
      </c>
      <c r="R6" s="21">
        <v>2302367</v>
      </c>
      <c r="S6" s="25">
        <v>16162</v>
      </c>
      <c r="T6" s="26">
        <v>7107009</v>
      </c>
      <c r="U6" s="27">
        <v>2338</v>
      </c>
      <c r="V6" s="21">
        <v>608306</v>
      </c>
      <c r="W6" s="27">
        <v>356</v>
      </c>
      <c r="X6" s="26">
        <v>86537</v>
      </c>
      <c r="Y6" s="20">
        <f t="shared" si="0"/>
        <v>38575</v>
      </c>
      <c r="Z6" s="21">
        <f t="shared" si="0"/>
        <v>18751186</v>
      </c>
    </row>
    <row r="7" spans="1:26" ht="18.95" customHeight="1" thickBot="1" x14ac:dyDescent="0.2">
      <c r="A7" s="7" t="s">
        <v>23</v>
      </c>
      <c r="B7" s="22"/>
      <c r="C7" s="168"/>
      <c r="D7" s="28" t="s">
        <v>24</v>
      </c>
      <c r="E7" s="23">
        <v>1934</v>
      </c>
      <c r="F7" s="36">
        <v>278740</v>
      </c>
      <c r="G7" s="29">
        <v>156</v>
      </c>
      <c r="H7" s="30">
        <v>75238</v>
      </c>
      <c r="I7" s="31">
        <v>1906</v>
      </c>
      <c r="J7" s="32">
        <v>1993335</v>
      </c>
      <c r="K7" s="89">
        <v>1448</v>
      </c>
      <c r="L7" s="30">
        <v>2605754</v>
      </c>
      <c r="M7" s="23">
        <v>858</v>
      </c>
      <c r="N7" s="24">
        <v>232436</v>
      </c>
      <c r="O7" s="33">
        <v>2422</v>
      </c>
      <c r="P7" s="34">
        <v>433273</v>
      </c>
      <c r="Q7" s="23">
        <v>33108</v>
      </c>
      <c r="R7" s="24">
        <v>4746945</v>
      </c>
      <c r="S7" s="33">
        <v>24410</v>
      </c>
      <c r="T7" s="34">
        <v>1723639</v>
      </c>
      <c r="U7" s="23">
        <v>3416</v>
      </c>
      <c r="V7" s="24">
        <v>2345276</v>
      </c>
      <c r="W7" s="23">
        <v>1216</v>
      </c>
      <c r="X7" s="34">
        <v>235493</v>
      </c>
      <c r="Y7" s="31">
        <f t="shared" si="0"/>
        <v>70874</v>
      </c>
      <c r="Z7" s="24">
        <f t="shared" si="0"/>
        <v>14670129</v>
      </c>
    </row>
    <row r="8" spans="1:26" ht="18.95" customHeight="1" x14ac:dyDescent="0.15">
      <c r="A8" s="7"/>
      <c r="B8" s="22" t="s">
        <v>25</v>
      </c>
      <c r="C8" s="2" t="s">
        <v>26</v>
      </c>
      <c r="D8" s="174" t="s">
        <v>21</v>
      </c>
      <c r="E8" s="13">
        <v>161</v>
      </c>
      <c r="F8" s="14">
        <v>26398</v>
      </c>
      <c r="G8" s="15">
        <v>0</v>
      </c>
      <c r="H8" s="16">
        <v>0</v>
      </c>
      <c r="I8" s="13">
        <v>118</v>
      </c>
      <c r="J8" s="14">
        <v>73225</v>
      </c>
      <c r="K8" s="17">
        <v>0</v>
      </c>
      <c r="L8" s="18">
        <v>0</v>
      </c>
      <c r="M8" s="13">
        <v>6417</v>
      </c>
      <c r="N8" s="87">
        <v>670599</v>
      </c>
      <c r="O8" s="19">
        <v>0</v>
      </c>
      <c r="P8" s="18">
        <v>0</v>
      </c>
      <c r="Q8" s="13">
        <v>7131</v>
      </c>
      <c r="R8" s="14">
        <v>1598973</v>
      </c>
      <c r="S8" s="19">
        <v>31542</v>
      </c>
      <c r="T8" s="18">
        <v>3942398</v>
      </c>
      <c r="U8" s="13">
        <v>615</v>
      </c>
      <c r="V8" s="14">
        <v>53590</v>
      </c>
      <c r="W8" s="13">
        <v>4</v>
      </c>
      <c r="X8" s="18">
        <v>700</v>
      </c>
      <c r="Y8" s="13">
        <f t="shared" si="0"/>
        <v>45988</v>
      </c>
      <c r="Z8" s="14">
        <f t="shared" si="0"/>
        <v>6365883</v>
      </c>
    </row>
    <row r="9" spans="1:26" ht="18.95" customHeight="1" x14ac:dyDescent="0.15">
      <c r="A9" s="7" t="s">
        <v>27</v>
      </c>
      <c r="B9" s="22"/>
      <c r="C9" s="167"/>
      <c r="D9" s="170" t="s">
        <v>22</v>
      </c>
      <c r="E9" s="23">
        <v>165</v>
      </c>
      <c r="F9" s="24">
        <v>27064</v>
      </c>
      <c r="G9" s="25">
        <v>0</v>
      </c>
      <c r="H9" s="26">
        <v>0</v>
      </c>
      <c r="I9" s="27">
        <v>118</v>
      </c>
      <c r="J9" s="21">
        <v>65747</v>
      </c>
      <c r="K9" s="25">
        <v>1</v>
      </c>
      <c r="L9" s="26">
        <v>7</v>
      </c>
      <c r="M9" s="27">
        <v>5763</v>
      </c>
      <c r="N9" s="88">
        <v>817762</v>
      </c>
      <c r="O9" s="25">
        <v>0</v>
      </c>
      <c r="P9" s="26">
        <v>0</v>
      </c>
      <c r="Q9" s="27">
        <v>7164</v>
      </c>
      <c r="R9" s="21">
        <v>1663652</v>
      </c>
      <c r="S9" s="25">
        <v>30525</v>
      </c>
      <c r="T9" s="26">
        <v>3988095</v>
      </c>
      <c r="U9" s="27">
        <v>414</v>
      </c>
      <c r="V9" s="21">
        <v>36105</v>
      </c>
      <c r="W9" s="27">
        <v>75</v>
      </c>
      <c r="X9" s="26">
        <v>11131</v>
      </c>
      <c r="Y9" s="20">
        <f t="shared" si="0"/>
        <v>44225</v>
      </c>
      <c r="Z9" s="21">
        <f t="shared" si="0"/>
        <v>6609563</v>
      </c>
    </row>
    <row r="10" spans="1:26" ht="18.95" customHeight="1" thickBot="1" x14ac:dyDescent="0.2">
      <c r="A10" s="7"/>
      <c r="B10" s="22"/>
      <c r="C10" s="168"/>
      <c r="D10" s="28" t="s">
        <v>24</v>
      </c>
      <c r="E10" s="35">
        <v>147</v>
      </c>
      <c r="F10" s="36">
        <v>23552</v>
      </c>
      <c r="G10" s="29">
        <v>0</v>
      </c>
      <c r="H10" s="30">
        <v>0</v>
      </c>
      <c r="I10" s="37">
        <v>123</v>
      </c>
      <c r="J10" s="38">
        <v>40770</v>
      </c>
      <c r="K10" s="89">
        <v>1</v>
      </c>
      <c r="L10" s="30">
        <v>13</v>
      </c>
      <c r="M10" s="35">
        <v>8339</v>
      </c>
      <c r="N10" s="36">
        <v>1443160</v>
      </c>
      <c r="O10" s="29">
        <v>0</v>
      </c>
      <c r="P10" s="30">
        <v>0</v>
      </c>
      <c r="Q10" s="35">
        <v>11865</v>
      </c>
      <c r="R10" s="36">
        <v>1265674</v>
      </c>
      <c r="S10" s="29">
        <v>6454</v>
      </c>
      <c r="T10" s="30">
        <v>722412</v>
      </c>
      <c r="U10" s="35">
        <v>1607</v>
      </c>
      <c r="V10" s="36">
        <v>111215</v>
      </c>
      <c r="W10" s="35">
        <v>1</v>
      </c>
      <c r="X10" s="30">
        <v>20</v>
      </c>
      <c r="Y10" s="37">
        <f t="shared" si="0"/>
        <v>28537</v>
      </c>
      <c r="Z10" s="36">
        <f t="shared" si="0"/>
        <v>3606816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2285</v>
      </c>
      <c r="R11" s="14">
        <v>627691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si="0"/>
        <v>741154</v>
      </c>
    </row>
    <row r="12" spans="1:26" ht="18.95" customHeight="1" x14ac:dyDescent="0.15">
      <c r="A12" s="7"/>
      <c r="B12" s="7"/>
      <c r="C12" s="167"/>
      <c r="D12" s="17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604478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2418</v>
      </c>
      <c r="Z12" s="21">
        <f t="shared" si="0"/>
        <v>718901</v>
      </c>
    </row>
    <row r="13" spans="1:26" ht="18.95" customHeight="1" thickBot="1" x14ac:dyDescent="0.2">
      <c r="A13" s="7"/>
      <c r="B13" s="7"/>
      <c r="C13" s="16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41</v>
      </c>
      <c r="J13" s="38">
        <v>38731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5860</v>
      </c>
      <c r="R13" s="36">
        <v>1658812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6148</v>
      </c>
      <c r="Z13" s="36">
        <f t="shared" si="0"/>
        <v>1915089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2054</v>
      </c>
      <c r="Z14" s="14">
        <f t="shared" si="0"/>
        <v>161720</v>
      </c>
    </row>
    <row r="15" spans="1:26" ht="18.95" customHeight="1" x14ac:dyDescent="0.15">
      <c r="A15" s="7"/>
      <c r="B15" s="22"/>
      <c r="C15" s="167"/>
      <c r="D15" s="17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43080</v>
      </c>
    </row>
    <row r="16" spans="1:26" ht="18.95" customHeight="1" thickBot="1" x14ac:dyDescent="0.2">
      <c r="A16" s="7" t="s">
        <v>34</v>
      </c>
      <c r="B16" s="22"/>
      <c r="C16" s="16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8468</v>
      </c>
      <c r="N16" s="36">
        <v>892537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8468</v>
      </c>
      <c r="Z16" s="36">
        <f t="shared" si="0"/>
        <v>892537</v>
      </c>
    </row>
    <row r="17" spans="1:28" ht="18.95" customHeight="1" x14ac:dyDescent="0.15">
      <c r="A17" s="7"/>
      <c r="B17" s="22"/>
      <c r="C17" s="2" t="s">
        <v>35</v>
      </c>
      <c r="D17" s="174" t="s">
        <v>21</v>
      </c>
      <c r="E17" s="13">
        <v>87</v>
      </c>
      <c r="F17" s="14">
        <v>9692</v>
      </c>
      <c r="G17" s="19">
        <v>429</v>
      </c>
      <c r="H17" s="18">
        <v>110777</v>
      </c>
      <c r="I17" s="13">
        <v>1275</v>
      </c>
      <c r="J17" s="14">
        <v>145038</v>
      </c>
      <c r="K17" s="19">
        <v>39</v>
      </c>
      <c r="L17" s="18">
        <v>12925</v>
      </c>
      <c r="M17" s="13">
        <v>838</v>
      </c>
      <c r="N17" s="87">
        <v>236591</v>
      </c>
      <c r="O17" s="19">
        <v>4052</v>
      </c>
      <c r="P17" s="18">
        <v>1592925</v>
      </c>
      <c r="Q17" s="13">
        <v>3683</v>
      </c>
      <c r="R17" s="14">
        <v>943352</v>
      </c>
      <c r="S17" s="19">
        <v>197</v>
      </c>
      <c r="T17" s="18">
        <v>40437</v>
      </c>
      <c r="U17" s="13">
        <v>20</v>
      </c>
      <c r="V17" s="14">
        <v>4400</v>
      </c>
      <c r="W17" s="13">
        <v>7348</v>
      </c>
      <c r="X17" s="18">
        <v>1457037</v>
      </c>
      <c r="Y17" s="41">
        <f t="shared" si="1"/>
        <v>17968</v>
      </c>
      <c r="Z17" s="42">
        <f t="shared" si="0"/>
        <v>4553174</v>
      </c>
    </row>
    <row r="18" spans="1:28" ht="18.95" customHeight="1" x14ac:dyDescent="0.15">
      <c r="A18" s="7" t="s">
        <v>36</v>
      </c>
      <c r="B18" s="22"/>
      <c r="C18" s="167"/>
      <c r="D18" s="170" t="s">
        <v>22</v>
      </c>
      <c r="E18" s="27">
        <v>46</v>
      </c>
      <c r="F18" s="21">
        <v>11274</v>
      </c>
      <c r="G18" s="25">
        <v>439</v>
      </c>
      <c r="H18" s="26">
        <v>102396</v>
      </c>
      <c r="I18" s="27">
        <v>1266</v>
      </c>
      <c r="J18" s="21">
        <v>146378</v>
      </c>
      <c r="K18" s="25">
        <v>73</v>
      </c>
      <c r="L18" s="26">
        <v>54685</v>
      </c>
      <c r="M18" s="27">
        <v>608</v>
      </c>
      <c r="N18" s="21">
        <v>258768</v>
      </c>
      <c r="O18" s="25">
        <v>3972</v>
      </c>
      <c r="P18" s="26">
        <v>1559990</v>
      </c>
      <c r="Q18" s="27">
        <v>4205</v>
      </c>
      <c r="R18" s="21">
        <v>1049086</v>
      </c>
      <c r="S18" s="25">
        <v>209</v>
      </c>
      <c r="T18" s="26">
        <v>51100</v>
      </c>
      <c r="U18" s="27">
        <v>13</v>
      </c>
      <c r="V18" s="21">
        <v>2860</v>
      </c>
      <c r="W18" s="27">
        <v>7525</v>
      </c>
      <c r="X18" s="26">
        <v>1490404</v>
      </c>
      <c r="Y18" s="23">
        <f t="shared" si="1"/>
        <v>18356</v>
      </c>
      <c r="Z18" s="24">
        <f t="shared" si="0"/>
        <v>4726941</v>
      </c>
    </row>
    <row r="19" spans="1:28" ht="18.95" customHeight="1" thickBot="1" x14ac:dyDescent="0.2">
      <c r="A19" s="7"/>
      <c r="B19" s="22"/>
      <c r="C19" s="168"/>
      <c r="D19" s="43" t="s">
        <v>24</v>
      </c>
      <c r="E19" s="23">
        <v>295</v>
      </c>
      <c r="F19" s="24">
        <v>55707</v>
      </c>
      <c r="G19" s="33">
        <v>521</v>
      </c>
      <c r="H19" s="34">
        <v>133755</v>
      </c>
      <c r="I19" s="23">
        <v>301</v>
      </c>
      <c r="J19" s="24">
        <v>117776</v>
      </c>
      <c r="K19" s="90">
        <v>247</v>
      </c>
      <c r="L19" s="34">
        <v>184530</v>
      </c>
      <c r="M19" s="23">
        <v>1831</v>
      </c>
      <c r="N19" s="24">
        <v>587075</v>
      </c>
      <c r="O19" s="33">
        <v>1985</v>
      </c>
      <c r="P19" s="34">
        <v>766943</v>
      </c>
      <c r="Q19" s="23">
        <v>6373</v>
      </c>
      <c r="R19" s="24">
        <v>1995693</v>
      </c>
      <c r="S19" s="33">
        <v>112</v>
      </c>
      <c r="T19" s="34">
        <v>31512</v>
      </c>
      <c r="U19" s="23">
        <v>72</v>
      </c>
      <c r="V19" s="24">
        <v>15840</v>
      </c>
      <c r="W19" s="23">
        <v>8173</v>
      </c>
      <c r="X19" s="34">
        <v>1881969</v>
      </c>
      <c r="Y19" s="35">
        <f t="shared" si="1"/>
        <v>19910</v>
      </c>
      <c r="Z19" s="36">
        <f t="shared" si="0"/>
        <v>5770800</v>
      </c>
    </row>
    <row r="20" spans="1:28" ht="18.95" customHeight="1" x14ac:dyDescent="0.15">
      <c r="A20" s="7"/>
      <c r="B20" s="22"/>
      <c r="C20" s="2" t="s">
        <v>17</v>
      </c>
      <c r="D20" s="174" t="s">
        <v>21</v>
      </c>
      <c r="E20" s="13">
        <f>+E17+E14+E11+E8+E5</f>
        <v>1095</v>
      </c>
      <c r="F20" s="14">
        <f t="shared" ref="E20:Z22" si="2">+F17+F14+F11+F8+F5</f>
        <v>85953</v>
      </c>
      <c r="G20" s="19">
        <f t="shared" si="2"/>
        <v>558</v>
      </c>
      <c r="H20" s="18">
        <f t="shared" si="2"/>
        <v>195977</v>
      </c>
      <c r="I20" s="13">
        <f t="shared" si="2"/>
        <v>3291</v>
      </c>
      <c r="J20" s="14">
        <f t="shared" si="2"/>
        <v>6489789</v>
      </c>
      <c r="K20" s="19">
        <f t="shared" si="2"/>
        <v>1192</v>
      </c>
      <c r="L20" s="18">
        <f t="shared" si="2"/>
        <v>2280063</v>
      </c>
      <c r="M20" s="13">
        <f t="shared" si="2"/>
        <v>9724</v>
      </c>
      <c r="N20" s="14">
        <f t="shared" si="2"/>
        <v>1457753</v>
      </c>
      <c r="O20" s="19">
        <f t="shared" si="2"/>
        <v>4704</v>
      </c>
      <c r="P20" s="18">
        <f t="shared" si="2"/>
        <v>1630911</v>
      </c>
      <c r="Q20" s="13">
        <f t="shared" si="2"/>
        <v>27417</v>
      </c>
      <c r="R20" s="14">
        <f t="shared" si="2"/>
        <v>5475124</v>
      </c>
      <c r="S20" s="19">
        <f t="shared" si="2"/>
        <v>47809</v>
      </c>
      <c r="T20" s="18">
        <f t="shared" si="2"/>
        <v>10844067</v>
      </c>
      <c r="U20" s="13">
        <f t="shared" si="2"/>
        <v>2718</v>
      </c>
      <c r="V20" s="14">
        <f t="shared" si="2"/>
        <v>677163</v>
      </c>
      <c r="W20" s="13">
        <f t="shared" si="2"/>
        <v>7695</v>
      </c>
      <c r="X20" s="18">
        <f t="shared" si="2"/>
        <v>1529566</v>
      </c>
      <c r="Y20" s="31">
        <f t="shared" si="2"/>
        <v>106203</v>
      </c>
      <c r="Z20" s="32">
        <f t="shared" si="2"/>
        <v>30666366</v>
      </c>
      <c r="AA20" s="3"/>
      <c r="AB20" s="3"/>
    </row>
    <row r="21" spans="1:28" ht="18.95" customHeight="1" x14ac:dyDescent="0.15">
      <c r="A21" s="7" t="s">
        <v>37</v>
      </c>
      <c r="B21" s="22"/>
      <c r="C21" s="167"/>
      <c r="D21" s="170" t="s">
        <v>22</v>
      </c>
      <c r="E21" s="27">
        <f t="shared" si="2"/>
        <v>1250</v>
      </c>
      <c r="F21" s="21">
        <f t="shared" si="2"/>
        <v>124091</v>
      </c>
      <c r="G21" s="25">
        <f t="shared" si="2"/>
        <v>568</v>
      </c>
      <c r="H21" s="26">
        <f t="shared" si="2"/>
        <v>187596</v>
      </c>
      <c r="I21" s="27">
        <f t="shared" si="2"/>
        <v>3131</v>
      </c>
      <c r="J21" s="21">
        <f t="shared" si="2"/>
        <v>6530300</v>
      </c>
      <c r="K21" s="25">
        <f t="shared" si="2"/>
        <v>1014</v>
      </c>
      <c r="L21" s="26">
        <f t="shared" si="2"/>
        <v>1889228</v>
      </c>
      <c r="M21" s="27">
        <f t="shared" si="2"/>
        <v>7617</v>
      </c>
      <c r="N21" s="21">
        <f t="shared" si="2"/>
        <v>1517529</v>
      </c>
      <c r="O21" s="25">
        <f t="shared" si="2"/>
        <v>4629</v>
      </c>
      <c r="P21" s="26">
        <f t="shared" si="2"/>
        <v>1599077</v>
      </c>
      <c r="Q21" s="27">
        <f t="shared" si="2"/>
        <v>28554</v>
      </c>
      <c r="R21" s="21">
        <f t="shared" si="2"/>
        <v>5619583</v>
      </c>
      <c r="S21" s="25">
        <f t="shared" si="2"/>
        <v>46896</v>
      </c>
      <c r="T21" s="26">
        <f t="shared" si="2"/>
        <v>11146204</v>
      </c>
      <c r="U21" s="27">
        <f t="shared" si="2"/>
        <v>2769</v>
      </c>
      <c r="V21" s="21">
        <f t="shared" si="2"/>
        <v>647991</v>
      </c>
      <c r="W21" s="27">
        <f t="shared" si="2"/>
        <v>7956</v>
      </c>
      <c r="X21" s="26">
        <f t="shared" si="2"/>
        <v>1588072</v>
      </c>
      <c r="Y21" s="23">
        <f t="shared" si="2"/>
        <v>104384</v>
      </c>
      <c r="Z21" s="24">
        <f t="shared" si="2"/>
        <v>30849671</v>
      </c>
      <c r="AA21" s="3"/>
      <c r="AB21" s="3"/>
    </row>
    <row r="22" spans="1:28" ht="18.95" customHeight="1" thickBot="1" x14ac:dyDescent="0.2">
      <c r="A22" s="7"/>
      <c r="B22" s="22"/>
      <c r="C22" s="168"/>
      <c r="D22" s="43" t="s">
        <v>24</v>
      </c>
      <c r="E22" s="23">
        <f t="shared" si="2"/>
        <v>2376</v>
      </c>
      <c r="F22" s="24">
        <f t="shared" si="2"/>
        <v>357999</v>
      </c>
      <c r="G22" s="33">
        <f t="shared" si="2"/>
        <v>872</v>
      </c>
      <c r="H22" s="34">
        <f t="shared" si="2"/>
        <v>403993</v>
      </c>
      <c r="I22" s="23">
        <f t="shared" si="2"/>
        <v>2371</v>
      </c>
      <c r="J22" s="24">
        <f t="shared" si="2"/>
        <v>2190612</v>
      </c>
      <c r="K22" s="33">
        <f t="shared" si="2"/>
        <v>1696</v>
      </c>
      <c r="L22" s="34">
        <f t="shared" si="2"/>
        <v>2790297</v>
      </c>
      <c r="M22" s="23">
        <f t="shared" si="2"/>
        <v>19515</v>
      </c>
      <c r="N22" s="24">
        <f t="shared" si="2"/>
        <v>3174208</v>
      </c>
      <c r="O22" s="33">
        <f t="shared" si="2"/>
        <v>4407</v>
      </c>
      <c r="P22" s="34">
        <f t="shared" si="2"/>
        <v>1200216</v>
      </c>
      <c r="Q22" s="23">
        <f t="shared" si="2"/>
        <v>57206</v>
      </c>
      <c r="R22" s="24">
        <f t="shared" si="2"/>
        <v>9667124</v>
      </c>
      <c r="S22" s="33">
        <f t="shared" si="2"/>
        <v>30976</v>
      </c>
      <c r="T22" s="34">
        <f t="shared" si="2"/>
        <v>2477563</v>
      </c>
      <c r="U22" s="23">
        <f t="shared" si="2"/>
        <v>5128</v>
      </c>
      <c r="V22" s="24">
        <f t="shared" si="2"/>
        <v>2475877</v>
      </c>
      <c r="W22" s="23">
        <f t="shared" si="2"/>
        <v>9390</v>
      </c>
      <c r="X22" s="34">
        <f t="shared" si="2"/>
        <v>2117482</v>
      </c>
      <c r="Y22" s="23">
        <f t="shared" si="2"/>
        <v>133937</v>
      </c>
      <c r="Z22" s="24">
        <f t="shared" si="2"/>
        <v>26855371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47.788873038516407</v>
      </c>
      <c r="F23" s="262"/>
      <c r="G23" s="261">
        <f>(G20+G21)/(G22+G41)*100</f>
        <v>64.196123147092365</v>
      </c>
      <c r="H23" s="262"/>
      <c r="I23" s="261">
        <f>(I20+I21)/(I22+I41)*100</f>
        <v>140.15713662156264</v>
      </c>
      <c r="J23" s="262"/>
      <c r="K23" s="261">
        <f>(K20+K21)/(K22+K41)*100</f>
        <v>68.637212196639695</v>
      </c>
      <c r="L23" s="262"/>
      <c r="M23" s="261">
        <f>(M20+M21)/(M22+M41)*100</f>
        <v>46.965178980096475</v>
      </c>
      <c r="N23" s="262"/>
      <c r="O23" s="261">
        <f>(O20+O21)/(O22+O41)*100</f>
        <v>106.77268047134194</v>
      </c>
      <c r="P23" s="262"/>
      <c r="Q23" s="261">
        <f>(Q20+Q21)/(Q22+Q41)*100</f>
        <v>48.439190300218954</v>
      </c>
      <c r="R23" s="262"/>
      <c r="S23" s="261">
        <f>(S20+S21)/(S22+S41)*100</f>
        <v>155.15490096495682</v>
      </c>
      <c r="T23" s="262"/>
      <c r="U23" s="261">
        <f>(U20+U21)/(U22+U41)*100</f>
        <v>53.235665081983122</v>
      </c>
      <c r="V23" s="262"/>
      <c r="W23" s="261">
        <f>(W20+W21)/(W22+W41)*100</f>
        <v>82.196313218843557</v>
      </c>
      <c r="X23" s="262"/>
      <c r="Y23" s="261">
        <f>(Y20+Y21)/(Y22+Y41)*100</f>
        <v>79.151054416514356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f>F22/E22*1000</f>
        <v>150672.97979797979</v>
      </c>
      <c r="F24" s="264"/>
      <c r="G24" s="257">
        <f>H22/G22*1000</f>
        <v>463294.72477064218</v>
      </c>
      <c r="H24" s="258"/>
      <c r="I24" s="259">
        <f>J22/I22*1000</f>
        <v>923919.0215099114</v>
      </c>
      <c r="J24" s="260"/>
      <c r="K24" s="257">
        <f>L22/K22*1000</f>
        <v>1645222.2877358489</v>
      </c>
      <c r="L24" s="258"/>
      <c r="M24" s="259">
        <f>N22/M22*1000</f>
        <v>162654.77837560853</v>
      </c>
      <c r="N24" s="260"/>
      <c r="O24" s="257">
        <f>P22/O22*1000</f>
        <v>272343.09053778084</v>
      </c>
      <c r="P24" s="258"/>
      <c r="Q24" s="259">
        <f>R22/Q22*1000</f>
        <v>168987.9383281474</v>
      </c>
      <c r="R24" s="260"/>
      <c r="S24" s="257">
        <f>T22/S22*1000</f>
        <v>79983.309659090912</v>
      </c>
      <c r="T24" s="258"/>
      <c r="U24" s="259">
        <f>V22/U22*1000</f>
        <v>482815.32761310448</v>
      </c>
      <c r="V24" s="260"/>
      <c r="W24" s="257">
        <f>X22/W22*1000</f>
        <v>225503.94036208733</v>
      </c>
      <c r="X24" s="258"/>
      <c r="Y24" s="259">
        <f>Z22/Y22*1000</f>
        <v>200507.48486228599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1.7739683582579868</v>
      </c>
      <c r="F25" s="49"/>
      <c r="G25" s="50">
        <f>G22/Y22*100</f>
        <v>0.65105236043811643</v>
      </c>
      <c r="H25" s="51"/>
      <c r="I25" s="48">
        <f>I22/Y22*100</f>
        <v>1.7702352598609794</v>
      </c>
      <c r="J25" s="49"/>
      <c r="K25" s="50">
        <f>K22/Y22*100</f>
        <v>1.2662669762649605</v>
      </c>
      <c r="L25" s="51"/>
      <c r="M25" s="48">
        <f>M22/Y22*100</f>
        <v>14.57028304352046</v>
      </c>
      <c r="N25" s="49"/>
      <c r="O25" s="50">
        <f>O22/Y22*100</f>
        <v>3.290352927122453</v>
      </c>
      <c r="P25" s="51"/>
      <c r="Q25" s="48">
        <f>Q22/Y22*100</f>
        <v>42.711125379842763</v>
      </c>
      <c r="R25" s="49"/>
      <c r="S25" s="50">
        <f>S22/Y22*100</f>
        <v>23.127291189141165</v>
      </c>
      <c r="T25" s="51"/>
      <c r="U25" s="48">
        <f>U22/Y22*100</f>
        <v>3.8286657159709412</v>
      </c>
      <c r="V25" s="49"/>
      <c r="W25" s="50">
        <f>W22/Y22*100</f>
        <v>7.0107587895801755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6"/>
      <c r="E26" s="52"/>
      <c r="F26" s="166"/>
      <c r="G26" s="52"/>
      <c r="H26" s="166"/>
      <c r="I26" s="52"/>
      <c r="J26" s="166"/>
      <c r="K26" s="52"/>
      <c r="L26" s="166"/>
      <c r="M26" s="52"/>
      <c r="N26" s="166"/>
      <c r="O26" s="52"/>
      <c r="P26" s="166"/>
      <c r="Q26" s="52"/>
      <c r="R26" s="166"/>
      <c r="S26" s="52"/>
      <c r="T26" s="166"/>
      <c r="U26" s="52"/>
      <c r="V26" s="166"/>
      <c r="W26" s="52"/>
      <c r="X26" s="166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1366</v>
      </c>
      <c r="F27" s="14">
        <v>161547</v>
      </c>
      <c r="G27" s="19">
        <v>512</v>
      </c>
      <c r="H27" s="18">
        <v>215294</v>
      </c>
      <c r="I27" s="13">
        <v>2006</v>
      </c>
      <c r="J27" s="14">
        <v>942281</v>
      </c>
      <c r="K27" s="19">
        <v>203</v>
      </c>
      <c r="L27" s="18">
        <v>111742</v>
      </c>
      <c r="M27" s="13">
        <v>7257</v>
      </c>
      <c r="N27" s="14">
        <v>1213858</v>
      </c>
      <c r="O27" s="19">
        <v>4259</v>
      </c>
      <c r="P27" s="18">
        <v>1475069</v>
      </c>
      <c r="Q27" s="13">
        <v>19224</v>
      </c>
      <c r="R27" s="14">
        <v>3738564</v>
      </c>
      <c r="S27" s="19">
        <v>37070</v>
      </c>
      <c r="T27" s="18">
        <v>9418522</v>
      </c>
      <c r="U27" s="13">
        <v>3278</v>
      </c>
      <c r="V27" s="14">
        <v>574692</v>
      </c>
      <c r="W27" s="19">
        <v>7085</v>
      </c>
      <c r="X27" s="18">
        <v>1391693</v>
      </c>
      <c r="Y27" s="55">
        <f>+W27+U27+S27+Q27+O27+M27+K27+I27+G27+E27</f>
        <v>82260</v>
      </c>
      <c r="Z27" s="56">
        <f t="shared" ref="Z27:Z29" si="3">+X27+V27+T27+R27+P27+N27+L27+J27+H27+F27</f>
        <v>19243262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1188</v>
      </c>
      <c r="F28" s="21">
        <v>89884</v>
      </c>
      <c r="G28" s="25">
        <v>573</v>
      </c>
      <c r="H28" s="26">
        <v>236218</v>
      </c>
      <c r="I28" s="27">
        <v>2037</v>
      </c>
      <c r="J28" s="21">
        <v>926353</v>
      </c>
      <c r="K28" s="25">
        <v>141</v>
      </c>
      <c r="L28" s="26">
        <v>70315</v>
      </c>
      <c r="M28" s="27">
        <v>5410</v>
      </c>
      <c r="N28" s="21">
        <v>1203015</v>
      </c>
      <c r="O28" s="25">
        <v>4357</v>
      </c>
      <c r="P28" s="26">
        <v>1499105</v>
      </c>
      <c r="Q28" s="27">
        <v>20120</v>
      </c>
      <c r="R28" s="21">
        <v>4030994</v>
      </c>
      <c r="S28" s="25">
        <v>38018</v>
      </c>
      <c r="T28" s="26">
        <v>9647949</v>
      </c>
      <c r="U28" s="27">
        <v>3218</v>
      </c>
      <c r="V28" s="21">
        <v>862328</v>
      </c>
      <c r="W28" s="25">
        <v>7201</v>
      </c>
      <c r="X28" s="26">
        <v>1407243</v>
      </c>
      <c r="Y28" s="58">
        <f t="shared" ref="Y28:Y29" si="4">+W28+U28+S28+Q28+O28+M28+K28+I28+G28+E28</f>
        <v>82263</v>
      </c>
      <c r="Z28" s="59">
        <f t="shared" si="3"/>
        <v>19973404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2317</v>
      </c>
      <c r="F29" s="21">
        <v>357827</v>
      </c>
      <c r="G29" s="25">
        <v>1232</v>
      </c>
      <c r="H29" s="26">
        <v>512628</v>
      </c>
      <c r="I29" s="27">
        <v>2216</v>
      </c>
      <c r="J29" s="21">
        <v>2462627</v>
      </c>
      <c r="K29" s="25">
        <v>472</v>
      </c>
      <c r="L29" s="26">
        <v>171869</v>
      </c>
      <c r="M29" s="27">
        <v>15279</v>
      </c>
      <c r="N29" s="21">
        <v>2501582</v>
      </c>
      <c r="O29" s="25">
        <v>3977</v>
      </c>
      <c r="P29" s="26">
        <v>1180332</v>
      </c>
      <c r="Q29" s="27">
        <v>62150</v>
      </c>
      <c r="R29" s="21">
        <v>11517409</v>
      </c>
      <c r="S29" s="25">
        <v>25547</v>
      </c>
      <c r="T29" s="26">
        <v>2187356</v>
      </c>
      <c r="U29" s="27">
        <v>8007</v>
      </c>
      <c r="V29" s="21">
        <v>2442561</v>
      </c>
      <c r="W29" s="25">
        <v>13301</v>
      </c>
      <c r="X29" s="26">
        <v>1798681</v>
      </c>
      <c r="Y29" s="58">
        <f t="shared" si="4"/>
        <v>134498</v>
      </c>
      <c r="Z29" s="59">
        <f t="shared" si="3"/>
        <v>25132872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57.3</v>
      </c>
      <c r="F30" s="253"/>
      <c r="G30" s="252">
        <v>43</v>
      </c>
      <c r="H30" s="253"/>
      <c r="I30" s="252">
        <v>90.6</v>
      </c>
      <c r="J30" s="253"/>
      <c r="K30" s="252">
        <v>39</v>
      </c>
      <c r="L30" s="253"/>
      <c r="M30" s="252">
        <v>44.1</v>
      </c>
      <c r="N30" s="253"/>
      <c r="O30" s="252">
        <v>107</v>
      </c>
      <c r="P30" s="253"/>
      <c r="Q30" s="252">
        <v>31.4</v>
      </c>
      <c r="R30" s="253"/>
      <c r="S30" s="252">
        <v>144.30000000000001</v>
      </c>
      <c r="T30" s="253"/>
      <c r="U30" s="252">
        <v>40.700000000000003</v>
      </c>
      <c r="V30" s="253"/>
      <c r="W30" s="252">
        <v>53.5</v>
      </c>
      <c r="X30" s="253"/>
      <c r="Y30" s="252">
        <v>61.2</v>
      </c>
      <c r="Z30" s="253"/>
    </row>
    <row r="31" spans="1:28" ht="18.95" customHeight="1" x14ac:dyDescent="0.15">
      <c r="A31" s="22"/>
      <c r="B31" s="255"/>
      <c r="C31" s="4" t="s">
        <v>45</v>
      </c>
      <c r="D31" s="174" t="s">
        <v>21</v>
      </c>
      <c r="E31" s="124">
        <f>E20-E27</f>
        <v>-271</v>
      </c>
      <c r="F31" s="125">
        <f t="shared" ref="F31:Z33" si="5">F20-F27</f>
        <v>-75594</v>
      </c>
      <c r="G31" s="126">
        <f t="shared" si="5"/>
        <v>46</v>
      </c>
      <c r="H31" s="127">
        <f t="shared" si="5"/>
        <v>-19317</v>
      </c>
      <c r="I31" s="124">
        <f t="shared" si="5"/>
        <v>1285</v>
      </c>
      <c r="J31" s="125">
        <f t="shared" si="5"/>
        <v>5547508</v>
      </c>
      <c r="K31" s="126">
        <f t="shared" si="5"/>
        <v>989</v>
      </c>
      <c r="L31" s="127">
        <f t="shared" si="5"/>
        <v>2168321</v>
      </c>
      <c r="M31" s="124">
        <f t="shared" si="5"/>
        <v>2467</v>
      </c>
      <c r="N31" s="125">
        <f t="shared" si="5"/>
        <v>243895</v>
      </c>
      <c r="O31" s="126">
        <f t="shared" si="5"/>
        <v>445</v>
      </c>
      <c r="P31" s="127">
        <f t="shared" si="5"/>
        <v>155842</v>
      </c>
      <c r="Q31" s="124">
        <f t="shared" si="5"/>
        <v>8193</v>
      </c>
      <c r="R31" s="125">
        <f t="shared" si="5"/>
        <v>1736560</v>
      </c>
      <c r="S31" s="126">
        <f t="shared" si="5"/>
        <v>10739</v>
      </c>
      <c r="T31" s="127">
        <f t="shared" si="5"/>
        <v>1425545</v>
      </c>
      <c r="U31" s="124">
        <f t="shared" si="5"/>
        <v>-560</v>
      </c>
      <c r="V31" s="125">
        <f t="shared" si="5"/>
        <v>102471</v>
      </c>
      <c r="W31" s="126">
        <f t="shared" si="5"/>
        <v>610</v>
      </c>
      <c r="X31" s="127">
        <f t="shared" si="5"/>
        <v>137873</v>
      </c>
      <c r="Y31" s="124">
        <f t="shared" si="5"/>
        <v>23943</v>
      </c>
      <c r="Z31" s="125">
        <f t="shared" si="5"/>
        <v>11423104</v>
      </c>
    </row>
    <row r="32" spans="1:28" ht="18.95" customHeight="1" x14ac:dyDescent="0.15">
      <c r="A32" s="22" t="s">
        <v>46</v>
      </c>
      <c r="B32" s="255"/>
      <c r="C32" s="7"/>
      <c r="D32" s="170" t="s">
        <v>22</v>
      </c>
      <c r="E32" s="128">
        <f t="shared" ref="E32:T33" si="6">E21-E28</f>
        <v>62</v>
      </c>
      <c r="F32" s="129">
        <f t="shared" si="6"/>
        <v>34207</v>
      </c>
      <c r="G32" s="130">
        <f t="shared" si="6"/>
        <v>-5</v>
      </c>
      <c r="H32" s="131">
        <f t="shared" si="6"/>
        <v>-48622</v>
      </c>
      <c r="I32" s="128">
        <f t="shared" si="6"/>
        <v>1094</v>
      </c>
      <c r="J32" s="129">
        <f t="shared" si="6"/>
        <v>5603947</v>
      </c>
      <c r="K32" s="130">
        <f t="shared" si="6"/>
        <v>873</v>
      </c>
      <c r="L32" s="131">
        <f t="shared" si="6"/>
        <v>1818913</v>
      </c>
      <c r="M32" s="128">
        <f t="shared" si="6"/>
        <v>2207</v>
      </c>
      <c r="N32" s="129">
        <f t="shared" si="6"/>
        <v>314514</v>
      </c>
      <c r="O32" s="130">
        <f t="shared" si="6"/>
        <v>272</v>
      </c>
      <c r="P32" s="131">
        <f t="shared" si="6"/>
        <v>99972</v>
      </c>
      <c r="Q32" s="128">
        <f t="shared" si="6"/>
        <v>8434</v>
      </c>
      <c r="R32" s="129">
        <f t="shared" si="6"/>
        <v>1588589</v>
      </c>
      <c r="S32" s="130">
        <f t="shared" si="6"/>
        <v>8878</v>
      </c>
      <c r="T32" s="131">
        <f t="shared" si="6"/>
        <v>1498255</v>
      </c>
      <c r="U32" s="128">
        <f t="shared" si="5"/>
        <v>-449</v>
      </c>
      <c r="V32" s="129">
        <f t="shared" si="5"/>
        <v>-214337</v>
      </c>
      <c r="W32" s="130">
        <f t="shared" si="5"/>
        <v>755</v>
      </c>
      <c r="X32" s="131">
        <f t="shared" si="5"/>
        <v>180829</v>
      </c>
      <c r="Y32" s="128">
        <f t="shared" si="5"/>
        <v>22121</v>
      </c>
      <c r="Z32" s="129">
        <f t="shared" si="5"/>
        <v>10876267</v>
      </c>
    </row>
    <row r="33" spans="1:38" ht="18.95" customHeight="1" x14ac:dyDescent="0.15">
      <c r="A33" s="22"/>
      <c r="B33" s="255"/>
      <c r="C33" s="7"/>
      <c r="D33" s="170" t="s">
        <v>24</v>
      </c>
      <c r="E33" s="128">
        <f t="shared" si="6"/>
        <v>59</v>
      </c>
      <c r="F33" s="129">
        <f t="shared" si="5"/>
        <v>172</v>
      </c>
      <c r="G33" s="130">
        <f t="shared" si="5"/>
        <v>-360</v>
      </c>
      <c r="H33" s="131">
        <f t="shared" si="5"/>
        <v>-108635</v>
      </c>
      <c r="I33" s="128">
        <f t="shared" si="5"/>
        <v>155</v>
      </c>
      <c r="J33" s="129">
        <f t="shared" si="5"/>
        <v>-272015</v>
      </c>
      <c r="K33" s="130">
        <f t="shared" si="5"/>
        <v>1224</v>
      </c>
      <c r="L33" s="131">
        <f t="shared" si="5"/>
        <v>2618428</v>
      </c>
      <c r="M33" s="128">
        <f t="shared" si="5"/>
        <v>4236</v>
      </c>
      <c r="N33" s="129">
        <f t="shared" si="5"/>
        <v>672626</v>
      </c>
      <c r="O33" s="130">
        <f t="shared" si="5"/>
        <v>430</v>
      </c>
      <c r="P33" s="131">
        <f t="shared" si="5"/>
        <v>19884</v>
      </c>
      <c r="Q33" s="128">
        <f t="shared" si="5"/>
        <v>-4944</v>
      </c>
      <c r="R33" s="129">
        <f t="shared" si="5"/>
        <v>-1850285</v>
      </c>
      <c r="S33" s="130">
        <f t="shared" si="5"/>
        <v>5429</v>
      </c>
      <c r="T33" s="131">
        <f t="shared" si="5"/>
        <v>290207</v>
      </c>
      <c r="U33" s="128">
        <f t="shared" si="5"/>
        <v>-2879</v>
      </c>
      <c r="V33" s="129">
        <f t="shared" si="5"/>
        <v>33316</v>
      </c>
      <c r="W33" s="130">
        <f t="shared" si="5"/>
        <v>-3911</v>
      </c>
      <c r="X33" s="131">
        <f t="shared" si="5"/>
        <v>318801</v>
      </c>
      <c r="Y33" s="128">
        <f t="shared" si="5"/>
        <v>-561</v>
      </c>
      <c r="Z33" s="129">
        <f t="shared" si="5"/>
        <v>1722499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-9.5111269614835905</v>
      </c>
      <c r="F34" s="245"/>
      <c r="G34" s="250">
        <f t="shared" ref="G34" si="7">+G23-G30</f>
        <v>21.196123147092365</v>
      </c>
      <c r="H34" s="251"/>
      <c r="I34" s="246">
        <f t="shared" ref="I34" si="8">+I23-I30</f>
        <v>49.557136621562648</v>
      </c>
      <c r="J34" s="245"/>
      <c r="K34" s="250">
        <f t="shared" ref="K34" si="9">+K23-K30</f>
        <v>29.637212196639695</v>
      </c>
      <c r="L34" s="251"/>
      <c r="M34" s="246">
        <f t="shared" ref="M34" si="10">+M23-M30</f>
        <v>2.8651789800964735</v>
      </c>
      <c r="N34" s="245"/>
      <c r="O34" s="250">
        <f t="shared" ref="O34" si="11">+O23-O30</f>
        <v>-0.22731952865805738</v>
      </c>
      <c r="P34" s="251"/>
      <c r="Q34" s="246">
        <f t="shared" ref="Q34" si="12">+Q23-Q30</f>
        <v>17.039190300218955</v>
      </c>
      <c r="R34" s="245"/>
      <c r="S34" s="250">
        <f t="shared" ref="S34" si="13">+S23-S30</f>
        <v>10.854900964956812</v>
      </c>
      <c r="T34" s="251"/>
      <c r="U34" s="246">
        <f t="shared" ref="U34" si="14">+U23-U30</f>
        <v>12.535665081983119</v>
      </c>
      <c r="V34" s="245"/>
      <c r="W34" s="250">
        <f t="shared" ref="W34" si="15">+W23-W30</f>
        <v>28.696313218843557</v>
      </c>
      <c r="X34" s="251"/>
      <c r="Y34" s="246">
        <f t="shared" ref="Y34" si="16">+Y23-Y30</f>
        <v>17.951054416514353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17">E20/E27*100</f>
        <v>80.161054172767194</v>
      </c>
      <c r="F35" s="72">
        <f t="shared" si="17"/>
        <v>53.20618767293729</v>
      </c>
      <c r="G35" s="73">
        <f t="shared" si="17"/>
        <v>108.984375</v>
      </c>
      <c r="H35" s="74">
        <f t="shared" si="17"/>
        <v>91.027618047878718</v>
      </c>
      <c r="I35" s="71">
        <f t="shared" si="17"/>
        <v>164.05782652043868</v>
      </c>
      <c r="J35" s="72">
        <f t="shared" si="17"/>
        <v>688.73181142355634</v>
      </c>
      <c r="K35" s="73">
        <f t="shared" si="17"/>
        <v>587.192118226601</v>
      </c>
      <c r="L35" s="74">
        <f t="shared" si="17"/>
        <v>2040.4709061946271</v>
      </c>
      <c r="M35" s="71">
        <f t="shared" si="17"/>
        <v>133.99476367645033</v>
      </c>
      <c r="N35" s="72">
        <f t="shared" si="17"/>
        <v>120.09254789275188</v>
      </c>
      <c r="O35" s="73">
        <f t="shared" si="17"/>
        <v>110.44846208030054</v>
      </c>
      <c r="P35" s="74">
        <f t="shared" si="17"/>
        <v>110.56506509187028</v>
      </c>
      <c r="Q35" s="71">
        <f t="shared" si="17"/>
        <v>142.61860174781523</v>
      </c>
      <c r="R35" s="72">
        <f t="shared" si="17"/>
        <v>146.44992034374695</v>
      </c>
      <c r="S35" s="73">
        <f t="shared" si="17"/>
        <v>128.96951712975454</v>
      </c>
      <c r="T35" s="74">
        <f t="shared" si="17"/>
        <v>115.1355488684955</v>
      </c>
      <c r="U35" s="71">
        <f t="shared" si="17"/>
        <v>82.916412446613791</v>
      </c>
      <c r="V35" s="72">
        <f t="shared" si="17"/>
        <v>117.83059447495354</v>
      </c>
      <c r="W35" s="73">
        <f t="shared" si="17"/>
        <v>108.60973888496824</v>
      </c>
      <c r="X35" s="74">
        <f t="shared" si="17"/>
        <v>109.90685445712525</v>
      </c>
      <c r="Y35" s="71">
        <f t="shared" si="17"/>
        <v>129.10649161196207</v>
      </c>
      <c r="Z35" s="72">
        <f t="shared" si="17"/>
        <v>159.36157809419214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17"/>
        <v>105.21885521885521</v>
      </c>
      <c r="F36" s="76">
        <f t="shared" si="17"/>
        <v>138.05682880156647</v>
      </c>
      <c r="G36" s="77">
        <f t="shared" si="17"/>
        <v>99.127399650959859</v>
      </c>
      <c r="H36" s="78">
        <f t="shared" si="17"/>
        <v>79.416471225732167</v>
      </c>
      <c r="I36" s="75">
        <f t="shared" si="17"/>
        <v>153.70643102601866</v>
      </c>
      <c r="J36" s="76">
        <f t="shared" si="17"/>
        <v>704.94725013034986</v>
      </c>
      <c r="K36" s="77">
        <f t="shared" si="17"/>
        <v>719.14893617021278</v>
      </c>
      <c r="L36" s="78">
        <f t="shared" si="17"/>
        <v>2686.8065135461852</v>
      </c>
      <c r="M36" s="75">
        <f t="shared" si="17"/>
        <v>140.79482439926062</v>
      </c>
      <c r="N36" s="76">
        <f t="shared" si="17"/>
        <v>126.14381366815874</v>
      </c>
      <c r="O36" s="77">
        <f t="shared" si="17"/>
        <v>106.24282763369291</v>
      </c>
      <c r="P36" s="78">
        <f t="shared" si="17"/>
        <v>106.66877903815943</v>
      </c>
      <c r="Q36" s="75">
        <f t="shared" si="17"/>
        <v>141.91848906560637</v>
      </c>
      <c r="R36" s="76">
        <f t="shared" si="17"/>
        <v>139.40936156193732</v>
      </c>
      <c r="S36" s="77">
        <f t="shared" si="17"/>
        <v>123.35209637540112</v>
      </c>
      <c r="T36" s="78">
        <f t="shared" si="17"/>
        <v>115.52925912025447</v>
      </c>
      <c r="U36" s="75">
        <f t="shared" si="17"/>
        <v>86.04723430702299</v>
      </c>
      <c r="V36" s="76">
        <f t="shared" si="17"/>
        <v>75.144376617713903</v>
      </c>
      <c r="W36" s="77">
        <f t="shared" si="17"/>
        <v>110.4846549090404</v>
      </c>
      <c r="X36" s="78">
        <f t="shared" si="17"/>
        <v>112.84987738436077</v>
      </c>
      <c r="Y36" s="75">
        <f t="shared" si="17"/>
        <v>126.89058264347277</v>
      </c>
      <c r="Z36" s="76">
        <f t="shared" si="17"/>
        <v>154.45374759354991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17"/>
        <v>102.54639620198533</v>
      </c>
      <c r="F37" s="80">
        <f t="shared" si="17"/>
        <v>100.04806792109035</v>
      </c>
      <c r="G37" s="81">
        <f t="shared" si="17"/>
        <v>70.779220779220779</v>
      </c>
      <c r="H37" s="82">
        <f t="shared" si="17"/>
        <v>78.808219605639962</v>
      </c>
      <c r="I37" s="79">
        <f t="shared" si="17"/>
        <v>106.99458483754513</v>
      </c>
      <c r="J37" s="80">
        <f t="shared" si="17"/>
        <v>88.954275251591085</v>
      </c>
      <c r="K37" s="81">
        <f t="shared" si="17"/>
        <v>359.32203389830511</v>
      </c>
      <c r="L37" s="82">
        <f t="shared" si="17"/>
        <v>1623.502202258697</v>
      </c>
      <c r="M37" s="79">
        <f t="shared" si="17"/>
        <v>127.7243275083448</v>
      </c>
      <c r="N37" s="80">
        <f t="shared" si="17"/>
        <v>126.88802525761697</v>
      </c>
      <c r="O37" s="81">
        <f t="shared" si="17"/>
        <v>110.81216997736986</v>
      </c>
      <c r="P37" s="82">
        <f t="shared" si="17"/>
        <v>101.68461077052898</v>
      </c>
      <c r="Q37" s="79">
        <f t="shared" si="17"/>
        <v>92.045052292839898</v>
      </c>
      <c r="R37" s="80">
        <f t="shared" si="17"/>
        <v>83.934885007556829</v>
      </c>
      <c r="S37" s="81">
        <f t="shared" si="17"/>
        <v>121.25102751790817</v>
      </c>
      <c r="T37" s="82">
        <f t="shared" si="17"/>
        <v>113.26747909348089</v>
      </c>
      <c r="U37" s="79">
        <f t="shared" si="17"/>
        <v>64.043961533658049</v>
      </c>
      <c r="V37" s="80">
        <f t="shared" si="17"/>
        <v>101.36397821794421</v>
      </c>
      <c r="W37" s="81">
        <f t="shared" si="17"/>
        <v>70.596195774753781</v>
      </c>
      <c r="X37" s="82">
        <f t="shared" si="17"/>
        <v>117.72415453323852</v>
      </c>
      <c r="Y37" s="79">
        <f t="shared" si="17"/>
        <v>99.582893425924539</v>
      </c>
      <c r="Z37" s="80">
        <f t="shared" si="17"/>
        <v>106.85357009736094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175" t="s">
        <v>21</v>
      </c>
      <c r="E39" s="13">
        <f>+'(令和3年7月) '!E20</f>
        <v>1048</v>
      </c>
      <c r="F39" s="14">
        <f>+'(令和3年7月) '!F20</f>
        <v>62965</v>
      </c>
      <c r="G39" s="13">
        <f>+'(令和3年7月) '!G20</f>
        <v>558</v>
      </c>
      <c r="H39" s="14">
        <f>+'(令和3年7月) '!H20</f>
        <v>195977</v>
      </c>
      <c r="I39" s="13">
        <f>+'(令和3年7月) '!I20</f>
        <v>2372</v>
      </c>
      <c r="J39" s="14">
        <f>+'(令和3年7月) '!J20</f>
        <v>1092548</v>
      </c>
      <c r="K39" s="13">
        <f>+'(令和3年7月) '!K20</f>
        <v>1056</v>
      </c>
      <c r="L39" s="14">
        <f>+'(令和3年7月) '!L20</f>
        <v>1832925</v>
      </c>
      <c r="M39" s="13">
        <f>+'(令和3年7月) '!M20</f>
        <v>9846</v>
      </c>
      <c r="N39" s="14">
        <f>+'(令和3年7月) '!N20</f>
        <v>1633317</v>
      </c>
      <c r="O39" s="13">
        <f>+'(令和3年7月) '!O20</f>
        <v>4714</v>
      </c>
      <c r="P39" s="14">
        <f>+'(令和3年7月) '!P20</f>
        <v>1634158</v>
      </c>
      <c r="Q39" s="13">
        <f>+'(令和3年7月) '!Q20</f>
        <v>28620</v>
      </c>
      <c r="R39" s="14">
        <f>+'(令和3年7月) '!R20</f>
        <v>5816454</v>
      </c>
      <c r="S39" s="25">
        <f>+'(令和3年7月) '!S20</f>
        <v>53258</v>
      </c>
      <c r="T39" s="26">
        <f>+'(令和3年7月) '!T20</f>
        <v>12563463</v>
      </c>
      <c r="U39" s="13">
        <f>+'(令和3年7月) '!U20</f>
        <v>2753</v>
      </c>
      <c r="V39" s="14">
        <f>+'(令和3年7月) '!V20</f>
        <v>819636</v>
      </c>
      <c r="W39" s="13">
        <f>+'(令和3年7月) '!W20</f>
        <v>7921</v>
      </c>
      <c r="X39" s="14">
        <f>+'(令和3年7月) '!X20</f>
        <v>1548189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48"/>
      <c r="C40" s="22"/>
      <c r="D40" s="171" t="s">
        <v>22</v>
      </c>
      <c r="E40" s="27">
        <f>+'(令和3年7月) '!E21</f>
        <v>921</v>
      </c>
      <c r="F40" s="21">
        <f>+'(令和3年7月) '!F21</f>
        <v>81822</v>
      </c>
      <c r="G40" s="27">
        <f>+'(令和3年7月) '!G21</f>
        <v>544</v>
      </c>
      <c r="H40" s="21">
        <f>+'(令和3年7月) '!H21</f>
        <v>182796</v>
      </c>
      <c r="I40" s="27">
        <f>+'(令和3年7月) '!I21</f>
        <v>2205</v>
      </c>
      <c r="J40" s="21">
        <f>+'(令和3年7月) '!J21</f>
        <v>1044821</v>
      </c>
      <c r="K40" s="27">
        <f>+'(令和3年7月) '!K21</f>
        <v>776</v>
      </c>
      <c r="L40" s="21">
        <f>+'(令和3年7月) '!L21</f>
        <v>1353865</v>
      </c>
      <c r="M40" s="27">
        <f>+'(令和3年7月) '!M21</f>
        <v>7886</v>
      </c>
      <c r="N40" s="21">
        <f>+'(令和3年7月) '!N21</f>
        <v>1542502</v>
      </c>
      <c r="O40" s="27">
        <f>+'(令和3年7月) '!O21</f>
        <v>4634</v>
      </c>
      <c r="P40" s="21">
        <f>+'(令和3年7月) '!P21</f>
        <v>1655284</v>
      </c>
      <c r="Q40" s="27">
        <f>+'(令和3年7月) '!Q21</f>
        <v>29892</v>
      </c>
      <c r="R40" s="21">
        <f>+'(令和3年7月) '!R21</f>
        <v>5951544</v>
      </c>
      <c r="S40" s="25">
        <f>+'(令和3年7月) '!S21</f>
        <v>51862</v>
      </c>
      <c r="T40" s="26">
        <f>+'(令和3年7月) '!T21</f>
        <v>12257105</v>
      </c>
      <c r="U40" s="27">
        <f>+'(令和3年7月) '!U21</f>
        <v>3167</v>
      </c>
      <c r="V40" s="21">
        <f>+'(令和3年7月) '!V21</f>
        <v>643453</v>
      </c>
      <c r="W40" s="27">
        <f>+'(令和3年7月) '!W21</f>
        <v>8210</v>
      </c>
      <c r="X40" s="21">
        <f>+'(令和3年7月) '!X21</f>
        <v>1574898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48"/>
      <c r="C41" s="22"/>
      <c r="D41" s="171" t="s">
        <v>24</v>
      </c>
      <c r="E41" s="27">
        <f>+'(令和3年7月) '!E22</f>
        <v>2531</v>
      </c>
      <c r="F41" s="21">
        <f>+'(令和3年7月) '!F22</f>
        <v>396137</v>
      </c>
      <c r="G41" s="27">
        <f>+'(令和3年7月) '!G22</f>
        <v>882</v>
      </c>
      <c r="H41" s="21">
        <f>+'(令和3年7月) '!H22</f>
        <v>395612</v>
      </c>
      <c r="I41" s="27">
        <f>+'(令和3年7月) '!I22</f>
        <v>2211</v>
      </c>
      <c r="J41" s="21">
        <f>+'(令和3年7月) '!J22</f>
        <v>2231123</v>
      </c>
      <c r="K41" s="27">
        <f>+'(令和3年7月) '!K22</f>
        <v>1518</v>
      </c>
      <c r="L41" s="21">
        <f>+'(令和3年7月) '!L22</f>
        <v>2399462</v>
      </c>
      <c r="M41" s="27">
        <f>+'(令和3年7月) '!M22</f>
        <v>17408.099999999999</v>
      </c>
      <c r="N41" s="21">
        <f>+'(令和3年7月) '!N22</f>
        <v>3233984</v>
      </c>
      <c r="O41" s="27">
        <f>+'(令和3年7月) '!O22</f>
        <v>4334</v>
      </c>
      <c r="P41" s="21">
        <f>+'(令和3年7月) '!P22</f>
        <v>1168382</v>
      </c>
      <c r="Q41" s="27">
        <f>+'(令和3年7月) '!Q22</f>
        <v>58343</v>
      </c>
      <c r="R41" s="21">
        <f>+'(令和3年7月) '!R22</f>
        <v>9811583</v>
      </c>
      <c r="S41" s="25">
        <f>+'(令和3年7月) '!S22</f>
        <v>30063</v>
      </c>
      <c r="T41" s="26">
        <f>+'(令和3年7月) '!T22</f>
        <v>2779700</v>
      </c>
      <c r="U41" s="27">
        <f>+'(令和3年7月) '!U22</f>
        <v>5179</v>
      </c>
      <c r="V41" s="21">
        <f>+'(令和3年7月) '!V22</f>
        <v>2446705</v>
      </c>
      <c r="W41" s="27">
        <f>+'(令和3年7月) '!W22</f>
        <v>9651</v>
      </c>
      <c r="X41" s="21">
        <f>+'(令和3年7月) '!X22</f>
        <v>2175988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48"/>
      <c r="C42" s="22"/>
      <c r="D42" s="169" t="s">
        <v>44</v>
      </c>
      <c r="E42" s="244">
        <f>+'(令和3年7月) '!E23</f>
        <v>39.89868287740628</v>
      </c>
      <c r="F42" s="245">
        <f>+'(令和3年7月) '!F23</f>
        <v>0</v>
      </c>
      <c r="G42" s="244">
        <f>+'(令和3年7月) '!G23</f>
        <v>62.971428571428568</v>
      </c>
      <c r="H42" s="245">
        <f>+'(令和3年7月) '!H23</f>
        <v>0</v>
      </c>
      <c r="I42" s="244">
        <f>+'(令和3年7月) '!I23</f>
        <v>107.56756756756755</v>
      </c>
      <c r="J42" s="245">
        <f>+'(令和3年7月) '!J23</f>
        <v>0</v>
      </c>
      <c r="K42" s="244">
        <f>+'(令和3年7月) '!K23</f>
        <v>66.473149492017413</v>
      </c>
      <c r="L42" s="245">
        <f>+'(令和3年7月) '!L23</f>
        <v>0</v>
      </c>
      <c r="M42" s="244">
        <f>+'(令和3年7月) '!M23</f>
        <v>53.968669440377894</v>
      </c>
      <c r="N42" s="245">
        <f>+'(令和3年7月) '!N23</f>
        <v>0</v>
      </c>
      <c r="O42" s="244">
        <f>+'(令和3年7月) '!O23</f>
        <v>108.84955752212389</v>
      </c>
      <c r="P42" s="245">
        <f>+'(令和3年7月) '!P23</f>
        <v>0</v>
      </c>
      <c r="Q42" s="244">
        <f>+'(令和3年7月) '!Q23</f>
        <v>49.604096373285408</v>
      </c>
      <c r="R42" s="245">
        <f>+'(令和3年7月) '!R23</f>
        <v>0</v>
      </c>
      <c r="S42" s="244">
        <f>+'(令和3年7月) '!S23</f>
        <v>178.98859186105909</v>
      </c>
      <c r="T42" s="245">
        <f>+'(令和3年7月) '!T23</f>
        <v>0</v>
      </c>
      <c r="U42" s="244">
        <f>+'(令和3年7月) '!U23</f>
        <v>54.95729669513554</v>
      </c>
      <c r="V42" s="245">
        <f>+'(令和3年7月) '!V23</f>
        <v>0</v>
      </c>
      <c r="W42" s="244">
        <f>+'(令和3年7月) '!W23</f>
        <v>82.338829054157529</v>
      </c>
      <c r="X42" s="245">
        <f>+'(令和3年7月) '!X23</f>
        <v>0</v>
      </c>
      <c r="Y42" s="244">
        <f>+'(令和3年7月) '!Y23</f>
        <v>86.771235317727431</v>
      </c>
      <c r="Z42" s="245">
        <f>+'(令和3年7月) '!Z23</f>
        <v>0</v>
      </c>
    </row>
    <row r="43" spans="1:38" ht="18.95" customHeight="1" x14ac:dyDescent="0.15">
      <c r="A43" s="22"/>
      <c r="B43" s="248"/>
      <c r="C43" s="12" t="s">
        <v>45</v>
      </c>
      <c r="D43" s="175" t="s">
        <v>21</v>
      </c>
      <c r="E43" s="124">
        <f t="shared" ref="E43:Z46" si="18">E20-E39</f>
        <v>47</v>
      </c>
      <c r="F43" s="127">
        <f t="shared" si="18"/>
        <v>22988</v>
      </c>
      <c r="G43" s="124">
        <f t="shared" si="18"/>
        <v>0</v>
      </c>
      <c r="H43" s="125">
        <f t="shared" si="18"/>
        <v>0</v>
      </c>
      <c r="I43" s="126">
        <f t="shared" si="18"/>
        <v>919</v>
      </c>
      <c r="J43" s="127">
        <f t="shared" si="18"/>
        <v>5397241</v>
      </c>
      <c r="K43" s="124">
        <f t="shared" si="18"/>
        <v>136</v>
      </c>
      <c r="L43" s="125">
        <f t="shared" si="18"/>
        <v>447138</v>
      </c>
      <c r="M43" s="126">
        <f t="shared" si="18"/>
        <v>-122</v>
      </c>
      <c r="N43" s="127">
        <f t="shared" si="18"/>
        <v>-175564</v>
      </c>
      <c r="O43" s="124">
        <f t="shared" si="18"/>
        <v>-10</v>
      </c>
      <c r="P43" s="125">
        <f t="shared" si="18"/>
        <v>-3247</v>
      </c>
      <c r="Q43" s="126">
        <f t="shared" si="18"/>
        <v>-1203</v>
      </c>
      <c r="R43" s="127">
        <f t="shared" si="18"/>
        <v>-341330</v>
      </c>
      <c r="S43" s="124">
        <f t="shared" si="18"/>
        <v>-5449</v>
      </c>
      <c r="T43" s="125">
        <f t="shared" si="18"/>
        <v>-1719396</v>
      </c>
      <c r="U43" s="126">
        <f t="shared" si="18"/>
        <v>-35</v>
      </c>
      <c r="V43" s="127">
        <f t="shared" si="18"/>
        <v>-142473</v>
      </c>
      <c r="W43" s="124">
        <f t="shared" si="18"/>
        <v>-226</v>
      </c>
      <c r="X43" s="125">
        <f t="shared" si="18"/>
        <v>-18623</v>
      </c>
      <c r="Y43" s="124">
        <f t="shared" si="18"/>
        <v>-5943</v>
      </c>
      <c r="Z43" s="125">
        <f t="shared" si="18"/>
        <v>3466734</v>
      </c>
    </row>
    <row r="44" spans="1:38" ht="18.95" customHeight="1" x14ac:dyDescent="0.15">
      <c r="A44" s="22"/>
      <c r="B44" s="248"/>
      <c r="C44" s="22"/>
      <c r="D44" s="171" t="s">
        <v>22</v>
      </c>
      <c r="E44" s="128">
        <f t="shared" si="18"/>
        <v>329</v>
      </c>
      <c r="F44" s="131">
        <f t="shared" si="18"/>
        <v>42269</v>
      </c>
      <c r="G44" s="128">
        <f t="shared" si="18"/>
        <v>24</v>
      </c>
      <c r="H44" s="129">
        <f t="shared" si="18"/>
        <v>4800</v>
      </c>
      <c r="I44" s="130">
        <f t="shared" si="18"/>
        <v>926</v>
      </c>
      <c r="J44" s="131">
        <f t="shared" si="18"/>
        <v>5485479</v>
      </c>
      <c r="K44" s="128">
        <f t="shared" si="18"/>
        <v>238</v>
      </c>
      <c r="L44" s="129">
        <f t="shared" si="18"/>
        <v>535363</v>
      </c>
      <c r="M44" s="130">
        <f t="shared" si="18"/>
        <v>-269</v>
      </c>
      <c r="N44" s="131">
        <f t="shared" si="18"/>
        <v>-24973</v>
      </c>
      <c r="O44" s="128">
        <f t="shared" si="18"/>
        <v>-5</v>
      </c>
      <c r="P44" s="129">
        <f t="shared" si="18"/>
        <v>-56207</v>
      </c>
      <c r="Q44" s="130">
        <f t="shared" si="18"/>
        <v>-1338</v>
      </c>
      <c r="R44" s="131">
        <f t="shared" si="18"/>
        <v>-331961</v>
      </c>
      <c r="S44" s="128">
        <f t="shared" si="18"/>
        <v>-4966</v>
      </c>
      <c r="T44" s="129">
        <f t="shared" si="18"/>
        <v>-1110901</v>
      </c>
      <c r="U44" s="130">
        <f t="shared" si="18"/>
        <v>-398</v>
      </c>
      <c r="V44" s="131">
        <f t="shared" si="18"/>
        <v>4538</v>
      </c>
      <c r="W44" s="128">
        <f t="shared" si="18"/>
        <v>-254</v>
      </c>
      <c r="X44" s="129">
        <f t="shared" si="18"/>
        <v>13174</v>
      </c>
      <c r="Y44" s="128">
        <f t="shared" si="18"/>
        <v>-5713</v>
      </c>
      <c r="Z44" s="129">
        <f t="shared" si="18"/>
        <v>4561581</v>
      </c>
    </row>
    <row r="45" spans="1:38" ht="18.95" customHeight="1" x14ac:dyDescent="0.15">
      <c r="A45" s="22"/>
      <c r="B45" s="248"/>
      <c r="C45" s="22"/>
      <c r="D45" s="171" t="s">
        <v>24</v>
      </c>
      <c r="E45" s="128">
        <f t="shared" si="18"/>
        <v>-155</v>
      </c>
      <c r="F45" s="131">
        <f t="shared" si="18"/>
        <v>-38138</v>
      </c>
      <c r="G45" s="128">
        <f t="shared" si="18"/>
        <v>-10</v>
      </c>
      <c r="H45" s="129">
        <f t="shared" si="18"/>
        <v>8381</v>
      </c>
      <c r="I45" s="130">
        <f t="shared" si="18"/>
        <v>160</v>
      </c>
      <c r="J45" s="131">
        <f t="shared" si="18"/>
        <v>-40511</v>
      </c>
      <c r="K45" s="128">
        <f t="shared" si="18"/>
        <v>178</v>
      </c>
      <c r="L45" s="129">
        <f t="shared" si="18"/>
        <v>390835</v>
      </c>
      <c r="M45" s="130">
        <f t="shared" si="18"/>
        <v>2106.9000000000015</v>
      </c>
      <c r="N45" s="131">
        <f t="shared" si="18"/>
        <v>-59776</v>
      </c>
      <c r="O45" s="128">
        <f t="shared" si="18"/>
        <v>73</v>
      </c>
      <c r="P45" s="129">
        <f t="shared" si="18"/>
        <v>31834</v>
      </c>
      <c r="Q45" s="130">
        <f t="shared" si="18"/>
        <v>-1137</v>
      </c>
      <c r="R45" s="131">
        <f t="shared" si="18"/>
        <v>-144459</v>
      </c>
      <c r="S45" s="128">
        <f t="shared" si="18"/>
        <v>913</v>
      </c>
      <c r="T45" s="129">
        <f t="shared" si="18"/>
        <v>-302137</v>
      </c>
      <c r="U45" s="130">
        <f t="shared" si="18"/>
        <v>-51</v>
      </c>
      <c r="V45" s="131">
        <f t="shared" si="18"/>
        <v>29172</v>
      </c>
      <c r="W45" s="128">
        <f t="shared" si="18"/>
        <v>-261</v>
      </c>
      <c r="X45" s="129">
        <f t="shared" si="18"/>
        <v>-58506</v>
      </c>
      <c r="Y45" s="128">
        <f t="shared" si="18"/>
        <v>1816.8999999999942</v>
      </c>
      <c r="Z45" s="129">
        <f t="shared" si="18"/>
        <v>-183305</v>
      </c>
    </row>
    <row r="46" spans="1:38" ht="18.95" customHeight="1" thickBot="1" x14ac:dyDescent="0.2">
      <c r="A46" s="22"/>
      <c r="B46" s="248"/>
      <c r="C46" s="46"/>
      <c r="D46" s="169" t="s">
        <v>44</v>
      </c>
      <c r="E46" s="244">
        <f>E23-E42</f>
        <v>7.8901901611101266</v>
      </c>
      <c r="F46" s="245"/>
      <c r="G46" s="244">
        <f>G23-G42</f>
        <v>1.224694575663797</v>
      </c>
      <c r="H46" s="245"/>
      <c r="I46" s="244">
        <f>I23-I42</f>
        <v>32.589569053995092</v>
      </c>
      <c r="J46" s="245"/>
      <c r="K46" s="244">
        <f>K23-K42</f>
        <v>2.1640627046222818</v>
      </c>
      <c r="L46" s="245"/>
      <c r="M46" s="244">
        <f>M23-M42</f>
        <v>-7.0034904602814194</v>
      </c>
      <c r="N46" s="245"/>
      <c r="O46" s="244">
        <f t="shared" si="18"/>
        <v>-2.0768770507819454</v>
      </c>
      <c r="P46" s="245"/>
      <c r="Q46" s="244">
        <f t="shared" si="18"/>
        <v>-1.1649060730664544</v>
      </c>
      <c r="R46" s="245"/>
      <c r="S46" s="244">
        <f t="shared" si="18"/>
        <v>-23.833690896102269</v>
      </c>
      <c r="T46" s="245"/>
      <c r="U46" s="244">
        <f t="shared" si="18"/>
        <v>-1.7216316131524181</v>
      </c>
      <c r="V46" s="245"/>
      <c r="W46" s="244">
        <f t="shared" si="18"/>
        <v>-0.14251583531397216</v>
      </c>
      <c r="X46" s="245"/>
      <c r="Y46" s="244">
        <f t="shared" si="18"/>
        <v>-7.6201809012130752</v>
      </c>
      <c r="Z46" s="245"/>
      <c r="AA46" s="242"/>
      <c r="AB46" s="243"/>
      <c r="AC46" s="242"/>
      <c r="AD46" s="243"/>
      <c r="AE46" s="242"/>
      <c r="AF46" s="243"/>
      <c r="AG46" s="165"/>
      <c r="AH46" s="166"/>
      <c r="AI46" s="165"/>
      <c r="AJ46" s="166"/>
      <c r="AK46" s="165"/>
      <c r="AL46" s="166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19">E20/E39*100</f>
        <v>104.48473282442747</v>
      </c>
      <c r="F47" s="84">
        <f t="shared" si="19"/>
        <v>136.50917176209006</v>
      </c>
      <c r="G47" s="83">
        <f t="shared" si="19"/>
        <v>100</v>
      </c>
      <c r="H47" s="85">
        <f t="shared" si="19"/>
        <v>100</v>
      </c>
      <c r="I47" s="86">
        <f t="shared" si="19"/>
        <v>138.74367622259695</v>
      </c>
      <c r="J47" s="84">
        <f t="shared" si="19"/>
        <v>594.00493159110624</v>
      </c>
      <c r="K47" s="83">
        <f t="shared" si="19"/>
        <v>112.87878787878789</v>
      </c>
      <c r="L47" s="85">
        <f t="shared" si="19"/>
        <v>124.39477883710464</v>
      </c>
      <c r="M47" s="86">
        <f t="shared" si="19"/>
        <v>98.760918139345932</v>
      </c>
      <c r="N47" s="84">
        <f t="shared" si="19"/>
        <v>89.251076184231223</v>
      </c>
      <c r="O47" s="83">
        <f t="shared" si="19"/>
        <v>99.787865931268556</v>
      </c>
      <c r="P47" s="85">
        <f t="shared" si="19"/>
        <v>99.801304402634258</v>
      </c>
      <c r="Q47" s="86">
        <f t="shared" si="19"/>
        <v>95.79664570230608</v>
      </c>
      <c r="R47" s="84">
        <f t="shared" si="19"/>
        <v>94.131647907814624</v>
      </c>
      <c r="S47" s="83">
        <f t="shared" si="19"/>
        <v>89.768673250966984</v>
      </c>
      <c r="T47" s="85">
        <f t="shared" si="19"/>
        <v>86.314314771333343</v>
      </c>
      <c r="U47" s="86">
        <f t="shared" si="19"/>
        <v>98.728659644024702</v>
      </c>
      <c r="V47" s="84">
        <f t="shared" si="19"/>
        <v>82.61752778062457</v>
      </c>
      <c r="W47" s="83">
        <f t="shared" si="19"/>
        <v>97.146824895846478</v>
      </c>
      <c r="X47" s="85">
        <f t="shared" si="19"/>
        <v>98.797110688682068</v>
      </c>
      <c r="Y47" s="83">
        <f t="shared" si="19"/>
        <v>94.700658070729233</v>
      </c>
      <c r="Z47" s="85">
        <f t="shared" si="19"/>
        <v>112.74551802759684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19"/>
        <v>135.72204125950054</v>
      </c>
      <c r="F48" s="78">
        <f t="shared" si="19"/>
        <v>151.65970032509594</v>
      </c>
      <c r="G48" s="75">
        <f t="shared" si="19"/>
        <v>104.41176470588236</v>
      </c>
      <c r="H48" s="76">
        <f t="shared" si="19"/>
        <v>102.62587802796561</v>
      </c>
      <c r="I48" s="77">
        <f t="shared" si="19"/>
        <v>141.99546485260771</v>
      </c>
      <c r="J48" s="78">
        <f t="shared" si="19"/>
        <v>625.01615109190948</v>
      </c>
      <c r="K48" s="75">
        <f t="shared" si="19"/>
        <v>130.67010309278351</v>
      </c>
      <c r="L48" s="76">
        <f t="shared" si="19"/>
        <v>139.54330749373091</v>
      </c>
      <c r="M48" s="77">
        <f t="shared" si="19"/>
        <v>96.588891706822224</v>
      </c>
      <c r="N48" s="78">
        <f t="shared" si="19"/>
        <v>98.381006961417228</v>
      </c>
      <c r="O48" s="75">
        <f t="shared" si="19"/>
        <v>99.892101855848082</v>
      </c>
      <c r="P48" s="76">
        <f t="shared" si="19"/>
        <v>96.604389337418837</v>
      </c>
      <c r="Q48" s="77">
        <f t="shared" si="19"/>
        <v>95.52388598956243</v>
      </c>
      <c r="R48" s="78">
        <f t="shared" si="19"/>
        <v>94.422270926670464</v>
      </c>
      <c r="S48" s="75">
        <f t="shared" si="19"/>
        <v>90.424588330569591</v>
      </c>
      <c r="T48" s="76">
        <f t="shared" si="19"/>
        <v>90.936677135424716</v>
      </c>
      <c r="U48" s="77">
        <f t="shared" si="19"/>
        <v>87.432901799810551</v>
      </c>
      <c r="V48" s="78">
        <f t="shared" si="19"/>
        <v>100.70525741584855</v>
      </c>
      <c r="W48" s="75">
        <f t="shared" si="19"/>
        <v>96.906211936662615</v>
      </c>
      <c r="X48" s="76">
        <f t="shared" si="19"/>
        <v>100.83649861768826</v>
      </c>
      <c r="Y48" s="75">
        <f t="shared" si="19"/>
        <v>94.81093944430819</v>
      </c>
      <c r="Z48" s="76">
        <f t="shared" si="19"/>
        <v>117.35227245494062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19"/>
        <v>93.875938364282902</v>
      </c>
      <c r="F49" s="82">
        <f t="shared" si="19"/>
        <v>90.372522637370395</v>
      </c>
      <c r="G49" s="79">
        <f t="shared" si="19"/>
        <v>98.86621315192744</v>
      </c>
      <c r="H49" s="80">
        <f t="shared" si="19"/>
        <v>102.11848983347321</v>
      </c>
      <c r="I49" s="81">
        <f t="shared" si="19"/>
        <v>107.23654454997738</v>
      </c>
      <c r="J49" s="82">
        <f t="shared" si="19"/>
        <v>98.184277603700025</v>
      </c>
      <c r="K49" s="79">
        <f t="shared" si="19"/>
        <v>111.72595520421606</v>
      </c>
      <c r="L49" s="80">
        <f t="shared" si="19"/>
        <v>116.28844299263751</v>
      </c>
      <c r="M49" s="81">
        <f t="shared" si="19"/>
        <v>112.10298654074829</v>
      </c>
      <c r="N49" s="82">
        <f t="shared" si="19"/>
        <v>98.151629692663917</v>
      </c>
      <c r="O49" s="79">
        <f t="shared" si="19"/>
        <v>101.68435625288417</v>
      </c>
      <c r="P49" s="80">
        <f t="shared" si="19"/>
        <v>102.72462259774629</v>
      </c>
      <c r="Q49" s="81">
        <f t="shared" si="19"/>
        <v>98.051180090156492</v>
      </c>
      <c r="R49" s="82">
        <f t="shared" si="19"/>
        <v>98.527668776791671</v>
      </c>
      <c r="S49" s="79">
        <f t="shared" si="19"/>
        <v>103.03695572630809</v>
      </c>
      <c r="T49" s="80">
        <f t="shared" si="19"/>
        <v>89.130589631974672</v>
      </c>
      <c r="U49" s="81">
        <f t="shared" si="19"/>
        <v>99.015253910021244</v>
      </c>
      <c r="V49" s="82">
        <f t="shared" si="19"/>
        <v>101.19229739588549</v>
      </c>
      <c r="W49" s="79">
        <f t="shared" si="19"/>
        <v>97.295617034504204</v>
      </c>
      <c r="X49" s="80">
        <f t="shared" si="19"/>
        <v>97.311290319615722</v>
      </c>
      <c r="Y49" s="79">
        <f t="shared" si="19"/>
        <v>101.37518818105646</v>
      </c>
      <c r="Z49" s="80">
        <f t="shared" si="19"/>
        <v>99.322063698681106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277" t="s">
        <v>68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918</v>
      </c>
      <c r="F5" s="14">
        <v>43965</v>
      </c>
      <c r="G5" s="15">
        <v>54</v>
      </c>
      <c r="H5" s="16">
        <v>10200</v>
      </c>
      <c r="I5" s="13">
        <v>926</v>
      </c>
      <c r="J5" s="14">
        <v>857558</v>
      </c>
      <c r="K5" s="17">
        <v>869</v>
      </c>
      <c r="L5" s="18">
        <v>1682900</v>
      </c>
      <c r="M5" s="13">
        <v>464</v>
      </c>
      <c r="N5" s="87">
        <v>208759</v>
      </c>
      <c r="O5" s="19">
        <v>679</v>
      </c>
      <c r="P5" s="18">
        <v>44659</v>
      </c>
      <c r="Q5" s="13">
        <v>14817</v>
      </c>
      <c r="R5" s="14">
        <v>2353975</v>
      </c>
      <c r="S5" s="19">
        <v>20880</v>
      </c>
      <c r="T5" s="18">
        <v>8451074</v>
      </c>
      <c r="U5" s="13">
        <v>2493</v>
      </c>
      <c r="V5" s="14">
        <v>796596</v>
      </c>
      <c r="W5" s="13">
        <v>537</v>
      </c>
      <c r="X5" s="18">
        <v>69852</v>
      </c>
      <c r="Y5" s="20">
        <f t="shared" ref="Y5:Y10" si="0">+W5+U5+S5+Q5+O5+M5+K5+I5+G5+E5</f>
        <v>42637</v>
      </c>
      <c r="Z5" s="21">
        <f t="shared" ref="Z5:Z10" si="1">+X5+V5+T5+R5+P5+N5+L5+J5+H5+F5</f>
        <v>14519538</v>
      </c>
    </row>
    <row r="6" spans="1:26" ht="18.95" customHeight="1" x14ac:dyDescent="0.15">
      <c r="A6" s="7"/>
      <c r="B6" s="22"/>
      <c r="C6" s="106"/>
      <c r="D6" s="112" t="s">
        <v>22</v>
      </c>
      <c r="E6" s="23">
        <v>690</v>
      </c>
      <c r="F6" s="24">
        <v>37250</v>
      </c>
      <c r="G6" s="25">
        <v>30</v>
      </c>
      <c r="H6" s="26">
        <v>5400</v>
      </c>
      <c r="I6" s="27">
        <v>777</v>
      </c>
      <c r="J6" s="21">
        <v>807841</v>
      </c>
      <c r="K6" s="25">
        <v>660</v>
      </c>
      <c r="L6" s="26">
        <v>1276362</v>
      </c>
      <c r="M6" s="27">
        <v>479</v>
      </c>
      <c r="N6" s="88">
        <v>226898</v>
      </c>
      <c r="O6" s="25">
        <v>457</v>
      </c>
      <c r="P6" s="26">
        <v>13790</v>
      </c>
      <c r="Q6" s="27">
        <v>14607</v>
      </c>
      <c r="R6" s="21">
        <v>2282447</v>
      </c>
      <c r="S6" s="25">
        <v>20097</v>
      </c>
      <c r="T6" s="26">
        <v>8199609</v>
      </c>
      <c r="U6" s="27">
        <v>2481</v>
      </c>
      <c r="V6" s="21">
        <v>583078</v>
      </c>
      <c r="W6" s="27">
        <v>587</v>
      </c>
      <c r="X6" s="26">
        <v>75328</v>
      </c>
      <c r="Y6" s="20">
        <f t="shared" si="0"/>
        <v>40865</v>
      </c>
      <c r="Z6" s="21">
        <f t="shared" si="1"/>
        <v>13508003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2126</v>
      </c>
      <c r="F7" s="36">
        <v>314630</v>
      </c>
      <c r="G7" s="29">
        <v>156</v>
      </c>
      <c r="H7" s="30">
        <v>75238</v>
      </c>
      <c r="I7" s="31">
        <v>1753</v>
      </c>
      <c r="J7" s="32">
        <v>2038984</v>
      </c>
      <c r="K7" s="89">
        <v>1235</v>
      </c>
      <c r="L7" s="30">
        <v>2173152</v>
      </c>
      <c r="M7" s="23">
        <v>879</v>
      </c>
      <c r="N7" s="24">
        <v>241512</v>
      </c>
      <c r="O7" s="33">
        <v>2427</v>
      </c>
      <c r="P7" s="34">
        <v>434374</v>
      </c>
      <c r="Q7" s="23">
        <v>33697</v>
      </c>
      <c r="R7" s="24">
        <v>4744204</v>
      </c>
      <c r="S7" s="33">
        <v>24502</v>
      </c>
      <c r="T7" s="34">
        <v>1969416</v>
      </c>
      <c r="U7" s="23">
        <v>3676</v>
      </c>
      <c r="V7" s="24">
        <v>2335169</v>
      </c>
      <c r="W7" s="23">
        <v>1229</v>
      </c>
      <c r="X7" s="34">
        <v>250201</v>
      </c>
      <c r="Y7" s="31">
        <f t="shared" si="0"/>
        <v>71680</v>
      </c>
      <c r="Z7" s="24">
        <f t="shared" si="1"/>
        <v>14576880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127</v>
      </c>
      <c r="J8" s="14">
        <v>67249</v>
      </c>
      <c r="K8" s="17">
        <v>0</v>
      </c>
      <c r="L8" s="18">
        <v>0</v>
      </c>
      <c r="M8" s="13">
        <v>6463</v>
      </c>
      <c r="N8" s="87">
        <v>845404</v>
      </c>
      <c r="O8" s="19">
        <v>0</v>
      </c>
      <c r="P8" s="18">
        <v>0</v>
      </c>
      <c r="Q8" s="13">
        <v>7861</v>
      </c>
      <c r="R8" s="14">
        <v>1888640</v>
      </c>
      <c r="S8" s="19">
        <v>32190</v>
      </c>
      <c r="T8" s="18">
        <v>4066598</v>
      </c>
      <c r="U8" s="13">
        <v>253</v>
      </c>
      <c r="V8" s="14">
        <v>22020</v>
      </c>
      <c r="W8" s="13">
        <v>20</v>
      </c>
      <c r="X8" s="18">
        <v>909</v>
      </c>
      <c r="Y8" s="13">
        <f t="shared" si="0"/>
        <v>47044</v>
      </c>
      <c r="Z8" s="14">
        <f t="shared" si="1"/>
        <v>6909820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160</v>
      </c>
      <c r="F9" s="24">
        <v>25912</v>
      </c>
      <c r="G9" s="25">
        <v>0</v>
      </c>
      <c r="H9" s="26">
        <v>0</v>
      </c>
      <c r="I9" s="27">
        <v>116</v>
      </c>
      <c r="J9" s="21">
        <v>66899</v>
      </c>
      <c r="K9" s="25">
        <v>12</v>
      </c>
      <c r="L9" s="26">
        <v>198</v>
      </c>
      <c r="M9" s="27">
        <v>5947</v>
      </c>
      <c r="N9" s="88">
        <v>1060423</v>
      </c>
      <c r="O9" s="25">
        <v>0</v>
      </c>
      <c r="P9" s="26">
        <v>0</v>
      </c>
      <c r="Q9" s="27">
        <v>8556</v>
      </c>
      <c r="R9" s="21">
        <v>1966003</v>
      </c>
      <c r="S9" s="25">
        <v>31569</v>
      </c>
      <c r="T9" s="26">
        <v>4011284</v>
      </c>
      <c r="U9" s="27">
        <v>680</v>
      </c>
      <c r="V9" s="21">
        <v>59215</v>
      </c>
      <c r="W9" s="27">
        <v>129</v>
      </c>
      <c r="X9" s="26">
        <v>19358</v>
      </c>
      <c r="Y9" s="20">
        <f t="shared" si="0"/>
        <v>47169</v>
      </c>
      <c r="Z9" s="21">
        <f t="shared" si="1"/>
        <v>7209292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151</v>
      </c>
      <c r="F10" s="36">
        <v>24218</v>
      </c>
      <c r="G10" s="29">
        <v>0</v>
      </c>
      <c r="H10" s="30">
        <v>0</v>
      </c>
      <c r="I10" s="37">
        <v>123</v>
      </c>
      <c r="J10" s="38">
        <v>33292</v>
      </c>
      <c r="K10" s="89">
        <v>2</v>
      </c>
      <c r="L10" s="30">
        <v>20</v>
      </c>
      <c r="M10" s="35">
        <v>7685</v>
      </c>
      <c r="N10" s="36">
        <v>1590323</v>
      </c>
      <c r="O10" s="29">
        <v>0</v>
      </c>
      <c r="P10" s="30">
        <v>0</v>
      </c>
      <c r="Q10" s="35">
        <v>11898</v>
      </c>
      <c r="R10" s="36">
        <v>1330353</v>
      </c>
      <c r="S10" s="29">
        <v>5437</v>
      </c>
      <c r="T10" s="30">
        <v>768109</v>
      </c>
      <c r="U10" s="35">
        <v>1406</v>
      </c>
      <c r="V10" s="36">
        <v>93730</v>
      </c>
      <c r="W10" s="35">
        <v>72</v>
      </c>
      <c r="X10" s="30">
        <v>10451</v>
      </c>
      <c r="Y10" s="37">
        <f t="shared" si="0"/>
        <v>26774</v>
      </c>
      <c r="Z10" s="36">
        <f t="shared" si="1"/>
        <v>3850496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2284</v>
      </c>
      <c r="R11" s="14">
        <v>626792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ref="Z11:Z19" si="2">+X11+V11+T11+R11+P11+N11+L11+J11+H11+F11</f>
        <v>740295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603627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3">+W12+U12+S12+Q12+O12+M12+K12+I12+G12+E12</f>
        <v>2418</v>
      </c>
      <c r="Z12" s="21">
        <f t="shared" si="2"/>
        <v>718050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43</v>
      </c>
      <c r="J13" s="38">
        <v>39731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5853</v>
      </c>
      <c r="R13" s="36">
        <v>1635599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3"/>
        <v>6142.1</v>
      </c>
      <c r="Z13" s="36">
        <f t="shared" si="2"/>
        <v>1892836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2054</v>
      </c>
      <c r="Z14" s="14">
        <f t="shared" si="2"/>
        <v>161720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810</v>
      </c>
      <c r="Z15" s="24">
        <f t="shared" si="2"/>
        <v>43080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7224</v>
      </c>
      <c r="N16" s="36">
        <v>773897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7224</v>
      </c>
      <c r="Z16" s="36">
        <f t="shared" si="2"/>
        <v>773897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429</v>
      </c>
      <c r="H17" s="18">
        <v>110777</v>
      </c>
      <c r="I17" s="13">
        <v>1275</v>
      </c>
      <c r="J17" s="14">
        <v>145038</v>
      </c>
      <c r="K17" s="19">
        <v>187</v>
      </c>
      <c r="L17" s="18">
        <v>150025</v>
      </c>
      <c r="M17" s="13">
        <v>850</v>
      </c>
      <c r="N17" s="87">
        <v>402434</v>
      </c>
      <c r="O17" s="19">
        <v>4035</v>
      </c>
      <c r="P17" s="18">
        <v>1589499</v>
      </c>
      <c r="Q17" s="13">
        <v>3658</v>
      </c>
      <c r="R17" s="14">
        <v>947047</v>
      </c>
      <c r="S17" s="19">
        <v>188</v>
      </c>
      <c r="T17" s="18">
        <v>45791</v>
      </c>
      <c r="U17" s="13">
        <v>1</v>
      </c>
      <c r="V17" s="14">
        <v>220</v>
      </c>
      <c r="W17" s="13">
        <v>7364</v>
      </c>
      <c r="X17" s="18">
        <v>1477428</v>
      </c>
      <c r="Y17" s="41">
        <f t="shared" si="3"/>
        <v>17987</v>
      </c>
      <c r="Z17" s="42">
        <f t="shared" si="2"/>
        <v>4868259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71</v>
      </c>
      <c r="F18" s="21">
        <v>18660</v>
      </c>
      <c r="G18" s="25">
        <v>439</v>
      </c>
      <c r="H18" s="26">
        <v>102396</v>
      </c>
      <c r="I18" s="27">
        <v>1266</v>
      </c>
      <c r="J18" s="21">
        <v>146378</v>
      </c>
      <c r="K18" s="25">
        <v>104</v>
      </c>
      <c r="L18" s="26">
        <v>77305</v>
      </c>
      <c r="M18" s="27">
        <v>635</v>
      </c>
      <c r="N18" s="21">
        <v>197101</v>
      </c>
      <c r="O18" s="25">
        <v>4177</v>
      </c>
      <c r="P18" s="26">
        <v>1641494</v>
      </c>
      <c r="Q18" s="27">
        <v>4451</v>
      </c>
      <c r="R18" s="21">
        <v>1099467</v>
      </c>
      <c r="S18" s="25">
        <v>196</v>
      </c>
      <c r="T18" s="26">
        <v>46212</v>
      </c>
      <c r="U18" s="27">
        <v>2</v>
      </c>
      <c r="V18" s="21">
        <v>440</v>
      </c>
      <c r="W18" s="27">
        <v>7494</v>
      </c>
      <c r="X18" s="26">
        <v>1480212</v>
      </c>
      <c r="Y18" s="23">
        <f t="shared" si="3"/>
        <v>18835</v>
      </c>
      <c r="Z18" s="24">
        <f t="shared" si="2"/>
        <v>4809665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254</v>
      </c>
      <c r="F19" s="24">
        <v>57289</v>
      </c>
      <c r="G19" s="33">
        <v>531</v>
      </c>
      <c r="H19" s="34">
        <v>125374</v>
      </c>
      <c r="I19" s="23">
        <v>292</v>
      </c>
      <c r="J19" s="24">
        <v>119116</v>
      </c>
      <c r="K19" s="90">
        <v>281</v>
      </c>
      <c r="L19" s="34">
        <v>226290</v>
      </c>
      <c r="M19" s="23">
        <v>1601</v>
      </c>
      <c r="N19" s="24">
        <v>609252</v>
      </c>
      <c r="O19" s="33">
        <v>1907</v>
      </c>
      <c r="P19" s="34">
        <v>734008</v>
      </c>
      <c r="Q19" s="23">
        <v>6895</v>
      </c>
      <c r="R19" s="24">
        <v>2101427</v>
      </c>
      <c r="S19" s="33">
        <v>124</v>
      </c>
      <c r="T19" s="34">
        <v>42175</v>
      </c>
      <c r="U19" s="23">
        <v>65</v>
      </c>
      <c r="V19" s="24">
        <v>14300</v>
      </c>
      <c r="W19" s="23">
        <v>8350</v>
      </c>
      <c r="X19" s="34">
        <v>1915336</v>
      </c>
      <c r="Y19" s="35">
        <f t="shared" si="3"/>
        <v>20300</v>
      </c>
      <c r="Z19" s="36">
        <f t="shared" si="2"/>
        <v>5944567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1048</v>
      </c>
      <c r="F20" s="14">
        <f t="shared" ref="E20:Z21" si="4">+F17+F14+F11+F8+F5</f>
        <v>62965</v>
      </c>
      <c r="G20" s="19">
        <f t="shared" ref="G20:Z20" si="5">+G17+G14+G11+G8+G5</f>
        <v>558</v>
      </c>
      <c r="H20" s="18">
        <f t="shared" si="5"/>
        <v>195977</v>
      </c>
      <c r="I20" s="13">
        <f t="shared" si="5"/>
        <v>2372</v>
      </c>
      <c r="J20" s="14">
        <f t="shared" si="5"/>
        <v>1092548</v>
      </c>
      <c r="K20" s="19">
        <f t="shared" si="5"/>
        <v>1056</v>
      </c>
      <c r="L20" s="18">
        <f t="shared" si="5"/>
        <v>1832925</v>
      </c>
      <c r="M20" s="13">
        <f t="shared" si="5"/>
        <v>9846</v>
      </c>
      <c r="N20" s="14">
        <f t="shared" si="5"/>
        <v>1633317</v>
      </c>
      <c r="O20" s="19">
        <f t="shared" si="5"/>
        <v>4714</v>
      </c>
      <c r="P20" s="18">
        <f t="shared" si="5"/>
        <v>1634158</v>
      </c>
      <c r="Q20" s="13">
        <f t="shared" si="5"/>
        <v>28620</v>
      </c>
      <c r="R20" s="14">
        <f t="shared" si="5"/>
        <v>5816454</v>
      </c>
      <c r="S20" s="19">
        <f t="shared" si="5"/>
        <v>53258</v>
      </c>
      <c r="T20" s="18">
        <f t="shared" si="5"/>
        <v>12563463</v>
      </c>
      <c r="U20" s="13">
        <f t="shared" si="5"/>
        <v>2753</v>
      </c>
      <c r="V20" s="14">
        <f t="shared" si="5"/>
        <v>819636</v>
      </c>
      <c r="W20" s="13">
        <f t="shared" si="5"/>
        <v>7921</v>
      </c>
      <c r="X20" s="18">
        <f t="shared" si="5"/>
        <v>1548189</v>
      </c>
      <c r="Y20" s="31">
        <f t="shared" si="5"/>
        <v>112146</v>
      </c>
      <c r="Z20" s="32">
        <f t="shared" si="5"/>
        <v>27199632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921</v>
      </c>
      <c r="F21" s="21">
        <f t="shared" si="4"/>
        <v>81822</v>
      </c>
      <c r="G21" s="25">
        <f t="shared" si="4"/>
        <v>544</v>
      </c>
      <c r="H21" s="26">
        <f t="shared" si="4"/>
        <v>182796</v>
      </c>
      <c r="I21" s="27">
        <f t="shared" si="4"/>
        <v>2205</v>
      </c>
      <c r="J21" s="21">
        <f t="shared" si="4"/>
        <v>1044821</v>
      </c>
      <c r="K21" s="25">
        <f t="shared" si="4"/>
        <v>776</v>
      </c>
      <c r="L21" s="26">
        <f t="shared" si="4"/>
        <v>1353865</v>
      </c>
      <c r="M21" s="27">
        <f t="shared" si="4"/>
        <v>7886</v>
      </c>
      <c r="N21" s="21">
        <f t="shared" si="4"/>
        <v>1542502</v>
      </c>
      <c r="O21" s="25">
        <f t="shared" si="4"/>
        <v>4634</v>
      </c>
      <c r="P21" s="26">
        <f t="shared" si="4"/>
        <v>1655284</v>
      </c>
      <c r="Q21" s="27">
        <f t="shared" si="4"/>
        <v>29892</v>
      </c>
      <c r="R21" s="21">
        <f t="shared" si="4"/>
        <v>5951544</v>
      </c>
      <c r="S21" s="25">
        <f t="shared" si="4"/>
        <v>51862</v>
      </c>
      <c r="T21" s="26">
        <f t="shared" si="4"/>
        <v>12257105</v>
      </c>
      <c r="U21" s="27">
        <f t="shared" si="4"/>
        <v>3167</v>
      </c>
      <c r="V21" s="21">
        <f t="shared" si="4"/>
        <v>643453</v>
      </c>
      <c r="W21" s="27">
        <f t="shared" si="4"/>
        <v>8210</v>
      </c>
      <c r="X21" s="26">
        <f t="shared" si="4"/>
        <v>1574898</v>
      </c>
      <c r="Y21" s="23">
        <f t="shared" si="4"/>
        <v>110097</v>
      </c>
      <c r="Z21" s="24">
        <f t="shared" si="4"/>
        <v>26288090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2531</v>
      </c>
      <c r="F22" s="24">
        <f t="shared" si="6"/>
        <v>396137</v>
      </c>
      <c r="G22" s="33">
        <f t="shared" si="6"/>
        <v>882</v>
      </c>
      <c r="H22" s="34">
        <f t="shared" si="6"/>
        <v>395612</v>
      </c>
      <c r="I22" s="23">
        <f t="shared" si="6"/>
        <v>2211</v>
      </c>
      <c r="J22" s="24">
        <f t="shared" si="6"/>
        <v>2231123</v>
      </c>
      <c r="K22" s="33">
        <f t="shared" si="6"/>
        <v>1518</v>
      </c>
      <c r="L22" s="34">
        <f t="shared" si="6"/>
        <v>2399462</v>
      </c>
      <c r="M22" s="23">
        <f t="shared" si="6"/>
        <v>17408.099999999999</v>
      </c>
      <c r="N22" s="24">
        <f t="shared" si="6"/>
        <v>3233984</v>
      </c>
      <c r="O22" s="33">
        <f t="shared" si="6"/>
        <v>4334</v>
      </c>
      <c r="P22" s="34">
        <f t="shared" si="6"/>
        <v>1168382</v>
      </c>
      <c r="Q22" s="23">
        <f t="shared" si="6"/>
        <v>58343</v>
      </c>
      <c r="R22" s="24">
        <f t="shared" si="6"/>
        <v>9811583</v>
      </c>
      <c r="S22" s="33">
        <f t="shared" si="6"/>
        <v>30063</v>
      </c>
      <c r="T22" s="34">
        <f t="shared" si="6"/>
        <v>2779700</v>
      </c>
      <c r="U22" s="23">
        <f t="shared" si="6"/>
        <v>5179</v>
      </c>
      <c r="V22" s="24">
        <f t="shared" si="6"/>
        <v>2446705</v>
      </c>
      <c r="W22" s="23">
        <f t="shared" si="6"/>
        <v>9651</v>
      </c>
      <c r="X22" s="34">
        <f t="shared" si="6"/>
        <v>2175988</v>
      </c>
      <c r="Y22" s="23">
        <f t="shared" si="6"/>
        <v>132120.1</v>
      </c>
      <c r="Z22" s="24">
        <f t="shared" si="6"/>
        <v>27038676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39.89868287740628</v>
      </c>
      <c r="F23" s="262"/>
      <c r="G23" s="261">
        <f>(G20+G21)/(G22+G41)*100</f>
        <v>62.971428571428568</v>
      </c>
      <c r="H23" s="262"/>
      <c r="I23" s="261">
        <f>(I20+I21)/(I22+I41)*100</f>
        <v>107.56756756756755</v>
      </c>
      <c r="J23" s="262"/>
      <c r="K23" s="261">
        <f>(K20+K21)/(K22+K41)*100</f>
        <v>66.473149492017413</v>
      </c>
      <c r="L23" s="262"/>
      <c r="M23" s="261">
        <f>(M20+M21)/(M22+M41)*100</f>
        <v>53.968669440377894</v>
      </c>
      <c r="N23" s="262"/>
      <c r="O23" s="261">
        <f>(O20+O21)/(O22+O41)*100</f>
        <v>108.84955752212389</v>
      </c>
      <c r="P23" s="262"/>
      <c r="Q23" s="261">
        <f>(Q20+Q21)/(Q22+Q41)*100</f>
        <v>49.604096373285408</v>
      </c>
      <c r="R23" s="262"/>
      <c r="S23" s="261">
        <f>(S20+S21)/(S22+S41)*100</f>
        <v>178.98859186105909</v>
      </c>
      <c r="T23" s="262"/>
      <c r="U23" s="261">
        <f>(U20+U21)/(U22+U41)*100</f>
        <v>54.95729669513554</v>
      </c>
      <c r="V23" s="262"/>
      <c r="W23" s="261">
        <f>(W20+W21)/(W22+W41)*100</f>
        <v>82.338829054157529</v>
      </c>
      <c r="X23" s="262"/>
      <c r="Y23" s="261">
        <f>(Y20+Y21)/(Y22+Y41)*100</f>
        <v>86.771235317727431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f>F22/E22*1000</f>
        <v>156514.02607664955</v>
      </c>
      <c r="F24" s="264"/>
      <c r="G24" s="257">
        <f>H22/G22*1000</f>
        <v>448539.68253968254</v>
      </c>
      <c r="H24" s="258"/>
      <c r="I24" s="259">
        <f>J22/I22*1000</f>
        <v>1009101.3116236996</v>
      </c>
      <c r="J24" s="260"/>
      <c r="K24" s="257">
        <f>L22/K22*1000</f>
        <v>1580673.25428195</v>
      </c>
      <c r="L24" s="258"/>
      <c r="M24" s="259">
        <f>N22/M22*1000</f>
        <v>185774.66811426866</v>
      </c>
      <c r="N24" s="260"/>
      <c r="O24" s="257">
        <f>P22/O22*1000</f>
        <v>269585.14074757724</v>
      </c>
      <c r="P24" s="258"/>
      <c r="Q24" s="259">
        <f>R22/Q22*1000</f>
        <v>168170.69742728348</v>
      </c>
      <c r="R24" s="260"/>
      <c r="S24" s="257">
        <f>T22/S22*1000</f>
        <v>92462.495426271504</v>
      </c>
      <c r="T24" s="258"/>
      <c r="U24" s="259">
        <f>V22/U22*1000</f>
        <v>472428.0749179378</v>
      </c>
      <c r="V24" s="260"/>
      <c r="W24" s="257">
        <f>X22/W22*1000</f>
        <v>225467.61993575798</v>
      </c>
      <c r="X24" s="258"/>
      <c r="Y24" s="259">
        <f>Z22/Y22*1000</f>
        <v>204652.25200404783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1.9156812627298947</v>
      </c>
      <c r="F25" s="49"/>
      <c r="G25" s="50">
        <f>G22/Y22*100</f>
        <v>0.66757442660125144</v>
      </c>
      <c r="H25" s="51"/>
      <c r="I25" s="48">
        <f>I22/Y22*100</f>
        <v>1.6734773891330692</v>
      </c>
      <c r="J25" s="49"/>
      <c r="K25" s="50">
        <f>K22/Y22*100</f>
        <v>1.148954625374943</v>
      </c>
      <c r="L25" s="51"/>
      <c r="M25" s="48">
        <f>M22/Y22*100</f>
        <v>13.175966412377827</v>
      </c>
      <c r="N25" s="49"/>
      <c r="O25" s="50">
        <f>O22/Y22*100</f>
        <v>3.2803487130270108</v>
      </c>
      <c r="P25" s="51"/>
      <c r="Q25" s="48">
        <f>Q22/Y22*100</f>
        <v>44.159064366436297</v>
      </c>
      <c r="R25" s="49"/>
      <c r="S25" s="50">
        <f>S22/Y22*100</f>
        <v>22.754297037316803</v>
      </c>
      <c r="T25" s="51"/>
      <c r="U25" s="48">
        <f>U22/Y22*100</f>
        <v>3.9199183167436291</v>
      </c>
      <c r="V25" s="49"/>
      <c r="W25" s="50">
        <f>W22/Y22*100</f>
        <v>7.3047174502592709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1582</v>
      </c>
      <c r="F27" s="14">
        <v>175058</v>
      </c>
      <c r="G27" s="19">
        <v>791</v>
      </c>
      <c r="H27" s="18">
        <v>294475</v>
      </c>
      <c r="I27" s="13">
        <v>2476</v>
      </c>
      <c r="J27" s="14">
        <v>998232</v>
      </c>
      <c r="K27" s="19">
        <v>109</v>
      </c>
      <c r="L27" s="18">
        <v>38620</v>
      </c>
      <c r="M27" s="13">
        <v>8300</v>
      </c>
      <c r="N27" s="14">
        <v>1288226</v>
      </c>
      <c r="O27" s="19">
        <v>4598</v>
      </c>
      <c r="P27" s="18">
        <v>1590070</v>
      </c>
      <c r="Q27" s="13">
        <v>20416</v>
      </c>
      <c r="R27" s="14">
        <v>3927013</v>
      </c>
      <c r="S27" s="19">
        <v>38073</v>
      </c>
      <c r="T27" s="18">
        <v>10333684</v>
      </c>
      <c r="U27" s="13">
        <v>4467</v>
      </c>
      <c r="V27" s="14">
        <v>1357620</v>
      </c>
      <c r="W27" s="19">
        <v>7459</v>
      </c>
      <c r="X27" s="18">
        <v>1589777</v>
      </c>
      <c r="Y27" s="55">
        <f>+W27+U27+S27+Q27+O27+M27+K27+I27+G27+E27</f>
        <v>88271</v>
      </c>
      <c r="Z27" s="56">
        <f t="shared" ref="Z27:Z29" si="7">+X27+V27+T27+R27+P27+N27+L27+J27+H27+F27</f>
        <v>21592775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1289</v>
      </c>
      <c r="F28" s="21">
        <v>116414</v>
      </c>
      <c r="G28" s="25">
        <v>1037</v>
      </c>
      <c r="H28" s="26">
        <v>265815</v>
      </c>
      <c r="I28" s="27">
        <v>2529</v>
      </c>
      <c r="J28" s="21">
        <v>966420</v>
      </c>
      <c r="K28" s="25">
        <v>131</v>
      </c>
      <c r="L28" s="26">
        <v>54592</v>
      </c>
      <c r="M28" s="27">
        <v>4915</v>
      </c>
      <c r="N28" s="21">
        <v>1160901</v>
      </c>
      <c r="O28" s="25">
        <v>4845</v>
      </c>
      <c r="P28" s="26">
        <v>1681654</v>
      </c>
      <c r="Q28" s="27">
        <v>22242</v>
      </c>
      <c r="R28" s="21">
        <v>4455916</v>
      </c>
      <c r="S28" s="25">
        <v>37837</v>
      </c>
      <c r="T28" s="26">
        <v>10142722</v>
      </c>
      <c r="U28" s="27">
        <v>3285</v>
      </c>
      <c r="V28" s="21">
        <v>947647</v>
      </c>
      <c r="W28" s="25">
        <v>8658</v>
      </c>
      <c r="X28" s="26">
        <v>1847128</v>
      </c>
      <c r="Y28" s="58">
        <f t="shared" ref="Y28:Y29" si="8">+W28+U28+S28+Q28+O28+M28+K28+I28+G28+E28</f>
        <v>86768</v>
      </c>
      <c r="Z28" s="59">
        <f t="shared" si="7"/>
        <v>21639209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2139</v>
      </c>
      <c r="F29" s="21">
        <v>286164</v>
      </c>
      <c r="G29" s="25">
        <v>1293</v>
      </c>
      <c r="H29" s="26">
        <v>533552</v>
      </c>
      <c r="I29" s="27">
        <v>2247</v>
      </c>
      <c r="J29" s="21">
        <v>2446719</v>
      </c>
      <c r="K29" s="25">
        <v>410</v>
      </c>
      <c r="L29" s="26">
        <v>130442</v>
      </c>
      <c r="M29" s="27">
        <v>13432</v>
      </c>
      <c r="N29" s="21">
        <v>2490739</v>
      </c>
      <c r="O29" s="25">
        <v>4075</v>
      </c>
      <c r="P29" s="26">
        <v>1204368</v>
      </c>
      <c r="Q29" s="27">
        <v>63046</v>
      </c>
      <c r="R29" s="21">
        <v>11809839</v>
      </c>
      <c r="S29" s="25">
        <v>26495</v>
      </c>
      <c r="T29" s="26">
        <v>2416783</v>
      </c>
      <c r="U29" s="27">
        <v>7947</v>
      </c>
      <c r="V29" s="21">
        <v>2730197</v>
      </c>
      <c r="W29" s="25">
        <v>13417</v>
      </c>
      <c r="X29" s="26">
        <v>1814231</v>
      </c>
      <c r="Y29" s="58">
        <f t="shared" si="8"/>
        <v>134501</v>
      </c>
      <c r="Z29" s="59">
        <f t="shared" si="7"/>
        <v>25863034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72</v>
      </c>
      <c r="F30" s="253"/>
      <c r="G30" s="252">
        <v>64.5</v>
      </c>
      <c r="H30" s="253"/>
      <c r="I30" s="252">
        <v>110.1</v>
      </c>
      <c r="J30" s="253"/>
      <c r="K30" s="252">
        <v>28.5</v>
      </c>
      <c r="L30" s="253"/>
      <c r="M30" s="252">
        <v>56.3</v>
      </c>
      <c r="N30" s="253"/>
      <c r="O30" s="252">
        <v>112.5</v>
      </c>
      <c r="P30" s="253"/>
      <c r="Q30" s="252">
        <v>33.299999999999997</v>
      </c>
      <c r="R30" s="253"/>
      <c r="S30" s="252">
        <v>143.9</v>
      </c>
      <c r="T30" s="253"/>
      <c r="U30" s="252">
        <v>52.7</v>
      </c>
      <c r="V30" s="253"/>
      <c r="W30" s="252">
        <v>57.5</v>
      </c>
      <c r="X30" s="253"/>
      <c r="Y30" s="252">
        <v>65.400000000000006</v>
      </c>
      <c r="Z30" s="253"/>
    </row>
    <row r="31" spans="1:28" ht="18.95" customHeight="1" x14ac:dyDescent="0.15">
      <c r="A31" s="22"/>
      <c r="B31" s="255"/>
      <c r="C31" s="4" t="s">
        <v>45</v>
      </c>
      <c r="D31" s="105" t="s">
        <v>21</v>
      </c>
      <c r="E31" s="124">
        <f>E20-E27</f>
        <v>-534</v>
      </c>
      <c r="F31" s="125">
        <f t="shared" ref="F31:Z33" si="9">F20-F27</f>
        <v>-112093</v>
      </c>
      <c r="G31" s="126">
        <f t="shared" si="9"/>
        <v>-233</v>
      </c>
      <c r="H31" s="127">
        <f t="shared" si="9"/>
        <v>-98498</v>
      </c>
      <c r="I31" s="124">
        <f t="shared" si="9"/>
        <v>-104</v>
      </c>
      <c r="J31" s="125">
        <f t="shared" si="9"/>
        <v>94316</v>
      </c>
      <c r="K31" s="126">
        <f t="shared" si="9"/>
        <v>947</v>
      </c>
      <c r="L31" s="127">
        <f t="shared" si="9"/>
        <v>1794305</v>
      </c>
      <c r="M31" s="124">
        <f t="shared" si="9"/>
        <v>1546</v>
      </c>
      <c r="N31" s="125">
        <f t="shared" si="9"/>
        <v>345091</v>
      </c>
      <c r="O31" s="126">
        <f t="shared" si="9"/>
        <v>116</v>
      </c>
      <c r="P31" s="127">
        <f t="shared" si="9"/>
        <v>44088</v>
      </c>
      <c r="Q31" s="124">
        <f t="shared" si="9"/>
        <v>8204</v>
      </c>
      <c r="R31" s="125">
        <f t="shared" si="9"/>
        <v>1889441</v>
      </c>
      <c r="S31" s="126">
        <f t="shared" si="9"/>
        <v>15185</v>
      </c>
      <c r="T31" s="127">
        <f t="shared" si="9"/>
        <v>2229779</v>
      </c>
      <c r="U31" s="124">
        <f t="shared" si="9"/>
        <v>-1714</v>
      </c>
      <c r="V31" s="125">
        <f t="shared" si="9"/>
        <v>-537984</v>
      </c>
      <c r="W31" s="126">
        <f t="shared" si="9"/>
        <v>462</v>
      </c>
      <c r="X31" s="127">
        <f t="shared" si="9"/>
        <v>-41588</v>
      </c>
      <c r="Y31" s="124">
        <f t="shared" si="9"/>
        <v>23875</v>
      </c>
      <c r="Z31" s="125">
        <f t="shared" si="9"/>
        <v>5606857</v>
      </c>
    </row>
    <row r="32" spans="1:28" ht="18.95" customHeight="1" x14ac:dyDescent="0.15">
      <c r="A32" s="22" t="s">
        <v>46</v>
      </c>
      <c r="B32" s="255"/>
      <c r="C32" s="7"/>
      <c r="D32" s="112" t="s">
        <v>22</v>
      </c>
      <c r="E32" s="128">
        <f t="shared" ref="E32:T33" si="10">E21-E28</f>
        <v>-368</v>
      </c>
      <c r="F32" s="129">
        <f t="shared" si="10"/>
        <v>-34592</v>
      </c>
      <c r="G32" s="130">
        <f t="shared" si="10"/>
        <v>-493</v>
      </c>
      <c r="H32" s="131">
        <f t="shared" si="10"/>
        <v>-83019</v>
      </c>
      <c r="I32" s="128">
        <f t="shared" si="10"/>
        <v>-324</v>
      </c>
      <c r="J32" s="129">
        <f t="shared" si="10"/>
        <v>78401</v>
      </c>
      <c r="K32" s="130">
        <f t="shared" si="10"/>
        <v>645</v>
      </c>
      <c r="L32" s="131">
        <f t="shared" si="10"/>
        <v>1299273</v>
      </c>
      <c r="M32" s="128">
        <f t="shared" si="10"/>
        <v>2971</v>
      </c>
      <c r="N32" s="129">
        <f t="shared" si="10"/>
        <v>381601</v>
      </c>
      <c r="O32" s="130">
        <f t="shared" si="10"/>
        <v>-211</v>
      </c>
      <c r="P32" s="131">
        <f t="shared" si="10"/>
        <v>-26370</v>
      </c>
      <c r="Q32" s="128">
        <f t="shared" si="10"/>
        <v>7650</v>
      </c>
      <c r="R32" s="129">
        <f t="shared" si="10"/>
        <v>1495628</v>
      </c>
      <c r="S32" s="130">
        <f t="shared" si="10"/>
        <v>14025</v>
      </c>
      <c r="T32" s="131">
        <f t="shared" si="10"/>
        <v>2114383</v>
      </c>
      <c r="U32" s="128">
        <f t="shared" si="9"/>
        <v>-118</v>
      </c>
      <c r="V32" s="129">
        <f t="shared" si="9"/>
        <v>-304194</v>
      </c>
      <c r="W32" s="130">
        <f t="shared" si="9"/>
        <v>-448</v>
      </c>
      <c r="X32" s="131">
        <f t="shared" si="9"/>
        <v>-272230</v>
      </c>
      <c r="Y32" s="128">
        <f t="shared" si="9"/>
        <v>23329</v>
      </c>
      <c r="Z32" s="129">
        <f t="shared" si="9"/>
        <v>4648881</v>
      </c>
    </row>
    <row r="33" spans="1:38" ht="18.95" customHeight="1" x14ac:dyDescent="0.15">
      <c r="A33" s="22"/>
      <c r="B33" s="255"/>
      <c r="C33" s="7"/>
      <c r="D33" s="112" t="s">
        <v>24</v>
      </c>
      <c r="E33" s="128">
        <f t="shared" si="10"/>
        <v>392</v>
      </c>
      <c r="F33" s="129">
        <f t="shared" si="9"/>
        <v>109973</v>
      </c>
      <c r="G33" s="130">
        <f t="shared" si="9"/>
        <v>-411</v>
      </c>
      <c r="H33" s="131">
        <f t="shared" si="9"/>
        <v>-137940</v>
      </c>
      <c r="I33" s="128">
        <f t="shared" si="9"/>
        <v>-36</v>
      </c>
      <c r="J33" s="129">
        <f t="shared" si="9"/>
        <v>-215596</v>
      </c>
      <c r="K33" s="130">
        <f t="shared" si="9"/>
        <v>1108</v>
      </c>
      <c r="L33" s="131">
        <f t="shared" si="9"/>
        <v>2269020</v>
      </c>
      <c r="M33" s="128">
        <f t="shared" si="9"/>
        <v>3976.0999999999985</v>
      </c>
      <c r="N33" s="129">
        <f t="shared" si="9"/>
        <v>743245</v>
      </c>
      <c r="O33" s="130">
        <f t="shared" si="9"/>
        <v>259</v>
      </c>
      <c r="P33" s="131">
        <f t="shared" si="9"/>
        <v>-35986</v>
      </c>
      <c r="Q33" s="128">
        <f t="shared" si="9"/>
        <v>-4703</v>
      </c>
      <c r="R33" s="129">
        <f t="shared" si="9"/>
        <v>-1998256</v>
      </c>
      <c r="S33" s="130">
        <f t="shared" si="9"/>
        <v>3568</v>
      </c>
      <c r="T33" s="131">
        <f t="shared" si="9"/>
        <v>362917</v>
      </c>
      <c r="U33" s="128">
        <f t="shared" si="9"/>
        <v>-2768</v>
      </c>
      <c r="V33" s="129">
        <f t="shared" si="9"/>
        <v>-283492</v>
      </c>
      <c r="W33" s="130">
        <f t="shared" si="9"/>
        <v>-3766</v>
      </c>
      <c r="X33" s="131">
        <f t="shared" si="9"/>
        <v>361757</v>
      </c>
      <c r="Y33" s="128">
        <f t="shared" si="9"/>
        <v>-2380.8999999999942</v>
      </c>
      <c r="Z33" s="129">
        <f t="shared" si="9"/>
        <v>1175642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-32.10131712259372</v>
      </c>
      <c r="F34" s="245"/>
      <c r="G34" s="250">
        <f t="shared" ref="G34" si="11">+G23-G30</f>
        <v>-1.528571428571432</v>
      </c>
      <c r="H34" s="251"/>
      <c r="I34" s="246">
        <f t="shared" ref="I34" si="12">+I23-I30</f>
        <v>-2.5324324324324436</v>
      </c>
      <c r="J34" s="245"/>
      <c r="K34" s="250">
        <f t="shared" ref="K34" si="13">+K23-K30</f>
        <v>37.973149492017413</v>
      </c>
      <c r="L34" s="251"/>
      <c r="M34" s="246">
        <f t="shared" ref="M34" si="14">+M23-M30</f>
        <v>-2.3313305596221028</v>
      </c>
      <c r="N34" s="245"/>
      <c r="O34" s="250">
        <f t="shared" ref="O34" si="15">+O23-O30</f>
        <v>-3.650442477876112</v>
      </c>
      <c r="P34" s="251"/>
      <c r="Q34" s="246">
        <f t="shared" ref="Q34" si="16">+Q23-Q30</f>
        <v>16.304096373285411</v>
      </c>
      <c r="R34" s="245"/>
      <c r="S34" s="250">
        <f t="shared" ref="S34" si="17">+S23-S30</f>
        <v>35.088591861059086</v>
      </c>
      <c r="T34" s="251"/>
      <c r="U34" s="246">
        <f t="shared" ref="U34" si="18">+U23-U30</f>
        <v>2.2572966951355369</v>
      </c>
      <c r="V34" s="245"/>
      <c r="W34" s="250">
        <f t="shared" ref="W34" si="19">+W23-W30</f>
        <v>24.838829054157529</v>
      </c>
      <c r="X34" s="251"/>
      <c r="Y34" s="246">
        <f t="shared" ref="Y34" si="20">+Y23-Y30</f>
        <v>21.371235317727425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21">E20/E27*100</f>
        <v>66.245259165613149</v>
      </c>
      <c r="F35" s="72">
        <f t="shared" si="21"/>
        <v>35.968079150909979</v>
      </c>
      <c r="G35" s="73">
        <f t="shared" si="21"/>
        <v>70.543615676359039</v>
      </c>
      <c r="H35" s="74">
        <f t="shared" si="21"/>
        <v>66.55132014602259</v>
      </c>
      <c r="I35" s="71">
        <f t="shared" si="21"/>
        <v>95.799676898222941</v>
      </c>
      <c r="J35" s="72">
        <f t="shared" si="21"/>
        <v>109.44830460253729</v>
      </c>
      <c r="K35" s="73">
        <f t="shared" si="21"/>
        <v>968.80733944954136</v>
      </c>
      <c r="L35" s="74">
        <f t="shared" si="21"/>
        <v>4746.0512687726559</v>
      </c>
      <c r="M35" s="71">
        <f t="shared" si="21"/>
        <v>118.62650602409639</v>
      </c>
      <c r="N35" s="72">
        <f t="shared" si="21"/>
        <v>126.78807911034244</v>
      </c>
      <c r="O35" s="73">
        <f t="shared" si="21"/>
        <v>102.522836015659</v>
      </c>
      <c r="P35" s="74">
        <f t="shared" si="21"/>
        <v>102.77270811976831</v>
      </c>
      <c r="Q35" s="71">
        <f t="shared" si="21"/>
        <v>140.18416927899688</v>
      </c>
      <c r="R35" s="72">
        <f t="shared" si="21"/>
        <v>148.1139481840269</v>
      </c>
      <c r="S35" s="73">
        <f t="shared" si="21"/>
        <v>139.88390723084601</v>
      </c>
      <c r="T35" s="74">
        <f t="shared" si="21"/>
        <v>121.57777419940459</v>
      </c>
      <c r="U35" s="71">
        <f t="shared" si="21"/>
        <v>61.62972912469219</v>
      </c>
      <c r="V35" s="72">
        <f t="shared" si="21"/>
        <v>60.373005701153495</v>
      </c>
      <c r="W35" s="73">
        <f t="shared" si="21"/>
        <v>106.19385976672476</v>
      </c>
      <c r="X35" s="74">
        <f t="shared" si="21"/>
        <v>97.384035622606191</v>
      </c>
      <c r="Y35" s="71">
        <f t="shared" si="21"/>
        <v>127.04738815692582</v>
      </c>
      <c r="Z35" s="72">
        <f t="shared" si="21"/>
        <v>125.96635680221742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21"/>
        <v>71.450737005430568</v>
      </c>
      <c r="F36" s="76">
        <f t="shared" si="21"/>
        <v>70.285360867249651</v>
      </c>
      <c r="G36" s="77">
        <f t="shared" si="21"/>
        <v>52.459016393442624</v>
      </c>
      <c r="H36" s="78">
        <f t="shared" si="21"/>
        <v>68.768128209468998</v>
      </c>
      <c r="I36" s="75">
        <f t="shared" si="21"/>
        <v>87.188612099644132</v>
      </c>
      <c r="J36" s="76">
        <f t="shared" si="21"/>
        <v>108.11251836675567</v>
      </c>
      <c r="K36" s="77">
        <f t="shared" si="21"/>
        <v>592.36641221374043</v>
      </c>
      <c r="L36" s="78">
        <f t="shared" si="21"/>
        <v>2479.9695926143022</v>
      </c>
      <c r="M36" s="75">
        <f t="shared" si="21"/>
        <v>160.44760935910477</v>
      </c>
      <c r="N36" s="76">
        <f t="shared" si="21"/>
        <v>132.87110614944771</v>
      </c>
      <c r="O36" s="77">
        <f t="shared" si="21"/>
        <v>95.644994840041278</v>
      </c>
      <c r="P36" s="78">
        <f t="shared" si="21"/>
        <v>98.431900973684236</v>
      </c>
      <c r="Q36" s="75">
        <f t="shared" si="21"/>
        <v>134.39438899379553</v>
      </c>
      <c r="R36" s="76">
        <f t="shared" si="21"/>
        <v>133.56499539039783</v>
      </c>
      <c r="S36" s="77">
        <f t="shared" si="21"/>
        <v>137.06689219547005</v>
      </c>
      <c r="T36" s="78">
        <f t="shared" si="21"/>
        <v>120.84630733248925</v>
      </c>
      <c r="U36" s="75">
        <f t="shared" si="21"/>
        <v>96.407914764079152</v>
      </c>
      <c r="V36" s="76">
        <f t="shared" si="21"/>
        <v>67.900072495349008</v>
      </c>
      <c r="W36" s="77">
        <f t="shared" si="21"/>
        <v>94.825594825594834</v>
      </c>
      <c r="X36" s="78">
        <f t="shared" si="21"/>
        <v>85.261985092532839</v>
      </c>
      <c r="Y36" s="75">
        <f t="shared" si="21"/>
        <v>126.88664023603171</v>
      </c>
      <c r="Z36" s="76">
        <f t="shared" si="21"/>
        <v>121.48359951604515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21"/>
        <v>118.32632071061244</v>
      </c>
      <c r="F37" s="80">
        <f t="shared" si="21"/>
        <v>138.43006108385401</v>
      </c>
      <c r="G37" s="81">
        <f t="shared" si="21"/>
        <v>68.213457076566129</v>
      </c>
      <c r="H37" s="82">
        <f t="shared" si="21"/>
        <v>74.146849791585439</v>
      </c>
      <c r="I37" s="79">
        <f t="shared" si="21"/>
        <v>98.397863818424568</v>
      </c>
      <c r="J37" s="80">
        <f t="shared" si="21"/>
        <v>91.188362864718016</v>
      </c>
      <c r="K37" s="81">
        <f t="shared" si="21"/>
        <v>370.2439024390244</v>
      </c>
      <c r="L37" s="82">
        <f t="shared" si="21"/>
        <v>1839.4857484552522</v>
      </c>
      <c r="M37" s="79">
        <f t="shared" si="21"/>
        <v>129.60169743895173</v>
      </c>
      <c r="N37" s="80">
        <f t="shared" si="21"/>
        <v>129.84034055756143</v>
      </c>
      <c r="O37" s="81">
        <f t="shared" si="21"/>
        <v>106.3558282208589</v>
      </c>
      <c r="P37" s="82">
        <f t="shared" si="21"/>
        <v>97.012042830762695</v>
      </c>
      <c r="Q37" s="79">
        <f t="shared" si="21"/>
        <v>92.540367350823203</v>
      </c>
      <c r="R37" s="80">
        <f t="shared" si="21"/>
        <v>83.079735464640976</v>
      </c>
      <c r="S37" s="81">
        <f t="shared" si="21"/>
        <v>113.4666918286469</v>
      </c>
      <c r="T37" s="82">
        <f t="shared" si="21"/>
        <v>115.0165323076172</v>
      </c>
      <c r="U37" s="79">
        <f t="shared" si="21"/>
        <v>65.169246256448972</v>
      </c>
      <c r="V37" s="80">
        <f t="shared" si="21"/>
        <v>89.616426946480416</v>
      </c>
      <c r="W37" s="81">
        <f t="shared" si="21"/>
        <v>71.931132145785199</v>
      </c>
      <c r="X37" s="82">
        <f t="shared" si="21"/>
        <v>119.93996354378247</v>
      </c>
      <c r="Y37" s="79">
        <f t="shared" si="21"/>
        <v>98.229827287529474</v>
      </c>
      <c r="Z37" s="80">
        <f t="shared" si="21"/>
        <v>104.5456461140638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104" t="s">
        <v>21</v>
      </c>
      <c r="E39" s="13">
        <f>+'(令和3年6月) '!E20</f>
        <v>1286</v>
      </c>
      <c r="F39" s="14">
        <f>+'(令和3年6月) '!F20</f>
        <v>88981</v>
      </c>
      <c r="G39" s="13">
        <f>+'(令和3年6月) '!G20</f>
        <v>659</v>
      </c>
      <c r="H39" s="14">
        <f>+'(令和3年6月) '!H20</f>
        <v>199392</v>
      </c>
      <c r="I39" s="13">
        <f>+'(令和3年6月) '!I20</f>
        <v>2536</v>
      </c>
      <c r="J39" s="14">
        <f>+'(令和3年6月) '!J20</f>
        <v>1919161</v>
      </c>
      <c r="K39" s="13">
        <f>+'(令和3年6月) '!K20</f>
        <v>1054</v>
      </c>
      <c r="L39" s="14">
        <f>+'(令和3年6月) '!L20</f>
        <v>260620</v>
      </c>
      <c r="M39" s="13">
        <f>+'(令和3年6月) '!M20</f>
        <v>7622</v>
      </c>
      <c r="N39" s="14">
        <f>+'(令和3年6月) '!N20</f>
        <v>1946419</v>
      </c>
      <c r="O39" s="13">
        <f>+'(令和3年6月) '!O20</f>
        <v>4631</v>
      </c>
      <c r="P39" s="14">
        <f>+'(令和3年6月) '!P20</f>
        <v>1595167</v>
      </c>
      <c r="Q39" s="13">
        <f>+'(令和3年6月) '!Q20</f>
        <v>29468</v>
      </c>
      <c r="R39" s="14">
        <f>+'(令和3年6月) '!R20</f>
        <v>5714343</v>
      </c>
      <c r="S39" s="25">
        <f>+'(令和3年6月) '!S20</f>
        <v>44564</v>
      </c>
      <c r="T39" s="26">
        <f>+'(令和3年6月) '!T20</f>
        <v>10773964</v>
      </c>
      <c r="U39" s="13">
        <f>+'(令和3年6月) '!U20</f>
        <v>3933</v>
      </c>
      <c r="V39" s="14">
        <f>+'(令和3年6月) '!V20</f>
        <v>1491077</v>
      </c>
      <c r="W39" s="13">
        <f>+'(令和3年6月) '!W20</f>
        <v>8844</v>
      </c>
      <c r="X39" s="14">
        <f>+'(令和3年6月) '!X20</f>
        <v>1837472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48"/>
      <c r="C40" s="22"/>
      <c r="D40" s="103" t="s">
        <v>22</v>
      </c>
      <c r="E40" s="27">
        <f>+'(令和3年6月) '!E21</f>
        <v>1332</v>
      </c>
      <c r="F40" s="21">
        <f>+'(令和3年6月) '!F21</f>
        <v>176209</v>
      </c>
      <c r="G40" s="27">
        <f>+'(令和3年6月) '!G21</f>
        <v>636</v>
      </c>
      <c r="H40" s="21">
        <f>+'(令和3年6月) '!H21</f>
        <v>203219</v>
      </c>
      <c r="I40" s="27">
        <f>+'(令和3年6月) '!I21</f>
        <v>2515</v>
      </c>
      <c r="J40" s="21">
        <f>+'(令和3年6月) '!J21</f>
        <v>1329456</v>
      </c>
      <c r="K40" s="27">
        <f>+'(令和3年6月) '!K21</f>
        <v>927</v>
      </c>
      <c r="L40" s="21">
        <f>+'(令和3年6月) '!L21</f>
        <v>240330</v>
      </c>
      <c r="M40" s="27">
        <f>+'(令和3年6月) '!M21</f>
        <v>7612</v>
      </c>
      <c r="N40" s="21">
        <f>+'(令和3年6月) '!N21</f>
        <v>1638853</v>
      </c>
      <c r="O40" s="27">
        <f>+'(令和3年6月) '!O21</f>
        <v>4471</v>
      </c>
      <c r="P40" s="21">
        <f>+'(令和3年6月) '!P21</f>
        <v>1582532</v>
      </c>
      <c r="Q40" s="27">
        <f>+'(令和3年6月) '!Q21</f>
        <v>29639</v>
      </c>
      <c r="R40" s="21">
        <f>+'(令和3年6月) '!R21</f>
        <v>5856115</v>
      </c>
      <c r="S40" s="25">
        <f>+'(令和3年6月) '!S21</f>
        <v>45299</v>
      </c>
      <c r="T40" s="26">
        <f>+'(令和3年6月) '!T21</f>
        <v>10768350</v>
      </c>
      <c r="U40" s="27">
        <f>+'(令和3年6月) '!U21</f>
        <v>3116</v>
      </c>
      <c r="V40" s="21">
        <f>+'(令和3年6月) '!V21</f>
        <v>632178</v>
      </c>
      <c r="W40" s="27">
        <f>+'(令和3年6月) '!W21</f>
        <v>8932</v>
      </c>
      <c r="X40" s="21">
        <f>+'(令和3年6月) '!X21</f>
        <v>1820984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48"/>
      <c r="C41" s="22"/>
      <c r="D41" s="103" t="s">
        <v>24</v>
      </c>
      <c r="E41" s="27">
        <f>+'(令和3年6月) '!E22</f>
        <v>2404</v>
      </c>
      <c r="F41" s="21">
        <f>+'(令和3年6月) '!F22</f>
        <v>414994</v>
      </c>
      <c r="G41" s="27">
        <f>+'(令和3年6月) '!G22</f>
        <v>868</v>
      </c>
      <c r="H41" s="21">
        <f>+'(令和3年6月) '!H22</f>
        <v>382431</v>
      </c>
      <c r="I41" s="27">
        <f>+'(令和3年6月) '!I22</f>
        <v>2044</v>
      </c>
      <c r="J41" s="21">
        <f>+'(令和3年6月) '!J22</f>
        <v>2183396</v>
      </c>
      <c r="K41" s="27">
        <f>+'(令和3年6月) '!K22</f>
        <v>1238</v>
      </c>
      <c r="L41" s="21">
        <f>+'(令和3年6月) '!L22</f>
        <v>1920402</v>
      </c>
      <c r="M41" s="27">
        <f>+'(令和3年6月) '!M22</f>
        <v>15448</v>
      </c>
      <c r="N41" s="21">
        <f>+'(令和3年6月) '!N22</f>
        <v>3143169</v>
      </c>
      <c r="O41" s="27">
        <f>+'(令和3年6月) '!O22</f>
        <v>4254</v>
      </c>
      <c r="P41" s="21">
        <f>+'(令和3年6月) '!P22</f>
        <v>1189508</v>
      </c>
      <c r="Q41" s="27">
        <f>+'(令和3年6月) '!Q22</f>
        <v>59615</v>
      </c>
      <c r="R41" s="21">
        <f>+'(令和3年6月) '!R22</f>
        <v>9946673</v>
      </c>
      <c r="S41" s="25">
        <f>+'(令和3年6月) '!S22</f>
        <v>28667</v>
      </c>
      <c r="T41" s="26">
        <f>+'(令和3年6月) '!T22</f>
        <v>2473342</v>
      </c>
      <c r="U41" s="27">
        <f>+'(令和3年6月) '!U22</f>
        <v>5593</v>
      </c>
      <c r="V41" s="21">
        <f>+'(令和3年6月) '!V22</f>
        <v>2270522</v>
      </c>
      <c r="W41" s="27">
        <f>+'(令和3年6月) '!W22</f>
        <v>9940</v>
      </c>
      <c r="X41" s="21">
        <f>+'(令和3年6月) '!X22</f>
        <v>2202697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48"/>
      <c r="C42" s="22"/>
      <c r="D42" s="102" t="s">
        <v>44</v>
      </c>
      <c r="E42" s="244">
        <f>+'(令和3年6月) '!E23:F23</f>
        <v>53.934899052327978</v>
      </c>
      <c r="F42" s="245">
        <f>+'(令和3年2月) '!F23</f>
        <v>0</v>
      </c>
      <c r="G42" s="244">
        <f>+'(令和3年6月) '!G23:H23</f>
        <v>75.59836544074723</v>
      </c>
      <c r="H42" s="245">
        <f>+'(令和3年2月) '!H23</f>
        <v>0</v>
      </c>
      <c r="I42" s="244">
        <f>+'(令和3年6月) '!I23:J23</f>
        <v>124.19473813621835</v>
      </c>
      <c r="J42" s="245">
        <f>+'(令和3年2月) '!J23</f>
        <v>0</v>
      </c>
      <c r="K42" s="244">
        <f>+'(令和3年6月) '!K23:L23</f>
        <v>84.333759046402719</v>
      </c>
      <c r="L42" s="245">
        <f>+'(令和3年2月) '!L23</f>
        <v>0</v>
      </c>
      <c r="M42" s="244">
        <f>+'(令和3年6月) '!M23:N23</f>
        <v>49.323318008159035</v>
      </c>
      <c r="N42" s="245">
        <f>+'(令和3年2月) '!N23</f>
        <v>0</v>
      </c>
      <c r="O42" s="244">
        <f>+'(令和3年6月) '!O23:P23</f>
        <v>109.03210349784381</v>
      </c>
      <c r="P42" s="245">
        <f>+'(令和3年2月) '!P23</f>
        <v>0</v>
      </c>
      <c r="Q42" s="244">
        <f>+'(令和3年6月) '!Q23:R23</f>
        <v>49.502935486302455</v>
      </c>
      <c r="R42" s="245">
        <f>+'(令和3年2月) '!R23</f>
        <v>0</v>
      </c>
      <c r="S42" s="244">
        <f>+'(令和3年6月) '!S23:T23</f>
        <v>154.75210525409426</v>
      </c>
      <c r="T42" s="245">
        <f>+'(令和3年2月) '!T23</f>
        <v>0</v>
      </c>
      <c r="U42" s="244">
        <f>+'(令和3年6月) '!U23:V23</f>
        <v>67.98148326743177</v>
      </c>
      <c r="V42" s="245">
        <f>+'(令和3年2月) '!V23</f>
        <v>0</v>
      </c>
      <c r="W42" s="244">
        <f>+'(令和3年6月) '!W23:X23</f>
        <v>89.022435897435898</v>
      </c>
      <c r="X42" s="245">
        <f>+'(令和3年2月) '!X23</f>
        <v>0</v>
      </c>
      <c r="Y42" s="244">
        <f>+'(令和3年6月) '!Y23:Z23</f>
        <v>82.288731604428762</v>
      </c>
      <c r="Z42" s="245">
        <f>+'(令和3年2月) '!Z23</f>
        <v>0</v>
      </c>
    </row>
    <row r="43" spans="1:38" ht="18.95" customHeight="1" x14ac:dyDescent="0.15">
      <c r="A43" s="22"/>
      <c r="B43" s="248"/>
      <c r="C43" s="12" t="s">
        <v>45</v>
      </c>
      <c r="D43" s="104" t="s">
        <v>21</v>
      </c>
      <c r="E43" s="124">
        <f t="shared" ref="E43:Z46" si="22">E20-E39</f>
        <v>-238</v>
      </c>
      <c r="F43" s="127">
        <f t="shared" si="22"/>
        <v>-26016</v>
      </c>
      <c r="G43" s="124">
        <f t="shared" si="22"/>
        <v>-101</v>
      </c>
      <c r="H43" s="125">
        <f t="shared" si="22"/>
        <v>-3415</v>
      </c>
      <c r="I43" s="126">
        <f t="shared" si="22"/>
        <v>-164</v>
      </c>
      <c r="J43" s="127">
        <f t="shared" si="22"/>
        <v>-826613</v>
      </c>
      <c r="K43" s="124">
        <f t="shared" si="22"/>
        <v>2</v>
      </c>
      <c r="L43" s="125">
        <f t="shared" si="22"/>
        <v>1572305</v>
      </c>
      <c r="M43" s="126">
        <f t="shared" si="22"/>
        <v>2224</v>
      </c>
      <c r="N43" s="127">
        <f t="shared" si="22"/>
        <v>-313102</v>
      </c>
      <c r="O43" s="124">
        <f t="shared" si="22"/>
        <v>83</v>
      </c>
      <c r="P43" s="125">
        <f t="shared" si="22"/>
        <v>38991</v>
      </c>
      <c r="Q43" s="126">
        <f t="shared" si="22"/>
        <v>-848</v>
      </c>
      <c r="R43" s="127">
        <f t="shared" si="22"/>
        <v>102111</v>
      </c>
      <c r="S43" s="124">
        <f t="shared" si="22"/>
        <v>8694</v>
      </c>
      <c r="T43" s="125">
        <f t="shared" si="22"/>
        <v>1789499</v>
      </c>
      <c r="U43" s="126">
        <f t="shared" si="22"/>
        <v>-1180</v>
      </c>
      <c r="V43" s="127">
        <f t="shared" si="22"/>
        <v>-671441</v>
      </c>
      <c r="W43" s="124">
        <f t="shared" si="22"/>
        <v>-923</v>
      </c>
      <c r="X43" s="125">
        <f t="shared" si="22"/>
        <v>-289283</v>
      </c>
      <c r="Y43" s="124">
        <f t="shared" si="22"/>
        <v>2717</v>
      </c>
      <c r="Z43" s="125">
        <f t="shared" si="22"/>
        <v>281039</v>
      </c>
    </row>
    <row r="44" spans="1:38" ht="18.95" customHeight="1" x14ac:dyDescent="0.15">
      <c r="A44" s="22"/>
      <c r="B44" s="248"/>
      <c r="C44" s="22"/>
      <c r="D44" s="103" t="s">
        <v>22</v>
      </c>
      <c r="E44" s="128">
        <f t="shared" si="22"/>
        <v>-411</v>
      </c>
      <c r="F44" s="131">
        <f t="shared" si="22"/>
        <v>-94387</v>
      </c>
      <c r="G44" s="128">
        <f t="shared" si="22"/>
        <v>-92</v>
      </c>
      <c r="H44" s="129">
        <f t="shared" si="22"/>
        <v>-20423</v>
      </c>
      <c r="I44" s="130">
        <f t="shared" si="22"/>
        <v>-310</v>
      </c>
      <c r="J44" s="131">
        <f t="shared" si="22"/>
        <v>-284635</v>
      </c>
      <c r="K44" s="128">
        <f t="shared" si="22"/>
        <v>-151</v>
      </c>
      <c r="L44" s="129">
        <f t="shared" si="22"/>
        <v>1113535</v>
      </c>
      <c r="M44" s="130">
        <f t="shared" si="22"/>
        <v>274</v>
      </c>
      <c r="N44" s="131">
        <f t="shared" si="22"/>
        <v>-96351</v>
      </c>
      <c r="O44" s="128">
        <f t="shared" si="22"/>
        <v>163</v>
      </c>
      <c r="P44" s="129">
        <f t="shared" si="22"/>
        <v>72752</v>
      </c>
      <c r="Q44" s="130">
        <f t="shared" si="22"/>
        <v>253</v>
      </c>
      <c r="R44" s="131">
        <f t="shared" si="22"/>
        <v>95429</v>
      </c>
      <c r="S44" s="128">
        <f t="shared" si="22"/>
        <v>6563</v>
      </c>
      <c r="T44" s="129">
        <f t="shared" si="22"/>
        <v>1488755</v>
      </c>
      <c r="U44" s="130">
        <f t="shared" si="22"/>
        <v>51</v>
      </c>
      <c r="V44" s="131">
        <f t="shared" si="22"/>
        <v>11275</v>
      </c>
      <c r="W44" s="128">
        <f t="shared" si="22"/>
        <v>-722</v>
      </c>
      <c r="X44" s="129">
        <f t="shared" si="22"/>
        <v>-246086</v>
      </c>
      <c r="Y44" s="128">
        <f t="shared" si="22"/>
        <v>3457</v>
      </c>
      <c r="Z44" s="129">
        <f t="shared" si="22"/>
        <v>137192</v>
      </c>
    </row>
    <row r="45" spans="1:38" ht="18.95" customHeight="1" x14ac:dyDescent="0.15">
      <c r="A45" s="22"/>
      <c r="B45" s="248"/>
      <c r="C45" s="22"/>
      <c r="D45" s="103" t="s">
        <v>24</v>
      </c>
      <c r="E45" s="128">
        <f t="shared" si="22"/>
        <v>127</v>
      </c>
      <c r="F45" s="131">
        <f t="shared" si="22"/>
        <v>-18857</v>
      </c>
      <c r="G45" s="128">
        <f t="shared" si="22"/>
        <v>14</v>
      </c>
      <c r="H45" s="129">
        <f t="shared" si="22"/>
        <v>13181</v>
      </c>
      <c r="I45" s="130">
        <f t="shared" si="22"/>
        <v>167</v>
      </c>
      <c r="J45" s="131">
        <f t="shared" si="22"/>
        <v>47727</v>
      </c>
      <c r="K45" s="128">
        <f t="shared" si="22"/>
        <v>280</v>
      </c>
      <c r="L45" s="129">
        <f t="shared" si="22"/>
        <v>479060</v>
      </c>
      <c r="M45" s="130">
        <f t="shared" si="22"/>
        <v>1960.0999999999985</v>
      </c>
      <c r="N45" s="131">
        <f t="shared" si="22"/>
        <v>90815</v>
      </c>
      <c r="O45" s="128">
        <f t="shared" si="22"/>
        <v>80</v>
      </c>
      <c r="P45" s="129">
        <f t="shared" si="22"/>
        <v>-21126</v>
      </c>
      <c r="Q45" s="130">
        <f t="shared" si="22"/>
        <v>-1272</v>
      </c>
      <c r="R45" s="131">
        <f t="shared" si="22"/>
        <v>-135090</v>
      </c>
      <c r="S45" s="128">
        <f t="shared" si="22"/>
        <v>1396</v>
      </c>
      <c r="T45" s="129">
        <f t="shared" si="22"/>
        <v>306358</v>
      </c>
      <c r="U45" s="130">
        <f t="shared" si="22"/>
        <v>-414</v>
      </c>
      <c r="V45" s="131">
        <f t="shared" si="22"/>
        <v>176183</v>
      </c>
      <c r="W45" s="128">
        <f t="shared" si="22"/>
        <v>-289</v>
      </c>
      <c r="X45" s="129">
        <f t="shared" si="22"/>
        <v>-26709</v>
      </c>
      <c r="Y45" s="128">
        <f t="shared" si="22"/>
        <v>8115</v>
      </c>
      <c r="Z45" s="129">
        <f t="shared" si="22"/>
        <v>2793034</v>
      </c>
    </row>
    <row r="46" spans="1:38" ht="18.95" customHeight="1" thickBot="1" x14ac:dyDescent="0.2">
      <c r="A46" s="22"/>
      <c r="B46" s="248"/>
      <c r="C46" s="46"/>
      <c r="D46" s="102" t="s">
        <v>44</v>
      </c>
      <c r="E46" s="244">
        <f>E23-E42</f>
        <v>-14.036216174921698</v>
      </c>
      <c r="F46" s="245"/>
      <c r="G46" s="244">
        <f>G23-G42</f>
        <v>-12.626936869318662</v>
      </c>
      <c r="H46" s="245"/>
      <c r="I46" s="244">
        <f>I23-I42</f>
        <v>-16.627170568650797</v>
      </c>
      <c r="J46" s="245"/>
      <c r="K46" s="244">
        <f>K23-K42</f>
        <v>-17.860609554385306</v>
      </c>
      <c r="L46" s="245"/>
      <c r="M46" s="244">
        <f>M23-M42</f>
        <v>4.6453514322188596</v>
      </c>
      <c r="N46" s="245"/>
      <c r="O46" s="244">
        <f t="shared" si="22"/>
        <v>-0.18254597571991837</v>
      </c>
      <c r="P46" s="245"/>
      <c r="Q46" s="244">
        <f t="shared" si="22"/>
        <v>0.101160886982953</v>
      </c>
      <c r="R46" s="245"/>
      <c r="S46" s="244">
        <f t="shared" si="22"/>
        <v>24.236486606964831</v>
      </c>
      <c r="T46" s="245"/>
      <c r="U46" s="244">
        <f t="shared" si="22"/>
        <v>-13.02418657229623</v>
      </c>
      <c r="V46" s="245"/>
      <c r="W46" s="244">
        <f t="shared" si="22"/>
        <v>-6.6836068432783691</v>
      </c>
      <c r="X46" s="245"/>
      <c r="Y46" s="244">
        <f t="shared" si="22"/>
        <v>4.4825037132986694</v>
      </c>
      <c r="Z46" s="245"/>
      <c r="AA46" s="242"/>
      <c r="AB46" s="243"/>
      <c r="AC46" s="242"/>
      <c r="AD46" s="243"/>
      <c r="AE46" s="242"/>
      <c r="AF46" s="243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23">E20/E39*100</f>
        <v>81.493001555209958</v>
      </c>
      <c r="F47" s="84">
        <f t="shared" si="23"/>
        <v>70.762297569143968</v>
      </c>
      <c r="G47" s="83">
        <f t="shared" si="23"/>
        <v>84.673748103186639</v>
      </c>
      <c r="H47" s="85">
        <f t="shared" si="23"/>
        <v>98.287293371850424</v>
      </c>
      <c r="I47" s="86">
        <f t="shared" si="23"/>
        <v>93.533123028391159</v>
      </c>
      <c r="J47" s="84">
        <f t="shared" si="23"/>
        <v>56.928418199411098</v>
      </c>
      <c r="K47" s="83">
        <f t="shared" si="23"/>
        <v>100.18975332068311</v>
      </c>
      <c r="L47" s="85">
        <f t="shared" si="23"/>
        <v>703.29406799171204</v>
      </c>
      <c r="M47" s="86">
        <f t="shared" si="23"/>
        <v>129.17869325636315</v>
      </c>
      <c r="N47" s="84">
        <f t="shared" si="23"/>
        <v>83.913946586012571</v>
      </c>
      <c r="O47" s="83">
        <f t="shared" si="23"/>
        <v>101.79226948823148</v>
      </c>
      <c r="P47" s="85">
        <f t="shared" si="23"/>
        <v>102.44432087674834</v>
      </c>
      <c r="Q47" s="86">
        <f t="shared" si="23"/>
        <v>97.122302158273371</v>
      </c>
      <c r="R47" s="84">
        <f t="shared" si="23"/>
        <v>101.78692458608103</v>
      </c>
      <c r="S47" s="83">
        <f t="shared" si="23"/>
        <v>119.50902073422493</v>
      </c>
      <c r="T47" s="85">
        <f t="shared" si="23"/>
        <v>116.60947632644772</v>
      </c>
      <c r="U47" s="86">
        <f t="shared" si="23"/>
        <v>69.997457411645058</v>
      </c>
      <c r="V47" s="84">
        <f t="shared" si="23"/>
        <v>54.96939460537584</v>
      </c>
      <c r="W47" s="83">
        <f t="shared" si="23"/>
        <v>89.563545906829489</v>
      </c>
      <c r="X47" s="85">
        <f t="shared" si="23"/>
        <v>84.256467581546829</v>
      </c>
      <c r="Y47" s="83">
        <f t="shared" si="23"/>
        <v>102.48288844821755</v>
      </c>
      <c r="Z47" s="85">
        <f t="shared" si="23"/>
        <v>101.04403302208253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23"/>
        <v>69.14414414414415</v>
      </c>
      <c r="F48" s="78">
        <f t="shared" si="23"/>
        <v>46.434631602245062</v>
      </c>
      <c r="G48" s="75">
        <f t="shared" si="23"/>
        <v>85.534591194968556</v>
      </c>
      <c r="H48" s="76">
        <f t="shared" si="23"/>
        <v>89.950250714746161</v>
      </c>
      <c r="I48" s="77">
        <f t="shared" si="23"/>
        <v>87.673956262425449</v>
      </c>
      <c r="J48" s="78">
        <f t="shared" si="23"/>
        <v>78.590115054578717</v>
      </c>
      <c r="K48" s="75">
        <f t="shared" si="23"/>
        <v>83.710895361380793</v>
      </c>
      <c r="L48" s="76">
        <f t="shared" si="23"/>
        <v>563.33582990055345</v>
      </c>
      <c r="M48" s="77">
        <f t="shared" si="23"/>
        <v>103.5995796111403</v>
      </c>
      <c r="N48" s="78">
        <f t="shared" si="23"/>
        <v>94.120827188283513</v>
      </c>
      <c r="O48" s="75">
        <f t="shared" si="23"/>
        <v>103.64571684186983</v>
      </c>
      <c r="P48" s="76">
        <f t="shared" si="23"/>
        <v>104.5971898198583</v>
      </c>
      <c r="Q48" s="77">
        <f t="shared" si="23"/>
        <v>100.85360504740375</v>
      </c>
      <c r="R48" s="78">
        <f t="shared" si="23"/>
        <v>101.62956157794032</v>
      </c>
      <c r="S48" s="75">
        <f t="shared" si="23"/>
        <v>114.48817854698778</v>
      </c>
      <c r="T48" s="76">
        <f t="shared" si="23"/>
        <v>113.8252842821788</v>
      </c>
      <c r="U48" s="77">
        <f t="shared" si="23"/>
        <v>101.6367137355584</v>
      </c>
      <c r="V48" s="78">
        <f t="shared" si="23"/>
        <v>101.78351666777394</v>
      </c>
      <c r="W48" s="75">
        <f t="shared" si="23"/>
        <v>91.9167039856695</v>
      </c>
      <c r="X48" s="76">
        <f t="shared" si="23"/>
        <v>86.486097626338292</v>
      </c>
      <c r="Y48" s="75">
        <f t="shared" si="23"/>
        <v>103.24174793698424</v>
      </c>
      <c r="Z48" s="76">
        <f t="shared" si="23"/>
        <v>100.52461678371427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23"/>
        <v>105.2828618968386</v>
      </c>
      <c r="F49" s="82">
        <f t="shared" si="23"/>
        <v>95.456078883068187</v>
      </c>
      <c r="G49" s="79">
        <f t="shared" si="23"/>
        <v>101.61290322580645</v>
      </c>
      <c r="H49" s="80">
        <f t="shared" si="23"/>
        <v>103.44663481778413</v>
      </c>
      <c r="I49" s="81">
        <f t="shared" si="23"/>
        <v>108.17025440313111</v>
      </c>
      <c r="J49" s="82">
        <f t="shared" si="23"/>
        <v>102.18590672511996</v>
      </c>
      <c r="K49" s="79">
        <f t="shared" si="23"/>
        <v>122.61712439418417</v>
      </c>
      <c r="L49" s="80">
        <f t="shared" si="23"/>
        <v>124.94581863588978</v>
      </c>
      <c r="M49" s="81">
        <f t="shared" si="23"/>
        <v>112.6883738995339</v>
      </c>
      <c r="N49" s="82">
        <f t="shared" si="23"/>
        <v>102.88928148629614</v>
      </c>
      <c r="O49" s="79">
        <f t="shared" si="23"/>
        <v>101.88058298072403</v>
      </c>
      <c r="P49" s="80">
        <f t="shared" si="23"/>
        <v>98.223971591616035</v>
      </c>
      <c r="Q49" s="81">
        <f t="shared" si="23"/>
        <v>97.866308814895575</v>
      </c>
      <c r="R49" s="82">
        <f t="shared" si="23"/>
        <v>98.64185743313368</v>
      </c>
      <c r="S49" s="79">
        <f t="shared" si="23"/>
        <v>104.86971081731609</v>
      </c>
      <c r="T49" s="80">
        <f t="shared" si="23"/>
        <v>112.38639864604248</v>
      </c>
      <c r="U49" s="81">
        <f t="shared" si="23"/>
        <v>92.597890219917758</v>
      </c>
      <c r="V49" s="82">
        <f t="shared" si="23"/>
        <v>107.75958127690461</v>
      </c>
      <c r="W49" s="79">
        <f t="shared" si="23"/>
        <v>97.092555331991946</v>
      </c>
      <c r="X49" s="80">
        <f t="shared" si="23"/>
        <v>98.787441032516043</v>
      </c>
      <c r="Y49" s="79">
        <f t="shared" si="23"/>
        <v>106.54408568679837</v>
      </c>
      <c r="Z49" s="80">
        <f t="shared" si="23"/>
        <v>111.51973620661396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86A7-E031-4A2C-B47A-5AB6C7B52A71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C49" sqref="C49"/>
    </sheetView>
  </sheetViews>
  <sheetFormatPr defaultRowHeight="13.5" x14ac:dyDescent="0.15"/>
  <cols>
    <col min="1" max="1" width="2.625" style="151" customWidth="1"/>
    <col min="2" max="2" width="3.125" style="151" customWidth="1"/>
    <col min="3" max="3" width="12.625" style="151" customWidth="1"/>
    <col min="4" max="4" width="7.25" style="151" customWidth="1"/>
    <col min="5" max="5" width="7.625" style="151" customWidth="1"/>
    <col min="6" max="6" width="10.125" style="151" customWidth="1"/>
    <col min="7" max="7" width="7.625" style="151" customWidth="1"/>
    <col min="8" max="8" width="10.125" style="151" customWidth="1"/>
    <col min="9" max="9" width="7.625" style="151" customWidth="1"/>
    <col min="10" max="10" width="10.125" style="151" customWidth="1"/>
    <col min="11" max="11" width="7.625" style="151" customWidth="1"/>
    <col min="12" max="12" width="10.125" style="151" customWidth="1"/>
    <col min="13" max="13" width="7.625" style="151" customWidth="1"/>
    <col min="14" max="14" width="10.125" style="151" customWidth="1"/>
    <col min="15" max="15" width="7.625" style="151" customWidth="1"/>
    <col min="16" max="16" width="10.125" style="151" customWidth="1"/>
    <col min="17" max="17" width="8.125" style="151" customWidth="1"/>
    <col min="18" max="18" width="11.125" style="151" customWidth="1"/>
    <col min="19" max="19" width="8.125" style="151" customWidth="1"/>
    <col min="20" max="20" width="11.125" style="151" customWidth="1"/>
    <col min="21" max="21" width="8.125" style="151" customWidth="1"/>
    <col min="22" max="22" width="11.125" style="151" customWidth="1"/>
    <col min="23" max="23" width="7.625" style="151" customWidth="1"/>
    <col min="24" max="24" width="10.5" style="151" bestFit="1" customWidth="1"/>
    <col min="25" max="25" width="8.625" style="151" customWidth="1"/>
    <col min="26" max="26" width="11.625" style="151" customWidth="1"/>
    <col min="27" max="16384" width="9" style="151"/>
  </cols>
  <sheetData>
    <row r="1" spans="1:26" ht="29.25" thickBot="1" x14ac:dyDescent="0.35">
      <c r="A1" s="277" t="s">
        <v>67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150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2" t="s">
        <v>21</v>
      </c>
      <c r="E5" s="13">
        <v>1066</v>
      </c>
      <c r="F5" s="14">
        <v>49245</v>
      </c>
      <c r="G5" s="15">
        <v>54</v>
      </c>
      <c r="H5" s="16">
        <v>10200</v>
      </c>
      <c r="I5" s="13">
        <v>982</v>
      </c>
      <c r="J5" s="14">
        <v>1605844</v>
      </c>
      <c r="K5" s="17">
        <v>970</v>
      </c>
      <c r="L5" s="18">
        <v>196570</v>
      </c>
      <c r="M5" s="13">
        <v>436</v>
      </c>
      <c r="N5" s="87">
        <v>305957</v>
      </c>
      <c r="O5" s="19">
        <v>613</v>
      </c>
      <c r="P5" s="18">
        <v>34935</v>
      </c>
      <c r="Q5" s="13">
        <v>13690</v>
      </c>
      <c r="R5" s="14">
        <v>2025748</v>
      </c>
      <c r="S5" s="19">
        <v>16726</v>
      </c>
      <c r="T5" s="18">
        <v>7254988</v>
      </c>
      <c r="U5" s="13">
        <v>3504</v>
      </c>
      <c r="V5" s="14">
        <v>1453272</v>
      </c>
      <c r="W5" s="13">
        <v>804</v>
      </c>
      <c r="X5" s="18">
        <v>101234</v>
      </c>
      <c r="Y5" s="20">
        <f t="shared" ref="Y5:Z19" si="0">+W5+U5+S5+Q5+O5+M5+K5+I5+G5+E5</f>
        <v>38845</v>
      </c>
      <c r="Z5" s="21">
        <f t="shared" si="0"/>
        <v>13037993</v>
      </c>
    </row>
    <row r="6" spans="1:26" ht="18.95" customHeight="1" x14ac:dyDescent="0.15">
      <c r="A6" s="7"/>
      <c r="B6" s="22"/>
      <c r="C6" s="145"/>
      <c r="D6" s="148" t="s">
        <v>22</v>
      </c>
      <c r="E6" s="23">
        <v>1082</v>
      </c>
      <c r="F6" s="24">
        <v>131943</v>
      </c>
      <c r="G6" s="25">
        <v>30</v>
      </c>
      <c r="H6" s="26">
        <v>5400</v>
      </c>
      <c r="I6" s="27">
        <v>960</v>
      </c>
      <c r="J6" s="21">
        <v>1017059</v>
      </c>
      <c r="K6" s="25">
        <v>836</v>
      </c>
      <c r="L6" s="26">
        <v>169970</v>
      </c>
      <c r="M6" s="27">
        <v>497</v>
      </c>
      <c r="N6" s="88">
        <v>284130</v>
      </c>
      <c r="O6" s="25">
        <v>453</v>
      </c>
      <c r="P6" s="26">
        <v>19687</v>
      </c>
      <c r="Q6" s="27">
        <v>13582</v>
      </c>
      <c r="R6" s="21">
        <v>2017804</v>
      </c>
      <c r="S6" s="25">
        <v>16621</v>
      </c>
      <c r="T6" s="26">
        <v>7247556</v>
      </c>
      <c r="U6" s="27">
        <v>2276</v>
      </c>
      <c r="V6" s="21">
        <v>557423</v>
      </c>
      <c r="W6" s="27">
        <v>588</v>
      </c>
      <c r="X6" s="26">
        <v>78027</v>
      </c>
      <c r="Y6" s="20">
        <f t="shared" si="0"/>
        <v>36925</v>
      </c>
      <c r="Z6" s="21">
        <f t="shared" si="0"/>
        <v>11528999</v>
      </c>
    </row>
    <row r="7" spans="1:26" ht="18.95" customHeight="1" thickBot="1" x14ac:dyDescent="0.2">
      <c r="A7" s="7" t="s">
        <v>23</v>
      </c>
      <c r="B7" s="22"/>
      <c r="C7" s="146"/>
      <c r="D7" s="28" t="s">
        <v>24</v>
      </c>
      <c r="E7" s="23">
        <v>1898</v>
      </c>
      <c r="F7" s="36">
        <v>307915</v>
      </c>
      <c r="G7" s="29">
        <v>132</v>
      </c>
      <c r="H7" s="30">
        <v>70438</v>
      </c>
      <c r="I7" s="31">
        <v>1604</v>
      </c>
      <c r="J7" s="32">
        <v>1989267</v>
      </c>
      <c r="K7" s="89">
        <v>1026</v>
      </c>
      <c r="L7" s="30">
        <v>1766614</v>
      </c>
      <c r="M7" s="23">
        <v>894</v>
      </c>
      <c r="N7" s="24">
        <v>259651</v>
      </c>
      <c r="O7" s="33">
        <v>2205</v>
      </c>
      <c r="P7" s="34">
        <v>403505</v>
      </c>
      <c r="Q7" s="23">
        <v>33487</v>
      </c>
      <c r="R7" s="24">
        <v>4672676</v>
      </c>
      <c r="S7" s="33">
        <v>23719</v>
      </c>
      <c r="T7" s="34">
        <v>1717951</v>
      </c>
      <c r="U7" s="23">
        <v>3664</v>
      </c>
      <c r="V7" s="24">
        <v>2121651</v>
      </c>
      <c r="W7" s="23">
        <v>1279</v>
      </c>
      <c r="X7" s="34">
        <v>255677</v>
      </c>
      <c r="Y7" s="31">
        <f t="shared" si="0"/>
        <v>69908</v>
      </c>
      <c r="Z7" s="24">
        <f t="shared" si="0"/>
        <v>13565345</v>
      </c>
    </row>
    <row r="8" spans="1:26" ht="18.95" customHeight="1" x14ac:dyDescent="0.15">
      <c r="A8" s="7"/>
      <c r="B8" s="22" t="s">
        <v>25</v>
      </c>
      <c r="C8" s="2" t="s">
        <v>26</v>
      </c>
      <c r="D8" s="152" t="s">
        <v>21</v>
      </c>
      <c r="E8" s="13">
        <v>220</v>
      </c>
      <c r="F8" s="14">
        <v>39736</v>
      </c>
      <c r="G8" s="15">
        <v>0</v>
      </c>
      <c r="H8" s="16">
        <v>0</v>
      </c>
      <c r="I8" s="13">
        <v>163</v>
      </c>
      <c r="J8" s="14">
        <v>98960</v>
      </c>
      <c r="K8" s="17">
        <v>0</v>
      </c>
      <c r="L8" s="18">
        <v>0</v>
      </c>
      <c r="M8" s="13">
        <v>6516</v>
      </c>
      <c r="N8" s="87">
        <v>1388480</v>
      </c>
      <c r="O8" s="19">
        <v>0</v>
      </c>
      <c r="P8" s="18">
        <v>0</v>
      </c>
      <c r="Q8" s="13">
        <v>9058</v>
      </c>
      <c r="R8" s="14">
        <v>2074808</v>
      </c>
      <c r="S8" s="19">
        <v>27629</v>
      </c>
      <c r="T8" s="18">
        <v>3469638</v>
      </c>
      <c r="U8" s="13">
        <v>426</v>
      </c>
      <c r="V8" s="14">
        <v>37125</v>
      </c>
      <c r="W8" s="13">
        <v>76</v>
      </c>
      <c r="X8" s="18">
        <v>9983</v>
      </c>
      <c r="Y8" s="13">
        <f t="shared" si="0"/>
        <v>44088</v>
      </c>
      <c r="Z8" s="14">
        <f t="shared" si="0"/>
        <v>7118730</v>
      </c>
    </row>
    <row r="9" spans="1:26" ht="18.95" customHeight="1" x14ac:dyDescent="0.15">
      <c r="A9" s="7" t="s">
        <v>27</v>
      </c>
      <c r="B9" s="22"/>
      <c r="C9" s="145"/>
      <c r="D9" s="148" t="s">
        <v>22</v>
      </c>
      <c r="E9" s="23">
        <v>188</v>
      </c>
      <c r="F9" s="24">
        <v>28972</v>
      </c>
      <c r="G9" s="25">
        <v>0</v>
      </c>
      <c r="H9" s="26">
        <v>0</v>
      </c>
      <c r="I9" s="27">
        <v>170</v>
      </c>
      <c r="J9" s="21">
        <v>100739</v>
      </c>
      <c r="K9" s="25">
        <v>0</v>
      </c>
      <c r="L9" s="26">
        <v>0</v>
      </c>
      <c r="M9" s="27">
        <v>5638</v>
      </c>
      <c r="N9" s="88">
        <v>910571</v>
      </c>
      <c r="O9" s="25">
        <v>0</v>
      </c>
      <c r="P9" s="26">
        <v>0</v>
      </c>
      <c r="Q9" s="27">
        <v>8884</v>
      </c>
      <c r="R9" s="21">
        <v>2097886</v>
      </c>
      <c r="S9" s="25">
        <v>28483</v>
      </c>
      <c r="T9" s="26">
        <v>3474204</v>
      </c>
      <c r="U9" s="27">
        <v>824</v>
      </c>
      <c r="V9" s="21">
        <v>71755</v>
      </c>
      <c r="W9" s="27">
        <v>179</v>
      </c>
      <c r="X9" s="26">
        <v>23564</v>
      </c>
      <c r="Y9" s="20">
        <f t="shared" si="0"/>
        <v>44366</v>
      </c>
      <c r="Z9" s="21">
        <f t="shared" si="0"/>
        <v>6707691</v>
      </c>
    </row>
    <row r="10" spans="1:26" ht="18.95" customHeight="1" thickBot="1" x14ac:dyDescent="0.2">
      <c r="A10" s="7"/>
      <c r="B10" s="22"/>
      <c r="C10" s="146"/>
      <c r="D10" s="28" t="s">
        <v>24</v>
      </c>
      <c r="E10" s="35">
        <v>181</v>
      </c>
      <c r="F10" s="36">
        <v>31130</v>
      </c>
      <c r="G10" s="29">
        <v>0</v>
      </c>
      <c r="H10" s="30">
        <v>0</v>
      </c>
      <c r="I10" s="37">
        <v>112</v>
      </c>
      <c r="J10" s="38">
        <v>32942</v>
      </c>
      <c r="K10" s="89">
        <v>14</v>
      </c>
      <c r="L10" s="30">
        <v>218</v>
      </c>
      <c r="M10" s="35">
        <v>7169</v>
      </c>
      <c r="N10" s="36">
        <v>1805342</v>
      </c>
      <c r="O10" s="29">
        <v>0</v>
      </c>
      <c r="P10" s="30">
        <v>0</v>
      </c>
      <c r="Q10" s="35">
        <v>12593</v>
      </c>
      <c r="R10" s="36">
        <v>1407716</v>
      </c>
      <c r="S10" s="29">
        <v>4816</v>
      </c>
      <c r="T10" s="30">
        <v>712795</v>
      </c>
      <c r="U10" s="35">
        <v>1833</v>
      </c>
      <c r="V10" s="36">
        <v>130925</v>
      </c>
      <c r="W10" s="35">
        <v>181</v>
      </c>
      <c r="X10" s="30">
        <v>28900</v>
      </c>
      <c r="Y10" s="37">
        <f t="shared" si="0"/>
        <v>26899</v>
      </c>
      <c r="Z10" s="36">
        <f t="shared" si="0"/>
        <v>4149968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107</v>
      </c>
      <c r="J11" s="14">
        <v>52351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2064</v>
      </c>
      <c r="R11" s="14">
        <v>529060</v>
      </c>
      <c r="S11" s="19">
        <v>0</v>
      </c>
      <c r="T11" s="18">
        <v>0</v>
      </c>
      <c r="U11" s="13">
        <v>3</v>
      </c>
      <c r="V11" s="14">
        <v>680</v>
      </c>
      <c r="W11" s="13">
        <v>0</v>
      </c>
      <c r="X11" s="18">
        <v>0</v>
      </c>
      <c r="Y11" s="13">
        <f>+W11+U11+S11+Q11+O11+M11+K11+I11+G11+E11</f>
        <v>2264</v>
      </c>
      <c r="Z11" s="14">
        <f t="shared" si="0"/>
        <v>672091</v>
      </c>
    </row>
    <row r="12" spans="1:26" ht="18.95" customHeight="1" x14ac:dyDescent="0.15">
      <c r="A12" s="7"/>
      <c r="B12" s="7"/>
      <c r="C12" s="145"/>
      <c r="D12" s="14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95</v>
      </c>
      <c r="J12" s="21">
        <v>47703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2225</v>
      </c>
      <c r="R12" s="21">
        <v>522707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2416</v>
      </c>
      <c r="Z12" s="21">
        <f t="shared" si="0"/>
        <v>661210</v>
      </c>
    </row>
    <row r="13" spans="1:26" ht="18.95" customHeight="1" thickBot="1" x14ac:dyDescent="0.2">
      <c r="A13" s="7"/>
      <c r="B13" s="7"/>
      <c r="C13" s="14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40731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5847</v>
      </c>
      <c r="R13" s="36">
        <v>1612434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6136</v>
      </c>
      <c r="Z13" s="36">
        <f t="shared" si="0"/>
        <v>1870591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</v>
      </c>
      <c r="N14" s="87">
        <v>5017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</v>
      </c>
      <c r="Z14" s="14">
        <f t="shared" si="0"/>
        <v>5017</v>
      </c>
    </row>
    <row r="15" spans="1:26" ht="18.95" customHeight="1" x14ac:dyDescent="0.15">
      <c r="A15" s="7"/>
      <c r="B15" s="22"/>
      <c r="C15" s="145"/>
      <c r="D15" s="14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838</v>
      </c>
      <c r="N15" s="88">
        <v>64651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838</v>
      </c>
      <c r="Z15" s="24">
        <f t="shared" si="0"/>
        <v>64651</v>
      </c>
    </row>
    <row r="16" spans="1:26" ht="18.95" customHeight="1" thickBot="1" x14ac:dyDescent="0.2">
      <c r="A16" s="7" t="s">
        <v>34</v>
      </c>
      <c r="B16" s="22"/>
      <c r="C16" s="14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5980</v>
      </c>
      <c r="N16" s="36">
        <v>655257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5980</v>
      </c>
      <c r="Z16" s="36">
        <f t="shared" si="0"/>
        <v>655257</v>
      </c>
    </row>
    <row r="17" spans="1:28" ht="18.95" customHeight="1" x14ac:dyDescent="0.15">
      <c r="A17" s="7"/>
      <c r="B17" s="22"/>
      <c r="C17" s="2" t="s">
        <v>35</v>
      </c>
      <c r="D17" s="152" t="s">
        <v>21</v>
      </c>
      <c r="E17" s="13">
        <v>0</v>
      </c>
      <c r="F17" s="14">
        <v>0</v>
      </c>
      <c r="G17" s="19">
        <v>530</v>
      </c>
      <c r="H17" s="18">
        <v>114192</v>
      </c>
      <c r="I17" s="13">
        <v>1284</v>
      </c>
      <c r="J17" s="14">
        <v>162006</v>
      </c>
      <c r="K17" s="19">
        <v>84</v>
      </c>
      <c r="L17" s="18">
        <v>64050</v>
      </c>
      <c r="M17" s="13">
        <v>653</v>
      </c>
      <c r="N17" s="87">
        <v>231965</v>
      </c>
      <c r="O17" s="19">
        <v>4018</v>
      </c>
      <c r="P17" s="18">
        <v>1560232</v>
      </c>
      <c r="Q17" s="13">
        <v>4656</v>
      </c>
      <c r="R17" s="14">
        <v>1084727</v>
      </c>
      <c r="S17" s="19">
        <v>209</v>
      </c>
      <c r="T17" s="18">
        <v>49338</v>
      </c>
      <c r="U17" s="13">
        <v>0</v>
      </c>
      <c r="V17" s="14">
        <v>0</v>
      </c>
      <c r="W17" s="13">
        <v>7964</v>
      </c>
      <c r="X17" s="18">
        <v>1726255</v>
      </c>
      <c r="Y17" s="41">
        <f t="shared" si="1"/>
        <v>19398</v>
      </c>
      <c r="Z17" s="42">
        <f t="shared" si="0"/>
        <v>4992765</v>
      </c>
    </row>
    <row r="18" spans="1:28" ht="18.95" customHeight="1" x14ac:dyDescent="0.15">
      <c r="A18" s="7" t="s">
        <v>36</v>
      </c>
      <c r="B18" s="22"/>
      <c r="C18" s="145"/>
      <c r="D18" s="148" t="s">
        <v>22</v>
      </c>
      <c r="E18" s="27">
        <v>62</v>
      </c>
      <c r="F18" s="21">
        <v>15294</v>
      </c>
      <c r="G18" s="25">
        <v>531</v>
      </c>
      <c r="H18" s="26">
        <v>122819</v>
      </c>
      <c r="I18" s="27">
        <v>1290</v>
      </c>
      <c r="J18" s="21">
        <v>163955</v>
      </c>
      <c r="K18" s="25">
        <v>91</v>
      </c>
      <c r="L18" s="26">
        <v>70360</v>
      </c>
      <c r="M18" s="27">
        <v>624</v>
      </c>
      <c r="N18" s="21">
        <v>364501</v>
      </c>
      <c r="O18" s="25">
        <v>4018</v>
      </c>
      <c r="P18" s="26">
        <v>1562845</v>
      </c>
      <c r="Q18" s="27">
        <v>4948</v>
      </c>
      <c r="R18" s="21">
        <v>1217718</v>
      </c>
      <c r="S18" s="25">
        <v>195</v>
      </c>
      <c r="T18" s="26">
        <v>46590</v>
      </c>
      <c r="U18" s="27">
        <v>10</v>
      </c>
      <c r="V18" s="21">
        <v>2200</v>
      </c>
      <c r="W18" s="27">
        <v>8165</v>
      </c>
      <c r="X18" s="26">
        <v>1719393</v>
      </c>
      <c r="Y18" s="23">
        <f t="shared" si="1"/>
        <v>19934</v>
      </c>
      <c r="Z18" s="24">
        <f t="shared" si="0"/>
        <v>5285675</v>
      </c>
    </row>
    <row r="19" spans="1:28" ht="18.95" customHeight="1" thickBot="1" x14ac:dyDescent="0.2">
      <c r="A19" s="7"/>
      <c r="B19" s="22"/>
      <c r="C19" s="146"/>
      <c r="D19" s="43" t="s">
        <v>24</v>
      </c>
      <c r="E19" s="23">
        <v>325</v>
      </c>
      <c r="F19" s="24">
        <v>75949</v>
      </c>
      <c r="G19" s="33">
        <v>541</v>
      </c>
      <c r="H19" s="34">
        <v>116993</v>
      </c>
      <c r="I19" s="23">
        <v>283</v>
      </c>
      <c r="J19" s="24">
        <v>120456</v>
      </c>
      <c r="K19" s="90">
        <v>198</v>
      </c>
      <c r="L19" s="34">
        <v>153570</v>
      </c>
      <c r="M19" s="23">
        <v>1386</v>
      </c>
      <c r="N19" s="24">
        <v>403919</v>
      </c>
      <c r="O19" s="33">
        <v>2049</v>
      </c>
      <c r="P19" s="34">
        <v>786003</v>
      </c>
      <c r="Q19" s="23">
        <v>7688</v>
      </c>
      <c r="R19" s="24">
        <v>2253847</v>
      </c>
      <c r="S19" s="33">
        <v>132</v>
      </c>
      <c r="T19" s="34">
        <v>42596</v>
      </c>
      <c r="U19" s="23">
        <v>66</v>
      </c>
      <c r="V19" s="24">
        <v>14520</v>
      </c>
      <c r="W19" s="23">
        <v>8480</v>
      </c>
      <c r="X19" s="34">
        <v>1918120</v>
      </c>
      <c r="Y19" s="35">
        <f t="shared" si="1"/>
        <v>21148</v>
      </c>
      <c r="Z19" s="36">
        <f t="shared" si="0"/>
        <v>5885973</v>
      </c>
    </row>
    <row r="20" spans="1:28" ht="18.95" customHeight="1" x14ac:dyDescent="0.15">
      <c r="A20" s="7"/>
      <c r="B20" s="22"/>
      <c r="C20" s="2" t="s">
        <v>17</v>
      </c>
      <c r="D20" s="152" t="s">
        <v>21</v>
      </c>
      <c r="E20" s="13">
        <f>+E17+E14+E11+E8+E5</f>
        <v>1286</v>
      </c>
      <c r="F20" s="14">
        <f t="shared" ref="E20:Z22" si="2">+F17+F14+F11+F8+F5</f>
        <v>88981</v>
      </c>
      <c r="G20" s="19">
        <f t="shared" si="2"/>
        <v>659</v>
      </c>
      <c r="H20" s="18">
        <f t="shared" si="2"/>
        <v>199392</v>
      </c>
      <c r="I20" s="13">
        <f t="shared" si="2"/>
        <v>2536</v>
      </c>
      <c r="J20" s="14">
        <f t="shared" si="2"/>
        <v>1919161</v>
      </c>
      <c r="K20" s="19">
        <f t="shared" si="2"/>
        <v>1054</v>
      </c>
      <c r="L20" s="18">
        <f t="shared" si="2"/>
        <v>260620</v>
      </c>
      <c r="M20" s="13">
        <f t="shared" si="2"/>
        <v>7622</v>
      </c>
      <c r="N20" s="14">
        <f t="shared" si="2"/>
        <v>1946419</v>
      </c>
      <c r="O20" s="19">
        <f t="shared" si="2"/>
        <v>4631</v>
      </c>
      <c r="P20" s="18">
        <f t="shared" si="2"/>
        <v>1595167</v>
      </c>
      <c r="Q20" s="13">
        <f t="shared" si="2"/>
        <v>29468</v>
      </c>
      <c r="R20" s="14">
        <f t="shared" si="2"/>
        <v>5714343</v>
      </c>
      <c r="S20" s="19">
        <f t="shared" si="2"/>
        <v>44564</v>
      </c>
      <c r="T20" s="18">
        <f t="shared" si="2"/>
        <v>10773964</v>
      </c>
      <c r="U20" s="13">
        <f t="shared" si="2"/>
        <v>3933</v>
      </c>
      <c r="V20" s="14">
        <f t="shared" si="2"/>
        <v>1491077</v>
      </c>
      <c r="W20" s="13">
        <f t="shared" si="2"/>
        <v>8844</v>
      </c>
      <c r="X20" s="18">
        <f t="shared" si="2"/>
        <v>1837472</v>
      </c>
      <c r="Y20" s="31">
        <f t="shared" si="2"/>
        <v>104597</v>
      </c>
      <c r="Z20" s="32">
        <f t="shared" si="2"/>
        <v>25826596</v>
      </c>
      <c r="AA20" s="3"/>
      <c r="AB20" s="3"/>
    </row>
    <row r="21" spans="1:28" ht="18.95" customHeight="1" x14ac:dyDescent="0.15">
      <c r="A21" s="7" t="s">
        <v>37</v>
      </c>
      <c r="B21" s="22"/>
      <c r="C21" s="145"/>
      <c r="D21" s="148" t="s">
        <v>22</v>
      </c>
      <c r="E21" s="27">
        <f t="shared" si="2"/>
        <v>1332</v>
      </c>
      <c r="F21" s="21">
        <f t="shared" si="2"/>
        <v>176209</v>
      </c>
      <c r="G21" s="25">
        <f t="shared" si="2"/>
        <v>636</v>
      </c>
      <c r="H21" s="26">
        <f t="shared" si="2"/>
        <v>203219</v>
      </c>
      <c r="I21" s="27">
        <f t="shared" si="2"/>
        <v>2515</v>
      </c>
      <c r="J21" s="21">
        <f t="shared" si="2"/>
        <v>1329456</v>
      </c>
      <c r="K21" s="25">
        <f t="shared" si="2"/>
        <v>927</v>
      </c>
      <c r="L21" s="26">
        <f t="shared" si="2"/>
        <v>240330</v>
      </c>
      <c r="M21" s="27">
        <f t="shared" si="2"/>
        <v>7612</v>
      </c>
      <c r="N21" s="21">
        <f t="shared" si="2"/>
        <v>1638853</v>
      </c>
      <c r="O21" s="25">
        <f t="shared" si="2"/>
        <v>4471</v>
      </c>
      <c r="P21" s="26">
        <f t="shared" si="2"/>
        <v>1582532</v>
      </c>
      <c r="Q21" s="27">
        <f t="shared" si="2"/>
        <v>29639</v>
      </c>
      <c r="R21" s="21">
        <f t="shared" si="2"/>
        <v>5856115</v>
      </c>
      <c r="S21" s="25">
        <f t="shared" si="2"/>
        <v>45299</v>
      </c>
      <c r="T21" s="26">
        <f t="shared" si="2"/>
        <v>10768350</v>
      </c>
      <c r="U21" s="27">
        <f t="shared" si="2"/>
        <v>3116</v>
      </c>
      <c r="V21" s="21">
        <f t="shared" si="2"/>
        <v>632178</v>
      </c>
      <c r="W21" s="27">
        <f t="shared" si="2"/>
        <v>8932</v>
      </c>
      <c r="X21" s="26">
        <f t="shared" si="2"/>
        <v>1820984</v>
      </c>
      <c r="Y21" s="23">
        <f t="shared" si="2"/>
        <v>104479</v>
      </c>
      <c r="Z21" s="24">
        <f t="shared" si="2"/>
        <v>24248226</v>
      </c>
      <c r="AA21" s="3"/>
      <c r="AB21" s="3"/>
    </row>
    <row r="22" spans="1:28" ht="18.95" customHeight="1" thickBot="1" x14ac:dyDescent="0.2">
      <c r="A22" s="7"/>
      <c r="B22" s="22"/>
      <c r="C22" s="146"/>
      <c r="D22" s="43" t="s">
        <v>24</v>
      </c>
      <c r="E22" s="23">
        <f t="shared" si="2"/>
        <v>2404</v>
      </c>
      <c r="F22" s="24">
        <f t="shared" si="2"/>
        <v>414994</v>
      </c>
      <c r="G22" s="33">
        <f t="shared" si="2"/>
        <v>868</v>
      </c>
      <c r="H22" s="34">
        <f t="shared" si="2"/>
        <v>382431</v>
      </c>
      <c r="I22" s="23">
        <f t="shared" si="2"/>
        <v>2044</v>
      </c>
      <c r="J22" s="24">
        <f t="shared" si="2"/>
        <v>2183396</v>
      </c>
      <c r="K22" s="33">
        <f t="shared" si="2"/>
        <v>1238</v>
      </c>
      <c r="L22" s="34">
        <f t="shared" si="2"/>
        <v>1920402</v>
      </c>
      <c r="M22" s="23">
        <f t="shared" si="2"/>
        <v>15448</v>
      </c>
      <c r="N22" s="24">
        <f t="shared" si="2"/>
        <v>3143169</v>
      </c>
      <c r="O22" s="33">
        <f t="shared" si="2"/>
        <v>4254</v>
      </c>
      <c r="P22" s="34">
        <f t="shared" si="2"/>
        <v>1189508</v>
      </c>
      <c r="Q22" s="23">
        <f t="shared" si="2"/>
        <v>59615</v>
      </c>
      <c r="R22" s="24">
        <f t="shared" si="2"/>
        <v>9946673</v>
      </c>
      <c r="S22" s="33">
        <f t="shared" si="2"/>
        <v>28667</v>
      </c>
      <c r="T22" s="34">
        <f t="shared" si="2"/>
        <v>2473342</v>
      </c>
      <c r="U22" s="23">
        <f t="shared" si="2"/>
        <v>5593</v>
      </c>
      <c r="V22" s="24">
        <f t="shared" si="2"/>
        <v>2270522</v>
      </c>
      <c r="W22" s="23">
        <f t="shared" si="2"/>
        <v>9940</v>
      </c>
      <c r="X22" s="34">
        <f t="shared" si="2"/>
        <v>2202697</v>
      </c>
      <c r="Y22" s="23">
        <f t="shared" si="2"/>
        <v>130071</v>
      </c>
      <c r="Z22" s="24">
        <f t="shared" si="2"/>
        <v>26127134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53.934899052327978</v>
      </c>
      <c r="F23" s="262"/>
      <c r="G23" s="261">
        <f>(G20+G21)/(G22+G41)*100</f>
        <v>75.59836544074723</v>
      </c>
      <c r="H23" s="262"/>
      <c r="I23" s="261">
        <f>(I20+I21)/(I22+I41)*100</f>
        <v>124.19473813621835</v>
      </c>
      <c r="J23" s="262"/>
      <c r="K23" s="261">
        <f>(K20+K21)/(K22+K41)*100</f>
        <v>84.333759046402719</v>
      </c>
      <c r="L23" s="262"/>
      <c r="M23" s="261">
        <f>(M20+M21)/(M22+M41)*100</f>
        <v>49.323318008159035</v>
      </c>
      <c r="N23" s="262"/>
      <c r="O23" s="261">
        <f>(O20+O21)/(O22+O41)*100</f>
        <v>109.03210349784381</v>
      </c>
      <c r="P23" s="262"/>
      <c r="Q23" s="261">
        <f>(Q20+Q21)/(Q22+Q41)*100</f>
        <v>49.502935486302455</v>
      </c>
      <c r="R23" s="262"/>
      <c r="S23" s="261">
        <f>(S20+S21)/(S22+S41)*100</f>
        <v>154.75210525409426</v>
      </c>
      <c r="T23" s="262"/>
      <c r="U23" s="261">
        <f>(U20+U21)/(U22+U41)*100</f>
        <v>67.98148326743177</v>
      </c>
      <c r="V23" s="262"/>
      <c r="W23" s="261">
        <f>(W20+W21)/(W22+W41)*100</f>
        <v>89.022435897435898</v>
      </c>
      <c r="X23" s="262"/>
      <c r="Y23" s="261">
        <f>(Y20+Y21)/(Y22+Y41)*100</f>
        <v>82.288731604428762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v>172626</v>
      </c>
      <c r="F24" s="264"/>
      <c r="G24" s="257">
        <v>440589</v>
      </c>
      <c r="H24" s="258"/>
      <c r="I24" s="259">
        <v>1068198</v>
      </c>
      <c r="J24" s="260"/>
      <c r="K24" s="257">
        <v>1551213</v>
      </c>
      <c r="L24" s="258"/>
      <c r="M24" s="259">
        <v>203466</v>
      </c>
      <c r="N24" s="260"/>
      <c r="O24" s="257">
        <v>279621</v>
      </c>
      <c r="P24" s="258"/>
      <c r="Q24" s="259">
        <v>166848</v>
      </c>
      <c r="R24" s="260"/>
      <c r="S24" s="257">
        <v>86278</v>
      </c>
      <c r="T24" s="258"/>
      <c r="U24" s="259">
        <v>405958</v>
      </c>
      <c r="V24" s="260"/>
      <c r="W24" s="257">
        <v>221599</v>
      </c>
      <c r="X24" s="258"/>
      <c r="Y24" s="259">
        <v>200868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1.8482213560286305</v>
      </c>
      <c r="F25" s="49"/>
      <c r="G25" s="50">
        <f>G22/Y22*100</f>
        <v>0.66732784402364864</v>
      </c>
      <c r="H25" s="51"/>
      <c r="I25" s="48">
        <f>I22/Y22*100</f>
        <v>1.5714494391524627</v>
      </c>
      <c r="J25" s="49"/>
      <c r="K25" s="50">
        <f>K22/Y22*100</f>
        <v>0.95178786970193197</v>
      </c>
      <c r="L25" s="51"/>
      <c r="M25" s="48">
        <f>M22/Y22*100</f>
        <v>11.876590477508438</v>
      </c>
      <c r="N25" s="49"/>
      <c r="O25" s="50">
        <f>O22/Y22*100</f>
        <v>3.2705214844200476</v>
      </c>
      <c r="P25" s="51"/>
      <c r="Q25" s="48">
        <f>Q22/Y22*100</f>
        <v>45.832660623813148</v>
      </c>
      <c r="R25" s="49"/>
      <c r="S25" s="50">
        <f>S22/Y22*100</f>
        <v>22.039501503025271</v>
      </c>
      <c r="T25" s="51"/>
      <c r="U25" s="48">
        <f>U22/Y22*100</f>
        <v>4.2999592530233484</v>
      </c>
      <c r="V25" s="49"/>
      <c r="W25" s="50">
        <f>W22/Y22*100</f>
        <v>7.6419801493030723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44"/>
      <c r="E26" s="52"/>
      <c r="F26" s="144"/>
      <c r="G26" s="52"/>
      <c r="H26" s="144"/>
      <c r="I26" s="52"/>
      <c r="J26" s="144"/>
      <c r="K26" s="52"/>
      <c r="L26" s="144"/>
      <c r="M26" s="52"/>
      <c r="N26" s="144"/>
      <c r="O26" s="52"/>
      <c r="P26" s="144"/>
      <c r="Q26" s="52"/>
      <c r="R26" s="144"/>
      <c r="S26" s="52"/>
      <c r="T26" s="144"/>
      <c r="U26" s="52"/>
      <c r="V26" s="144"/>
      <c r="W26" s="52"/>
      <c r="X26" s="144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1197</v>
      </c>
      <c r="F27" s="14">
        <v>92365</v>
      </c>
      <c r="G27" s="19">
        <v>649</v>
      </c>
      <c r="H27" s="18">
        <v>255834</v>
      </c>
      <c r="I27" s="13">
        <v>2059</v>
      </c>
      <c r="J27" s="14">
        <v>943429</v>
      </c>
      <c r="K27" s="19">
        <v>31</v>
      </c>
      <c r="L27" s="18">
        <v>18266</v>
      </c>
      <c r="M27" s="13">
        <v>3689</v>
      </c>
      <c r="N27" s="14">
        <v>1045420</v>
      </c>
      <c r="O27" s="19">
        <v>4168</v>
      </c>
      <c r="P27" s="18">
        <v>1408494</v>
      </c>
      <c r="Q27" s="13">
        <v>22201</v>
      </c>
      <c r="R27" s="14">
        <v>4429180</v>
      </c>
      <c r="S27" s="19">
        <v>40953</v>
      </c>
      <c r="T27" s="18">
        <v>10090499</v>
      </c>
      <c r="U27" s="13">
        <v>3076</v>
      </c>
      <c r="V27" s="14">
        <v>841081</v>
      </c>
      <c r="W27" s="19">
        <v>10903</v>
      </c>
      <c r="X27" s="18">
        <v>2065512</v>
      </c>
      <c r="Y27" s="55">
        <f>+W27+U27+S27+Q27+O27+M27+K27+I27+G27+E27</f>
        <v>88926</v>
      </c>
      <c r="Z27" s="56">
        <f t="shared" ref="Z27:Z29" si="3">+X27+V27+T27+R27+P27+N27+L27+J27+H27+F27</f>
        <v>21190080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1146</v>
      </c>
      <c r="F28" s="21">
        <v>96447</v>
      </c>
      <c r="G28" s="25">
        <v>660</v>
      </c>
      <c r="H28" s="26">
        <v>278974</v>
      </c>
      <c r="I28" s="27">
        <v>2043</v>
      </c>
      <c r="J28" s="21">
        <v>871729</v>
      </c>
      <c r="K28" s="25">
        <v>140</v>
      </c>
      <c r="L28" s="26">
        <v>58958</v>
      </c>
      <c r="M28" s="27">
        <v>4682</v>
      </c>
      <c r="N28" s="21">
        <v>1165533</v>
      </c>
      <c r="O28" s="25">
        <v>4260</v>
      </c>
      <c r="P28" s="26">
        <v>1451979</v>
      </c>
      <c r="Q28" s="27">
        <v>22741</v>
      </c>
      <c r="R28" s="21">
        <v>4682330</v>
      </c>
      <c r="S28" s="25">
        <v>40400</v>
      </c>
      <c r="T28" s="26">
        <v>10122011</v>
      </c>
      <c r="U28" s="27">
        <v>3526</v>
      </c>
      <c r="V28" s="21">
        <v>912478</v>
      </c>
      <c r="W28" s="25">
        <v>11635</v>
      </c>
      <c r="X28" s="26">
        <v>1866954</v>
      </c>
      <c r="Y28" s="58">
        <f t="shared" ref="Y28:Y29" si="4">+W28+U28+S28+Q28+O28+M28+K28+I28+G28+E28</f>
        <v>91233</v>
      </c>
      <c r="Z28" s="59">
        <f t="shared" si="3"/>
        <v>21507393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1846</v>
      </c>
      <c r="F29" s="21">
        <v>227520</v>
      </c>
      <c r="G29" s="25">
        <v>1539</v>
      </c>
      <c r="H29" s="26">
        <v>504891</v>
      </c>
      <c r="I29" s="27">
        <v>2300</v>
      </c>
      <c r="J29" s="21">
        <v>2414906</v>
      </c>
      <c r="K29" s="25">
        <v>432</v>
      </c>
      <c r="L29" s="26">
        <v>146414</v>
      </c>
      <c r="M29" s="27">
        <v>10047</v>
      </c>
      <c r="N29" s="21">
        <v>2363414</v>
      </c>
      <c r="O29" s="25">
        <v>4322</v>
      </c>
      <c r="P29" s="26">
        <v>1295952</v>
      </c>
      <c r="Q29" s="27">
        <v>64872</v>
      </c>
      <c r="R29" s="21">
        <v>12338743</v>
      </c>
      <c r="S29" s="25">
        <v>26259</v>
      </c>
      <c r="T29" s="26">
        <v>2225821</v>
      </c>
      <c r="U29" s="27">
        <v>6765</v>
      </c>
      <c r="V29" s="21">
        <v>2320224</v>
      </c>
      <c r="W29" s="25">
        <v>14616</v>
      </c>
      <c r="X29" s="26">
        <v>2071582</v>
      </c>
      <c r="Y29" s="58">
        <f t="shared" si="4"/>
        <v>132998</v>
      </c>
      <c r="Z29" s="59">
        <f t="shared" si="3"/>
        <v>25909467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64.400000000000006</v>
      </c>
      <c r="F30" s="253"/>
      <c r="G30" s="252">
        <v>42.4</v>
      </c>
      <c r="H30" s="253"/>
      <c r="I30" s="252">
        <v>89.5</v>
      </c>
      <c r="J30" s="253"/>
      <c r="K30" s="252">
        <v>17.600000000000001</v>
      </c>
      <c r="L30" s="253"/>
      <c r="M30" s="252">
        <v>39.700000000000003</v>
      </c>
      <c r="N30" s="253"/>
      <c r="O30" s="252">
        <v>96.5</v>
      </c>
      <c r="P30" s="253"/>
      <c r="Q30" s="252">
        <v>34.5</v>
      </c>
      <c r="R30" s="253"/>
      <c r="S30" s="252">
        <v>156.6</v>
      </c>
      <c r="T30" s="253"/>
      <c r="U30" s="252">
        <v>47.2</v>
      </c>
      <c r="V30" s="253"/>
      <c r="W30" s="252">
        <v>75.2</v>
      </c>
      <c r="X30" s="253"/>
      <c r="Y30" s="252">
        <v>67.099999999999994</v>
      </c>
      <c r="Z30" s="253"/>
    </row>
    <row r="31" spans="1:28" ht="18.95" customHeight="1" x14ac:dyDescent="0.15">
      <c r="A31" s="22"/>
      <c r="B31" s="255"/>
      <c r="C31" s="4" t="s">
        <v>45</v>
      </c>
      <c r="D31" s="152" t="s">
        <v>21</v>
      </c>
      <c r="E31" s="124">
        <f>E20-E27</f>
        <v>89</v>
      </c>
      <c r="F31" s="125">
        <f t="shared" ref="F31:Z33" si="5">F20-F27</f>
        <v>-3384</v>
      </c>
      <c r="G31" s="126">
        <f t="shared" si="5"/>
        <v>10</v>
      </c>
      <c r="H31" s="127">
        <f t="shared" si="5"/>
        <v>-56442</v>
      </c>
      <c r="I31" s="124">
        <f t="shared" si="5"/>
        <v>477</v>
      </c>
      <c r="J31" s="125">
        <f t="shared" si="5"/>
        <v>975732</v>
      </c>
      <c r="K31" s="126">
        <f t="shared" si="5"/>
        <v>1023</v>
      </c>
      <c r="L31" s="127">
        <f t="shared" si="5"/>
        <v>242354</v>
      </c>
      <c r="M31" s="124">
        <f t="shared" si="5"/>
        <v>3933</v>
      </c>
      <c r="N31" s="125">
        <f t="shared" si="5"/>
        <v>900999</v>
      </c>
      <c r="O31" s="126">
        <f t="shared" si="5"/>
        <v>463</v>
      </c>
      <c r="P31" s="127">
        <f t="shared" si="5"/>
        <v>186673</v>
      </c>
      <c r="Q31" s="124">
        <f t="shared" si="5"/>
        <v>7267</v>
      </c>
      <c r="R31" s="125">
        <f t="shared" si="5"/>
        <v>1285163</v>
      </c>
      <c r="S31" s="126">
        <f t="shared" si="5"/>
        <v>3611</v>
      </c>
      <c r="T31" s="127">
        <f t="shared" si="5"/>
        <v>683465</v>
      </c>
      <c r="U31" s="124">
        <f t="shared" si="5"/>
        <v>857</v>
      </c>
      <c r="V31" s="125">
        <f t="shared" si="5"/>
        <v>649996</v>
      </c>
      <c r="W31" s="126">
        <f t="shared" si="5"/>
        <v>-2059</v>
      </c>
      <c r="X31" s="127">
        <f t="shared" si="5"/>
        <v>-228040</v>
      </c>
      <c r="Y31" s="124">
        <f t="shared" si="5"/>
        <v>15671</v>
      </c>
      <c r="Z31" s="125">
        <f t="shared" si="5"/>
        <v>4636516</v>
      </c>
    </row>
    <row r="32" spans="1:28" ht="18.95" customHeight="1" x14ac:dyDescent="0.15">
      <c r="A32" s="22" t="s">
        <v>46</v>
      </c>
      <c r="B32" s="255"/>
      <c r="C32" s="7"/>
      <c r="D32" s="148" t="s">
        <v>22</v>
      </c>
      <c r="E32" s="128">
        <f t="shared" ref="E32:T33" si="6">E21-E28</f>
        <v>186</v>
      </c>
      <c r="F32" s="129">
        <f t="shared" si="6"/>
        <v>79762</v>
      </c>
      <c r="G32" s="130">
        <f t="shared" si="6"/>
        <v>-24</v>
      </c>
      <c r="H32" s="131">
        <f t="shared" si="6"/>
        <v>-75755</v>
      </c>
      <c r="I32" s="128">
        <f t="shared" si="6"/>
        <v>472</v>
      </c>
      <c r="J32" s="129">
        <f t="shared" si="6"/>
        <v>457727</v>
      </c>
      <c r="K32" s="130">
        <f t="shared" si="6"/>
        <v>787</v>
      </c>
      <c r="L32" s="131">
        <f t="shared" si="6"/>
        <v>181372</v>
      </c>
      <c r="M32" s="128">
        <f t="shared" si="6"/>
        <v>2930</v>
      </c>
      <c r="N32" s="129">
        <f t="shared" si="6"/>
        <v>473320</v>
      </c>
      <c r="O32" s="130">
        <f t="shared" si="6"/>
        <v>211</v>
      </c>
      <c r="P32" s="131">
        <f t="shared" si="6"/>
        <v>130553</v>
      </c>
      <c r="Q32" s="128">
        <f t="shared" si="6"/>
        <v>6898</v>
      </c>
      <c r="R32" s="129">
        <f t="shared" si="6"/>
        <v>1173785</v>
      </c>
      <c r="S32" s="130">
        <f t="shared" si="6"/>
        <v>4899</v>
      </c>
      <c r="T32" s="131">
        <f t="shared" si="6"/>
        <v>646339</v>
      </c>
      <c r="U32" s="128">
        <f t="shared" si="5"/>
        <v>-410</v>
      </c>
      <c r="V32" s="129">
        <f t="shared" si="5"/>
        <v>-280300</v>
      </c>
      <c r="W32" s="130">
        <f t="shared" si="5"/>
        <v>-2703</v>
      </c>
      <c r="X32" s="131">
        <f t="shared" si="5"/>
        <v>-45970</v>
      </c>
      <c r="Y32" s="128">
        <f t="shared" si="5"/>
        <v>13246</v>
      </c>
      <c r="Z32" s="129">
        <f t="shared" si="5"/>
        <v>2740833</v>
      </c>
    </row>
    <row r="33" spans="1:38" ht="18.95" customHeight="1" x14ac:dyDescent="0.15">
      <c r="A33" s="22"/>
      <c r="B33" s="255"/>
      <c r="C33" s="7"/>
      <c r="D33" s="148" t="s">
        <v>24</v>
      </c>
      <c r="E33" s="128">
        <f t="shared" si="6"/>
        <v>558</v>
      </c>
      <c r="F33" s="129">
        <f t="shared" si="5"/>
        <v>187474</v>
      </c>
      <c r="G33" s="130">
        <f t="shared" si="5"/>
        <v>-671</v>
      </c>
      <c r="H33" s="131">
        <f t="shared" si="5"/>
        <v>-122460</v>
      </c>
      <c r="I33" s="128">
        <f t="shared" si="5"/>
        <v>-256</v>
      </c>
      <c r="J33" s="129">
        <f t="shared" si="5"/>
        <v>-231510</v>
      </c>
      <c r="K33" s="130">
        <f t="shared" si="5"/>
        <v>806</v>
      </c>
      <c r="L33" s="131">
        <f t="shared" si="5"/>
        <v>1773988</v>
      </c>
      <c r="M33" s="128">
        <f t="shared" si="5"/>
        <v>5401</v>
      </c>
      <c r="N33" s="129">
        <f t="shared" si="5"/>
        <v>779755</v>
      </c>
      <c r="O33" s="130">
        <f t="shared" si="5"/>
        <v>-68</v>
      </c>
      <c r="P33" s="131">
        <f t="shared" si="5"/>
        <v>-106444</v>
      </c>
      <c r="Q33" s="128">
        <f t="shared" si="5"/>
        <v>-5257</v>
      </c>
      <c r="R33" s="129">
        <f t="shared" si="5"/>
        <v>-2392070</v>
      </c>
      <c r="S33" s="130">
        <f t="shared" si="5"/>
        <v>2408</v>
      </c>
      <c r="T33" s="131">
        <f t="shared" si="5"/>
        <v>247521</v>
      </c>
      <c r="U33" s="128">
        <f t="shared" si="5"/>
        <v>-1172</v>
      </c>
      <c r="V33" s="129">
        <f t="shared" si="5"/>
        <v>-49702</v>
      </c>
      <c r="W33" s="130">
        <f t="shared" si="5"/>
        <v>-4676</v>
      </c>
      <c r="X33" s="131">
        <f t="shared" si="5"/>
        <v>131115</v>
      </c>
      <c r="Y33" s="128">
        <f t="shared" si="5"/>
        <v>-2927</v>
      </c>
      <c r="Z33" s="129">
        <f t="shared" si="5"/>
        <v>217667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-10.465100947672028</v>
      </c>
      <c r="F34" s="245"/>
      <c r="G34" s="250">
        <f t="shared" ref="G34" si="7">+G23-G30</f>
        <v>33.198365440747232</v>
      </c>
      <c r="H34" s="251"/>
      <c r="I34" s="246">
        <f t="shared" ref="I34" si="8">+I23-I30</f>
        <v>34.694738136218348</v>
      </c>
      <c r="J34" s="245"/>
      <c r="K34" s="250">
        <f t="shared" ref="K34" si="9">+K23-K30</f>
        <v>66.733759046402724</v>
      </c>
      <c r="L34" s="251"/>
      <c r="M34" s="246">
        <f t="shared" ref="M34" si="10">+M23-M30</f>
        <v>9.6233180081590319</v>
      </c>
      <c r="N34" s="245"/>
      <c r="O34" s="250">
        <f t="shared" ref="O34" si="11">+O23-O30</f>
        <v>12.532103497843806</v>
      </c>
      <c r="P34" s="251"/>
      <c r="Q34" s="246">
        <f t="shared" ref="Q34" si="12">+Q23-Q30</f>
        <v>15.002935486302455</v>
      </c>
      <c r="R34" s="245"/>
      <c r="S34" s="250">
        <f t="shared" ref="S34" si="13">+S23-S30</f>
        <v>-1.8478947459057338</v>
      </c>
      <c r="T34" s="251"/>
      <c r="U34" s="246">
        <f t="shared" ref="U34" si="14">+U23-U30</f>
        <v>20.781483267431767</v>
      </c>
      <c r="V34" s="245"/>
      <c r="W34" s="250">
        <f t="shared" ref="W34" si="15">+W23-W30</f>
        <v>13.822435897435895</v>
      </c>
      <c r="X34" s="251"/>
      <c r="Y34" s="246">
        <f t="shared" ref="Y34" si="16">+Y23-Y30</f>
        <v>15.188731604428767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17">E20/E27*100</f>
        <v>107.43525480367586</v>
      </c>
      <c r="F35" s="72">
        <f t="shared" si="17"/>
        <v>96.336274562875545</v>
      </c>
      <c r="G35" s="73">
        <f t="shared" si="17"/>
        <v>101.54083204930662</v>
      </c>
      <c r="H35" s="74">
        <f t="shared" si="17"/>
        <v>77.938037946480918</v>
      </c>
      <c r="I35" s="71">
        <f t="shared" si="17"/>
        <v>123.1665857212239</v>
      </c>
      <c r="J35" s="72">
        <f t="shared" si="17"/>
        <v>203.42399905027298</v>
      </c>
      <c r="K35" s="73">
        <f t="shared" si="17"/>
        <v>3400</v>
      </c>
      <c r="L35" s="74">
        <f t="shared" si="17"/>
        <v>1426.8038979524799</v>
      </c>
      <c r="M35" s="71">
        <f t="shared" si="17"/>
        <v>206.61425860666847</v>
      </c>
      <c r="N35" s="72">
        <f t="shared" si="17"/>
        <v>186.18536090757783</v>
      </c>
      <c r="O35" s="73">
        <f t="shared" si="17"/>
        <v>111.10844529750479</v>
      </c>
      <c r="P35" s="74">
        <f t="shared" si="17"/>
        <v>113.25337559123432</v>
      </c>
      <c r="Q35" s="71">
        <f t="shared" si="17"/>
        <v>132.73275978559525</v>
      </c>
      <c r="R35" s="72">
        <f t="shared" si="17"/>
        <v>129.01582234183303</v>
      </c>
      <c r="S35" s="73">
        <f t="shared" si="17"/>
        <v>108.81742485288012</v>
      </c>
      <c r="T35" s="74">
        <f t="shared" si="17"/>
        <v>106.77335184315464</v>
      </c>
      <c r="U35" s="71">
        <f t="shared" si="17"/>
        <v>127.86085825747723</v>
      </c>
      <c r="V35" s="72">
        <f t="shared" si="17"/>
        <v>177.28102287413458</v>
      </c>
      <c r="W35" s="73">
        <f t="shared" si="17"/>
        <v>81.115289369898193</v>
      </c>
      <c r="X35" s="74">
        <f t="shared" si="17"/>
        <v>88.959638094574132</v>
      </c>
      <c r="Y35" s="71">
        <f t="shared" si="17"/>
        <v>117.62251759890245</v>
      </c>
      <c r="Z35" s="72">
        <f t="shared" si="17"/>
        <v>121.88059695857685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17"/>
        <v>116.2303664921466</v>
      </c>
      <c r="F36" s="76">
        <f t="shared" si="17"/>
        <v>182.70034319367113</v>
      </c>
      <c r="G36" s="77">
        <f t="shared" si="17"/>
        <v>96.36363636363636</v>
      </c>
      <c r="H36" s="78">
        <f t="shared" si="17"/>
        <v>72.845139690437094</v>
      </c>
      <c r="I36" s="75">
        <f t="shared" si="17"/>
        <v>123.10327949094469</v>
      </c>
      <c r="J36" s="76">
        <f t="shared" si="17"/>
        <v>152.50794685045469</v>
      </c>
      <c r="K36" s="77">
        <f t="shared" si="17"/>
        <v>662.14285714285711</v>
      </c>
      <c r="L36" s="78">
        <f t="shared" si="17"/>
        <v>407.62915974083251</v>
      </c>
      <c r="M36" s="75">
        <f t="shared" si="17"/>
        <v>162.58009397693294</v>
      </c>
      <c r="N36" s="76">
        <f t="shared" si="17"/>
        <v>140.6097467853763</v>
      </c>
      <c r="O36" s="77">
        <f t="shared" si="17"/>
        <v>104.95305164319248</v>
      </c>
      <c r="P36" s="78">
        <f t="shared" si="17"/>
        <v>108.99138348419639</v>
      </c>
      <c r="Q36" s="75">
        <f t="shared" si="17"/>
        <v>130.33287894111956</v>
      </c>
      <c r="R36" s="76">
        <f t="shared" si="17"/>
        <v>125.06839543560577</v>
      </c>
      <c r="S36" s="77">
        <f t="shared" si="17"/>
        <v>112.12623762376236</v>
      </c>
      <c r="T36" s="78">
        <f t="shared" si="17"/>
        <v>106.38548011852585</v>
      </c>
      <c r="U36" s="75">
        <f t="shared" si="17"/>
        <v>88.372093023255815</v>
      </c>
      <c r="V36" s="76">
        <f t="shared" si="17"/>
        <v>69.281451169233662</v>
      </c>
      <c r="W36" s="77">
        <f t="shared" si="17"/>
        <v>76.768371293510967</v>
      </c>
      <c r="X36" s="78">
        <f t="shared" si="17"/>
        <v>97.53770044682409</v>
      </c>
      <c r="Y36" s="75">
        <f t="shared" si="17"/>
        <v>114.51886926879529</v>
      </c>
      <c r="Z36" s="76">
        <f t="shared" si="17"/>
        <v>112.74367841792821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17"/>
        <v>130.22751895991334</v>
      </c>
      <c r="F37" s="80">
        <f t="shared" si="17"/>
        <v>182.39890998593532</v>
      </c>
      <c r="G37" s="81">
        <f t="shared" si="17"/>
        <v>56.400259909031838</v>
      </c>
      <c r="H37" s="82">
        <f t="shared" si="17"/>
        <v>75.745259867971498</v>
      </c>
      <c r="I37" s="79">
        <f t="shared" si="17"/>
        <v>88.869565217391298</v>
      </c>
      <c r="J37" s="80">
        <f t="shared" si="17"/>
        <v>90.413291449025351</v>
      </c>
      <c r="K37" s="81">
        <f t="shared" si="17"/>
        <v>286.57407407407408</v>
      </c>
      <c r="L37" s="82">
        <f t="shared" si="17"/>
        <v>1311.6245714207657</v>
      </c>
      <c r="M37" s="79">
        <f t="shared" si="17"/>
        <v>153.75734049965163</v>
      </c>
      <c r="N37" s="80">
        <f t="shared" si="17"/>
        <v>132.99273847070384</v>
      </c>
      <c r="O37" s="81">
        <f t="shared" si="17"/>
        <v>98.4266543267006</v>
      </c>
      <c r="P37" s="82">
        <f t="shared" si="17"/>
        <v>91.7864241885502</v>
      </c>
      <c r="Q37" s="79">
        <f t="shared" si="17"/>
        <v>91.896349734862497</v>
      </c>
      <c r="R37" s="80">
        <f t="shared" si="17"/>
        <v>80.61334124553855</v>
      </c>
      <c r="S37" s="81">
        <f t="shared" si="17"/>
        <v>109.17018926844129</v>
      </c>
      <c r="T37" s="82">
        <f t="shared" si="17"/>
        <v>111.12043600990376</v>
      </c>
      <c r="U37" s="79">
        <f t="shared" si="17"/>
        <v>82.67553584626755</v>
      </c>
      <c r="V37" s="80">
        <f t="shared" si="17"/>
        <v>97.857879239245875</v>
      </c>
      <c r="W37" s="81">
        <f t="shared" si="17"/>
        <v>68.007662835249036</v>
      </c>
      <c r="X37" s="82">
        <f t="shared" si="17"/>
        <v>106.32922085633105</v>
      </c>
      <c r="Y37" s="79">
        <f t="shared" si="17"/>
        <v>97.799215025789863</v>
      </c>
      <c r="Z37" s="80">
        <f t="shared" si="17"/>
        <v>100.84010605081146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153" t="s">
        <v>21</v>
      </c>
      <c r="E39" s="13">
        <f>+'(令和3年5月) '!E20</f>
        <v>979</v>
      </c>
      <c r="F39" s="14">
        <f>+'(令和3年5月) '!F20</f>
        <v>60552</v>
      </c>
      <c r="G39" s="13">
        <f>+'(令和3年5月) '!G20</f>
        <v>597</v>
      </c>
      <c r="H39" s="14">
        <f>+'(令和3年5月) '!H20</f>
        <v>205645</v>
      </c>
      <c r="I39" s="13">
        <f>+'(令和3年5月) '!I20</f>
        <v>2225</v>
      </c>
      <c r="J39" s="14">
        <f>+'(令和3年5月) '!J20</f>
        <v>1109727</v>
      </c>
      <c r="K39" s="13">
        <f>+'(令和3年5月) '!K20</f>
        <v>744</v>
      </c>
      <c r="L39" s="14">
        <f>+'(令和3年5月) '!L20</f>
        <v>1499703</v>
      </c>
      <c r="M39" s="13">
        <f>+'(令和3年5月) '!M20</f>
        <v>9979</v>
      </c>
      <c r="N39" s="14">
        <f>+'(令和3年5月) '!N20</f>
        <v>1688414</v>
      </c>
      <c r="O39" s="13">
        <f>+'(令和3年5月) '!O20</f>
        <v>4400</v>
      </c>
      <c r="P39" s="14">
        <f>+'(令和3年5月) '!P20</f>
        <v>1532505</v>
      </c>
      <c r="Q39" s="13">
        <f>+'(令和3年5月) '!Q20</f>
        <v>27176</v>
      </c>
      <c r="R39" s="14">
        <f>+'(令和3年5月) '!R20</f>
        <v>4633373</v>
      </c>
      <c r="S39" s="25">
        <f>+'(令和3年5月) '!S20</f>
        <v>36055</v>
      </c>
      <c r="T39" s="26">
        <f>+'(令和3年5月) '!T20</f>
        <v>8553753</v>
      </c>
      <c r="U39" s="13">
        <f>+'(令和3年5月) '!U20</f>
        <v>2488</v>
      </c>
      <c r="V39" s="14">
        <f>+'(令和3年5月) '!V20</f>
        <v>493760</v>
      </c>
      <c r="W39" s="13">
        <f>+'(令和3年5月) '!W20</f>
        <v>7229</v>
      </c>
      <c r="X39" s="14">
        <f>+'(令和3年5月) '!X20</f>
        <v>1374984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48"/>
      <c r="C40" s="22"/>
      <c r="D40" s="149" t="s">
        <v>22</v>
      </c>
      <c r="E40" s="27">
        <f>+'(令和3年5月) '!E21</f>
        <v>1480</v>
      </c>
      <c r="F40" s="21">
        <f>+'(令和3年5月) '!F21</f>
        <v>187550</v>
      </c>
      <c r="G40" s="27">
        <f>+'(令和3年5月) '!G21</f>
        <v>646</v>
      </c>
      <c r="H40" s="21">
        <f>+'(令和3年5月) '!H21</f>
        <v>220594</v>
      </c>
      <c r="I40" s="27">
        <f>+'(令和3年5月) '!I21</f>
        <v>2416</v>
      </c>
      <c r="J40" s="21">
        <f>+'(令和3年5月) '!J21</f>
        <v>1093633</v>
      </c>
      <c r="K40" s="27">
        <f>+'(令和3年5月) '!K21</f>
        <v>712</v>
      </c>
      <c r="L40" s="21">
        <f>+'(令和3年5月) '!L21</f>
        <v>1541405</v>
      </c>
      <c r="M40" s="27">
        <f>+'(令和3年5月) '!M21</f>
        <v>6376</v>
      </c>
      <c r="N40" s="21">
        <f>+'(令和3年5月) '!N21</f>
        <v>1390948</v>
      </c>
      <c r="O40" s="27">
        <f>+'(令和3年5月) '!O21</f>
        <v>4354</v>
      </c>
      <c r="P40" s="21">
        <f>+'(令和3年5月) '!P21</f>
        <v>1526246</v>
      </c>
      <c r="Q40" s="27">
        <f>+'(令和3年5月) '!Q21</f>
        <v>24928</v>
      </c>
      <c r="R40" s="21">
        <f>+'(令和3年5月) '!R21</f>
        <v>4473619</v>
      </c>
      <c r="S40" s="25">
        <f>+'(令和3年5月) '!S21</f>
        <v>35429</v>
      </c>
      <c r="T40" s="26">
        <f>+'(令和3年5月) '!T21</f>
        <v>8561002</v>
      </c>
      <c r="U40" s="27">
        <f>+'(令和3年5月) '!U21</f>
        <v>2685</v>
      </c>
      <c r="V40" s="21">
        <f>+'(令和3年5月) '!V21</f>
        <v>488178</v>
      </c>
      <c r="W40" s="27">
        <f>+'(令和3年5月) '!W21</f>
        <v>6898</v>
      </c>
      <c r="X40" s="21">
        <f>+'(令和3年5月) '!X21</f>
        <v>1366119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48"/>
      <c r="C41" s="22"/>
      <c r="D41" s="149" t="s">
        <v>24</v>
      </c>
      <c r="E41" s="27">
        <f>+'(令和3年5月) '!E22</f>
        <v>2450</v>
      </c>
      <c r="F41" s="21">
        <f>+'(令和3年5月) '!F22</f>
        <v>502222</v>
      </c>
      <c r="G41" s="27">
        <f>+'(令和3年5月) '!G22</f>
        <v>845</v>
      </c>
      <c r="H41" s="21">
        <f>+'(令和3年5月) '!H22</f>
        <v>386258</v>
      </c>
      <c r="I41" s="27">
        <f>+'(令和3年5月) '!I22</f>
        <v>2023</v>
      </c>
      <c r="J41" s="21">
        <f>+'(令和3年5月) '!J22</f>
        <v>1593691</v>
      </c>
      <c r="K41" s="27">
        <f>+'(令和3年5月) '!K22</f>
        <v>1111</v>
      </c>
      <c r="L41" s="21">
        <f>+'(令和3年5月) '!L22</f>
        <v>1900112</v>
      </c>
      <c r="M41" s="27">
        <f>+'(令和3年5月) '!M22</f>
        <v>15438</v>
      </c>
      <c r="N41" s="21">
        <f>+'(令和3年5月) '!N22</f>
        <v>2835603</v>
      </c>
      <c r="O41" s="27">
        <f>+'(令和3年5月) '!O22</f>
        <v>4094</v>
      </c>
      <c r="P41" s="21">
        <f>+'(令和3年5月) '!P22</f>
        <v>1176873</v>
      </c>
      <c r="Q41" s="27">
        <f>+'(令和3年5月) '!Q22</f>
        <v>59786</v>
      </c>
      <c r="R41" s="21">
        <f>+'(令和3年5月) '!R22</f>
        <v>10088445</v>
      </c>
      <c r="S41" s="25">
        <f>+'(令和3年5月) '!S22</f>
        <v>29402</v>
      </c>
      <c r="T41" s="26">
        <f>+'(令和3年5月) '!T22</f>
        <v>2467728</v>
      </c>
      <c r="U41" s="27">
        <f>+'(令和3年5月) '!U22</f>
        <v>4776</v>
      </c>
      <c r="V41" s="21">
        <f>+'(令和3年5月) '!V22</f>
        <v>1411623</v>
      </c>
      <c r="W41" s="27">
        <f>+'(令和3年5月) '!W22</f>
        <v>10028</v>
      </c>
      <c r="X41" s="21">
        <f>+'(令和3年5月) '!X22</f>
        <v>2186209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48"/>
      <c r="C42" s="22"/>
      <c r="D42" s="147" t="s">
        <v>44</v>
      </c>
      <c r="E42" s="244">
        <f>+'(令和3年5月) '!E23:F23</f>
        <v>45.528605813738196</v>
      </c>
      <c r="F42" s="245">
        <f>+'(令和3年2月) '!F23</f>
        <v>0</v>
      </c>
      <c r="G42" s="244">
        <f>+'(令和3年5月) '!G23:H23</f>
        <v>71.477860839562965</v>
      </c>
      <c r="H42" s="245">
        <f>+'(令和3年2月) '!H23</f>
        <v>0</v>
      </c>
      <c r="I42" s="244">
        <f>+'(令和3年5月) '!I23:J23</f>
        <v>109.53504838329007</v>
      </c>
      <c r="J42" s="245">
        <f>+'(令和3年2月) '!J23</f>
        <v>0</v>
      </c>
      <c r="K42" s="244">
        <f>+'(令和3年5月) '!K23:L23</f>
        <v>66.484018264840188</v>
      </c>
      <c r="L42" s="245">
        <f>+'(令和3年2月) '!L23</f>
        <v>0</v>
      </c>
      <c r="M42" s="244">
        <f>+'(令和3年5月) '!M23:N23</f>
        <v>59.967513777311709</v>
      </c>
      <c r="N42" s="245">
        <f>+'(令和3年2月) '!N23</f>
        <v>0</v>
      </c>
      <c r="O42" s="244">
        <f>+'(令和3年5月) '!O23:P23</f>
        <v>107.51658069270449</v>
      </c>
      <c r="P42" s="245">
        <f>+'(令和3年2月) '!P23</f>
        <v>0</v>
      </c>
      <c r="Q42" s="244">
        <f>+'(令和3年5月) '!Q23:R23</f>
        <v>44.41035082336095</v>
      </c>
      <c r="R42" s="245">
        <f>+'(令和3年2月) '!R23</f>
        <v>0</v>
      </c>
      <c r="S42" s="244">
        <f>+'(令和3年5月) '!S23:T23</f>
        <v>122.87118842174019</v>
      </c>
      <c r="T42" s="245">
        <f>+'(令和3年2月) '!T23</f>
        <v>0</v>
      </c>
      <c r="U42" s="244">
        <f>+'(令和3年5月) '!U23:V23</f>
        <v>53.061852497692072</v>
      </c>
      <c r="V42" s="245">
        <f>+'(令和3年2月) '!V23</f>
        <v>0</v>
      </c>
      <c r="W42" s="244">
        <f>+'(令和3年5月) '!W23:X23</f>
        <v>71.619771863117876</v>
      </c>
      <c r="X42" s="245">
        <f>+'(令和3年2月) '!X23</f>
        <v>0</v>
      </c>
      <c r="Y42" s="244">
        <f>+'(令和3年5月) '!Y23:Z23</f>
        <v>70.009974086276443</v>
      </c>
      <c r="Z42" s="245">
        <f>+'(令和3年2月) '!Z23</f>
        <v>0</v>
      </c>
    </row>
    <row r="43" spans="1:38" ht="18.95" customHeight="1" x14ac:dyDescent="0.15">
      <c r="A43" s="22"/>
      <c r="B43" s="248"/>
      <c r="C43" s="12" t="s">
        <v>45</v>
      </c>
      <c r="D43" s="153" t="s">
        <v>21</v>
      </c>
      <c r="E43" s="124">
        <f t="shared" ref="E43:Z46" si="18">E20-E39</f>
        <v>307</v>
      </c>
      <c r="F43" s="127">
        <f t="shared" si="18"/>
        <v>28429</v>
      </c>
      <c r="G43" s="124">
        <f t="shared" si="18"/>
        <v>62</v>
      </c>
      <c r="H43" s="125">
        <f t="shared" si="18"/>
        <v>-6253</v>
      </c>
      <c r="I43" s="126">
        <f t="shared" si="18"/>
        <v>311</v>
      </c>
      <c r="J43" s="127">
        <f t="shared" si="18"/>
        <v>809434</v>
      </c>
      <c r="K43" s="124">
        <f t="shared" si="18"/>
        <v>310</v>
      </c>
      <c r="L43" s="125">
        <f t="shared" si="18"/>
        <v>-1239083</v>
      </c>
      <c r="M43" s="126">
        <f t="shared" si="18"/>
        <v>-2357</v>
      </c>
      <c r="N43" s="127">
        <f t="shared" si="18"/>
        <v>258005</v>
      </c>
      <c r="O43" s="124">
        <f t="shared" si="18"/>
        <v>231</v>
      </c>
      <c r="P43" s="125">
        <f t="shared" si="18"/>
        <v>62662</v>
      </c>
      <c r="Q43" s="126">
        <f t="shared" si="18"/>
        <v>2292</v>
      </c>
      <c r="R43" s="127">
        <f t="shared" si="18"/>
        <v>1080970</v>
      </c>
      <c r="S43" s="124">
        <f t="shared" si="18"/>
        <v>8509</v>
      </c>
      <c r="T43" s="125">
        <f t="shared" si="18"/>
        <v>2220211</v>
      </c>
      <c r="U43" s="126">
        <f t="shared" si="18"/>
        <v>1445</v>
      </c>
      <c r="V43" s="127">
        <f t="shared" si="18"/>
        <v>997317</v>
      </c>
      <c r="W43" s="124">
        <f t="shared" si="18"/>
        <v>1615</v>
      </c>
      <c r="X43" s="125">
        <f t="shared" si="18"/>
        <v>462488</v>
      </c>
      <c r="Y43" s="124">
        <f t="shared" si="18"/>
        <v>-4832</v>
      </c>
      <c r="Z43" s="125">
        <f t="shared" si="18"/>
        <v>-1091997</v>
      </c>
    </row>
    <row r="44" spans="1:38" ht="18.95" customHeight="1" x14ac:dyDescent="0.15">
      <c r="A44" s="22"/>
      <c r="B44" s="248"/>
      <c r="C44" s="22"/>
      <c r="D44" s="149" t="s">
        <v>22</v>
      </c>
      <c r="E44" s="128">
        <f t="shared" si="18"/>
        <v>-148</v>
      </c>
      <c r="F44" s="131">
        <f t="shared" si="18"/>
        <v>-11341</v>
      </c>
      <c r="G44" s="128">
        <f t="shared" si="18"/>
        <v>-10</v>
      </c>
      <c r="H44" s="129">
        <f t="shared" si="18"/>
        <v>-17375</v>
      </c>
      <c r="I44" s="130">
        <f t="shared" si="18"/>
        <v>99</v>
      </c>
      <c r="J44" s="131">
        <f t="shared" si="18"/>
        <v>235823</v>
      </c>
      <c r="K44" s="128">
        <f t="shared" si="18"/>
        <v>215</v>
      </c>
      <c r="L44" s="129">
        <f t="shared" si="18"/>
        <v>-1301075</v>
      </c>
      <c r="M44" s="130">
        <f t="shared" si="18"/>
        <v>1236</v>
      </c>
      <c r="N44" s="131">
        <f t="shared" si="18"/>
        <v>247905</v>
      </c>
      <c r="O44" s="128">
        <f t="shared" si="18"/>
        <v>117</v>
      </c>
      <c r="P44" s="129">
        <f t="shared" si="18"/>
        <v>56286</v>
      </c>
      <c r="Q44" s="130">
        <f t="shared" si="18"/>
        <v>4711</v>
      </c>
      <c r="R44" s="131">
        <f t="shared" si="18"/>
        <v>1382496</v>
      </c>
      <c r="S44" s="128">
        <f t="shared" si="18"/>
        <v>9870</v>
      </c>
      <c r="T44" s="129">
        <f t="shared" si="18"/>
        <v>2207348</v>
      </c>
      <c r="U44" s="130">
        <f t="shared" si="18"/>
        <v>431</v>
      </c>
      <c r="V44" s="131">
        <f t="shared" si="18"/>
        <v>144000</v>
      </c>
      <c r="W44" s="128">
        <f t="shared" si="18"/>
        <v>2034</v>
      </c>
      <c r="X44" s="129">
        <f t="shared" si="18"/>
        <v>454865</v>
      </c>
      <c r="Y44" s="128">
        <f t="shared" si="18"/>
        <v>-2161</v>
      </c>
      <c r="Z44" s="129">
        <f t="shared" si="18"/>
        <v>-1902672</v>
      </c>
    </row>
    <row r="45" spans="1:38" ht="18.95" customHeight="1" x14ac:dyDescent="0.15">
      <c r="A45" s="22"/>
      <c r="B45" s="248"/>
      <c r="C45" s="22"/>
      <c r="D45" s="149" t="s">
        <v>24</v>
      </c>
      <c r="E45" s="128">
        <f t="shared" si="18"/>
        <v>-46</v>
      </c>
      <c r="F45" s="131">
        <f t="shared" si="18"/>
        <v>-87228</v>
      </c>
      <c r="G45" s="128">
        <f t="shared" si="18"/>
        <v>23</v>
      </c>
      <c r="H45" s="129">
        <f t="shared" si="18"/>
        <v>-3827</v>
      </c>
      <c r="I45" s="130">
        <f t="shared" si="18"/>
        <v>21</v>
      </c>
      <c r="J45" s="131">
        <f t="shared" si="18"/>
        <v>589705</v>
      </c>
      <c r="K45" s="128">
        <f t="shared" si="18"/>
        <v>127</v>
      </c>
      <c r="L45" s="129">
        <f t="shared" si="18"/>
        <v>20290</v>
      </c>
      <c r="M45" s="130">
        <f t="shared" si="18"/>
        <v>10</v>
      </c>
      <c r="N45" s="131">
        <f t="shared" si="18"/>
        <v>307566</v>
      </c>
      <c r="O45" s="128">
        <f t="shared" si="18"/>
        <v>160</v>
      </c>
      <c r="P45" s="129">
        <f t="shared" si="18"/>
        <v>12635</v>
      </c>
      <c r="Q45" s="130">
        <f t="shared" si="18"/>
        <v>-171</v>
      </c>
      <c r="R45" s="131">
        <f t="shared" si="18"/>
        <v>-141772</v>
      </c>
      <c r="S45" s="128">
        <f t="shared" si="18"/>
        <v>-735</v>
      </c>
      <c r="T45" s="129">
        <f t="shared" si="18"/>
        <v>5614</v>
      </c>
      <c r="U45" s="130">
        <f t="shared" si="18"/>
        <v>817</v>
      </c>
      <c r="V45" s="131">
        <f t="shared" si="18"/>
        <v>858899</v>
      </c>
      <c r="W45" s="128">
        <f t="shared" si="18"/>
        <v>-88</v>
      </c>
      <c r="X45" s="129">
        <f t="shared" si="18"/>
        <v>16488</v>
      </c>
      <c r="Y45" s="128">
        <f t="shared" si="18"/>
        <v>6065.8999999999942</v>
      </c>
      <c r="Z45" s="129">
        <f t="shared" si="18"/>
        <v>1881492</v>
      </c>
    </row>
    <row r="46" spans="1:38" ht="18.95" customHeight="1" thickBot="1" x14ac:dyDescent="0.2">
      <c r="A46" s="22"/>
      <c r="B46" s="248"/>
      <c r="C46" s="46"/>
      <c r="D46" s="147" t="s">
        <v>44</v>
      </c>
      <c r="E46" s="244">
        <f>E23-E42</f>
        <v>8.4062932385897824</v>
      </c>
      <c r="F46" s="245"/>
      <c r="G46" s="244">
        <f>G23-G42</f>
        <v>4.1205046011842654</v>
      </c>
      <c r="H46" s="245"/>
      <c r="I46" s="244">
        <f>I23-I42</f>
        <v>14.659689752928273</v>
      </c>
      <c r="J46" s="245"/>
      <c r="K46" s="244">
        <f>K23-K42</f>
        <v>17.849740781562531</v>
      </c>
      <c r="L46" s="245"/>
      <c r="M46" s="244">
        <f>M23-M42</f>
        <v>-10.644195769152674</v>
      </c>
      <c r="N46" s="245"/>
      <c r="O46" s="244">
        <f t="shared" si="18"/>
        <v>1.5155228051393124</v>
      </c>
      <c r="P46" s="245"/>
      <c r="Q46" s="244">
        <f t="shared" si="18"/>
        <v>5.0925846629415048</v>
      </c>
      <c r="R46" s="245"/>
      <c r="S46" s="244">
        <f t="shared" si="18"/>
        <v>31.880916832354075</v>
      </c>
      <c r="T46" s="245"/>
      <c r="U46" s="244">
        <f t="shared" si="18"/>
        <v>14.919630769739697</v>
      </c>
      <c r="V46" s="245"/>
      <c r="W46" s="244">
        <f t="shared" si="18"/>
        <v>17.402664034318022</v>
      </c>
      <c r="X46" s="245"/>
      <c r="Y46" s="244">
        <f t="shared" si="18"/>
        <v>12.278757518152318</v>
      </c>
      <c r="Z46" s="245"/>
      <c r="AA46" s="242"/>
      <c r="AB46" s="243"/>
      <c r="AC46" s="242"/>
      <c r="AD46" s="243"/>
      <c r="AE46" s="242"/>
      <c r="AF46" s="243"/>
      <c r="AG46" s="143"/>
      <c r="AH46" s="144"/>
      <c r="AI46" s="143"/>
      <c r="AJ46" s="144"/>
      <c r="AK46" s="143"/>
      <c r="AL46" s="144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19">E20/E39*100</f>
        <v>131.3585291113381</v>
      </c>
      <c r="F47" s="84">
        <f t="shared" si="19"/>
        <v>146.9497291584093</v>
      </c>
      <c r="G47" s="83">
        <f t="shared" si="19"/>
        <v>110.3852596314908</v>
      </c>
      <c r="H47" s="85">
        <f t="shared" si="19"/>
        <v>96.959323105351459</v>
      </c>
      <c r="I47" s="86">
        <f t="shared" si="19"/>
        <v>113.97752808988764</v>
      </c>
      <c r="J47" s="84">
        <f t="shared" si="19"/>
        <v>172.93992125991346</v>
      </c>
      <c r="K47" s="83">
        <f t="shared" si="19"/>
        <v>141.66666666666669</v>
      </c>
      <c r="L47" s="85">
        <f t="shared" si="19"/>
        <v>17.378107531957994</v>
      </c>
      <c r="M47" s="86">
        <f t="shared" si="19"/>
        <v>76.380398837558872</v>
      </c>
      <c r="N47" s="84">
        <f t="shared" si="19"/>
        <v>115.28090859232391</v>
      </c>
      <c r="O47" s="83">
        <f t="shared" si="19"/>
        <v>105.25</v>
      </c>
      <c r="P47" s="85">
        <f t="shared" si="19"/>
        <v>104.08886104776167</v>
      </c>
      <c r="Q47" s="86">
        <f t="shared" si="19"/>
        <v>108.43391227553725</v>
      </c>
      <c r="R47" s="84">
        <f t="shared" si="19"/>
        <v>123.3300880373758</v>
      </c>
      <c r="S47" s="83">
        <f t="shared" si="19"/>
        <v>123.60005547080848</v>
      </c>
      <c r="T47" s="85">
        <f t="shared" si="19"/>
        <v>125.95598680485629</v>
      </c>
      <c r="U47" s="86">
        <f t="shared" si="19"/>
        <v>158.07877813504822</v>
      </c>
      <c r="V47" s="84">
        <f t="shared" si="19"/>
        <v>301.98416234607907</v>
      </c>
      <c r="W47" s="83">
        <f t="shared" si="19"/>
        <v>122.34057269331858</v>
      </c>
      <c r="X47" s="85">
        <f t="shared" si="19"/>
        <v>133.63588230844869</v>
      </c>
      <c r="Y47" s="83">
        <f t="shared" si="19"/>
        <v>95.584351497317897</v>
      </c>
      <c r="Z47" s="85">
        <f t="shared" si="19"/>
        <v>95.943335522774163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19"/>
        <v>90</v>
      </c>
      <c r="F48" s="78">
        <f t="shared" si="19"/>
        <v>93.953079178885631</v>
      </c>
      <c r="G48" s="75">
        <f t="shared" si="19"/>
        <v>98.452012383900936</v>
      </c>
      <c r="H48" s="76">
        <f t="shared" si="19"/>
        <v>92.123539171509648</v>
      </c>
      <c r="I48" s="77">
        <f t="shared" si="19"/>
        <v>104.09768211920529</v>
      </c>
      <c r="J48" s="78">
        <f t="shared" si="19"/>
        <v>121.56326665343859</v>
      </c>
      <c r="K48" s="75">
        <f t="shared" si="19"/>
        <v>130.19662921348313</v>
      </c>
      <c r="L48" s="76">
        <f t="shared" si="19"/>
        <v>15.591619334308634</v>
      </c>
      <c r="M48" s="77">
        <f t="shared" si="19"/>
        <v>119.38519447929737</v>
      </c>
      <c r="N48" s="78">
        <f t="shared" si="19"/>
        <v>117.8227367234433</v>
      </c>
      <c r="O48" s="75">
        <f t="shared" si="19"/>
        <v>102.6871841984382</v>
      </c>
      <c r="P48" s="76">
        <f t="shared" si="19"/>
        <v>103.68787207304719</v>
      </c>
      <c r="Q48" s="77">
        <f t="shared" si="19"/>
        <v>118.8984274711168</v>
      </c>
      <c r="R48" s="78">
        <f t="shared" si="19"/>
        <v>130.90330222578186</v>
      </c>
      <c r="S48" s="75">
        <f t="shared" si="19"/>
        <v>127.85853396934715</v>
      </c>
      <c r="T48" s="76">
        <f t="shared" si="19"/>
        <v>125.78375755548241</v>
      </c>
      <c r="U48" s="77">
        <f t="shared" si="19"/>
        <v>116.05214152700188</v>
      </c>
      <c r="V48" s="78">
        <f t="shared" si="19"/>
        <v>129.497437410125</v>
      </c>
      <c r="W48" s="75">
        <f t="shared" si="19"/>
        <v>129.48680777036822</v>
      </c>
      <c r="X48" s="76">
        <f t="shared" si="19"/>
        <v>133.29614770016377</v>
      </c>
      <c r="Y48" s="75">
        <f t="shared" si="19"/>
        <v>97.973555888972243</v>
      </c>
      <c r="Z48" s="76">
        <f t="shared" si="19"/>
        <v>92.724257499685095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19"/>
        <v>98.122448979591837</v>
      </c>
      <c r="F49" s="82">
        <f t="shared" si="19"/>
        <v>82.631585235214715</v>
      </c>
      <c r="G49" s="79">
        <f t="shared" si="19"/>
        <v>102.72189349112426</v>
      </c>
      <c r="H49" s="80">
        <f t="shared" si="19"/>
        <v>99.009211459697923</v>
      </c>
      <c r="I49" s="81">
        <f t="shared" si="19"/>
        <v>101.03806228373702</v>
      </c>
      <c r="J49" s="82">
        <f t="shared" si="19"/>
        <v>137.00246785606492</v>
      </c>
      <c r="K49" s="79">
        <f t="shared" si="19"/>
        <v>111.43114311431144</v>
      </c>
      <c r="L49" s="80">
        <f t="shared" si="19"/>
        <v>101.06783179096811</v>
      </c>
      <c r="M49" s="81">
        <f t="shared" si="19"/>
        <v>100.06477522995208</v>
      </c>
      <c r="N49" s="82">
        <f t="shared" si="19"/>
        <v>110.84658183814871</v>
      </c>
      <c r="O49" s="79">
        <f t="shared" si="19"/>
        <v>103.90815828041036</v>
      </c>
      <c r="P49" s="80">
        <f t="shared" si="19"/>
        <v>101.07360777246144</v>
      </c>
      <c r="Q49" s="81">
        <f t="shared" si="19"/>
        <v>99.713979861506047</v>
      </c>
      <c r="R49" s="82">
        <f t="shared" si="19"/>
        <v>98.59470909540569</v>
      </c>
      <c r="S49" s="79">
        <f t="shared" si="19"/>
        <v>97.500170056458742</v>
      </c>
      <c r="T49" s="80">
        <f t="shared" si="19"/>
        <v>100.2274967095239</v>
      </c>
      <c r="U49" s="81">
        <f t="shared" si="19"/>
        <v>117.10636515912898</v>
      </c>
      <c r="V49" s="82">
        <f t="shared" si="19"/>
        <v>160.84478646210781</v>
      </c>
      <c r="W49" s="79">
        <f t="shared" si="19"/>
        <v>99.122457120063828</v>
      </c>
      <c r="X49" s="80">
        <f t="shared" si="19"/>
        <v>100.75418223966692</v>
      </c>
      <c r="Y49" s="79">
        <f t="shared" si="19"/>
        <v>104.89165364972892</v>
      </c>
      <c r="Z49" s="80">
        <f t="shared" si="19"/>
        <v>107.76012447927756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D69D-0955-4200-AD97-FBFCAEA69EBA}">
  <dimension ref="A1:AL52"/>
  <sheetViews>
    <sheetView zoomScaleNormal="100" zoomScaleSheetLayoutView="100" workbookViewId="0">
      <pane xSplit="4" ySplit="4" topLeftCell="E24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40" customWidth="1"/>
    <col min="2" max="2" width="3.125" style="140" customWidth="1"/>
    <col min="3" max="3" width="12.625" style="140" customWidth="1"/>
    <col min="4" max="4" width="7.25" style="140" customWidth="1"/>
    <col min="5" max="5" width="7.625" style="140" customWidth="1"/>
    <col min="6" max="6" width="10.125" style="140" customWidth="1"/>
    <col min="7" max="7" width="7.625" style="140" customWidth="1"/>
    <col min="8" max="8" width="10.125" style="140" customWidth="1"/>
    <col min="9" max="9" width="7.625" style="140" customWidth="1"/>
    <col min="10" max="10" width="10.125" style="140" customWidth="1"/>
    <col min="11" max="11" width="7.625" style="140" customWidth="1"/>
    <col min="12" max="12" width="10.125" style="140" customWidth="1"/>
    <col min="13" max="13" width="7.625" style="140" customWidth="1"/>
    <col min="14" max="14" width="10.125" style="140" customWidth="1"/>
    <col min="15" max="15" width="7.625" style="140" customWidth="1"/>
    <col min="16" max="16" width="10.125" style="140" customWidth="1"/>
    <col min="17" max="17" width="8.125" style="140" customWidth="1"/>
    <col min="18" max="18" width="11.125" style="140" customWidth="1"/>
    <col min="19" max="19" width="8.125" style="140" customWidth="1"/>
    <col min="20" max="20" width="11.125" style="140" customWidth="1"/>
    <col min="21" max="21" width="8.125" style="140" customWidth="1"/>
    <col min="22" max="22" width="11.125" style="140" customWidth="1"/>
    <col min="23" max="23" width="7.625" style="140" customWidth="1"/>
    <col min="24" max="24" width="10.5" style="140" bestFit="1" customWidth="1"/>
    <col min="25" max="25" width="8.625" style="140" customWidth="1"/>
    <col min="26" max="26" width="11.625" style="140" customWidth="1"/>
    <col min="27" max="16384" width="9" style="140"/>
  </cols>
  <sheetData>
    <row r="1" spans="1:26" ht="29.25" thickBot="1" x14ac:dyDescent="0.35">
      <c r="A1" s="277" t="s">
        <v>66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139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1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Z19" si="0">+W5+U5+S5+Q5+O5+M5+K5+I5+G5+E5</f>
        <v>33685</v>
      </c>
      <c r="Z5" s="21">
        <f t="shared" si="0"/>
        <v>10820429</v>
      </c>
    </row>
    <row r="6" spans="1:26" ht="18.95" customHeight="1" x14ac:dyDescent="0.15">
      <c r="A6" s="7"/>
      <c r="B6" s="22"/>
      <c r="C6" s="134"/>
      <c r="D6" s="137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0"/>
        <v>10827120</v>
      </c>
    </row>
    <row r="7" spans="1:26" ht="18.95" customHeight="1" thickBot="1" x14ac:dyDescent="0.2">
      <c r="A7" s="7" t="s">
        <v>23</v>
      </c>
      <c r="B7" s="22"/>
      <c r="C7" s="135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0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4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0"/>
        <v>4725248</v>
      </c>
    </row>
    <row r="9" spans="1:26" ht="18.95" customHeight="1" x14ac:dyDescent="0.15">
      <c r="A9" s="7" t="s">
        <v>27</v>
      </c>
      <c r="B9" s="22"/>
      <c r="C9" s="134"/>
      <c r="D9" s="137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0"/>
        <v>4751283</v>
      </c>
    </row>
    <row r="10" spans="1:26" ht="18.95" customHeight="1" thickBot="1" x14ac:dyDescent="0.2">
      <c r="A10" s="7"/>
      <c r="B10" s="22"/>
      <c r="C10" s="135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0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si="0"/>
        <v>617328</v>
      </c>
    </row>
    <row r="12" spans="1:26" ht="18.95" customHeight="1" x14ac:dyDescent="0.15">
      <c r="A12" s="7"/>
      <c r="B12" s="7"/>
      <c r="C12" s="134"/>
      <c r="D12" s="138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1">+W12+U12+S12+Q12+O12+M12+K12+I12+G12+E12</f>
        <v>1936</v>
      </c>
      <c r="Z12" s="21">
        <f t="shared" si="0"/>
        <v>584289</v>
      </c>
    </row>
    <row r="13" spans="1:26" ht="18.95" customHeight="1" thickBot="1" x14ac:dyDescent="0.2">
      <c r="A13" s="7"/>
      <c r="B13" s="7"/>
      <c r="C13" s="13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6288</v>
      </c>
      <c r="Z13" s="36">
        <f t="shared" si="0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4397</v>
      </c>
      <c r="Z14" s="14">
        <f t="shared" si="0"/>
        <v>396833</v>
      </c>
    </row>
    <row r="15" spans="1:26" ht="18.95" customHeight="1" x14ac:dyDescent="0.15">
      <c r="A15" s="7"/>
      <c r="B15" s="22"/>
      <c r="C15" s="134"/>
      <c r="D15" s="13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71535</v>
      </c>
    </row>
    <row r="16" spans="1:26" ht="18.95" customHeight="1" thickBot="1" x14ac:dyDescent="0.2">
      <c r="A16" s="7" t="s">
        <v>34</v>
      </c>
      <c r="B16" s="22"/>
      <c r="C16" s="13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6816</v>
      </c>
      <c r="Z16" s="36">
        <f t="shared" si="0"/>
        <v>714891</v>
      </c>
    </row>
    <row r="17" spans="1:28" ht="18.95" customHeight="1" x14ac:dyDescent="0.15">
      <c r="A17" s="7"/>
      <c r="B17" s="22"/>
      <c r="C17" s="2" t="s">
        <v>35</v>
      </c>
      <c r="D17" s="141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1"/>
        <v>17247</v>
      </c>
      <c r="Z17" s="42">
        <f t="shared" si="0"/>
        <v>4592578</v>
      </c>
    </row>
    <row r="18" spans="1:28" ht="18.95" customHeight="1" x14ac:dyDescent="0.15">
      <c r="A18" s="7" t="s">
        <v>36</v>
      </c>
      <c r="B18" s="22"/>
      <c r="C18" s="134"/>
      <c r="D18" s="137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1"/>
        <v>17633</v>
      </c>
      <c r="Z18" s="24">
        <f t="shared" si="0"/>
        <v>4615067</v>
      </c>
    </row>
    <row r="19" spans="1:28" ht="18.95" customHeight="1" thickBot="1" x14ac:dyDescent="0.2">
      <c r="A19" s="7"/>
      <c r="B19" s="22"/>
      <c r="C19" s="135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1"/>
        <v>21684</v>
      </c>
      <c r="Z19" s="36">
        <f t="shared" si="0"/>
        <v>6178883</v>
      </c>
    </row>
    <row r="20" spans="1:28" ht="18.95" customHeight="1" x14ac:dyDescent="0.15">
      <c r="A20" s="7"/>
      <c r="B20" s="22"/>
      <c r="C20" s="2" t="s">
        <v>17</v>
      </c>
      <c r="D20" s="141" t="s">
        <v>21</v>
      </c>
      <c r="E20" s="13">
        <f>+E17+E14+E11+E8+E5</f>
        <v>979</v>
      </c>
      <c r="F20" s="14">
        <f t="shared" ref="E20:Z22" si="2">+F17+F14+F11+F8+F5</f>
        <v>60552</v>
      </c>
      <c r="G20" s="19">
        <f t="shared" si="2"/>
        <v>597</v>
      </c>
      <c r="H20" s="18">
        <f t="shared" si="2"/>
        <v>205645</v>
      </c>
      <c r="I20" s="13">
        <f t="shared" si="2"/>
        <v>2225</v>
      </c>
      <c r="J20" s="14">
        <f t="shared" si="2"/>
        <v>1109727</v>
      </c>
      <c r="K20" s="19">
        <f t="shared" si="2"/>
        <v>744</v>
      </c>
      <c r="L20" s="18">
        <f t="shared" si="2"/>
        <v>1499703</v>
      </c>
      <c r="M20" s="13">
        <f t="shared" si="2"/>
        <v>9979</v>
      </c>
      <c r="N20" s="14">
        <f t="shared" si="2"/>
        <v>1688414</v>
      </c>
      <c r="O20" s="19">
        <f t="shared" si="2"/>
        <v>4400</v>
      </c>
      <c r="P20" s="18">
        <f t="shared" si="2"/>
        <v>1532505</v>
      </c>
      <c r="Q20" s="13">
        <f t="shared" si="2"/>
        <v>27176</v>
      </c>
      <c r="R20" s="14">
        <f t="shared" si="2"/>
        <v>4633373</v>
      </c>
      <c r="S20" s="19">
        <f t="shared" si="2"/>
        <v>36055</v>
      </c>
      <c r="T20" s="18">
        <f t="shared" si="2"/>
        <v>8553753</v>
      </c>
      <c r="U20" s="13">
        <f t="shared" si="2"/>
        <v>2488</v>
      </c>
      <c r="V20" s="14">
        <f t="shared" si="2"/>
        <v>493760</v>
      </c>
      <c r="W20" s="13">
        <f t="shared" si="2"/>
        <v>7229</v>
      </c>
      <c r="X20" s="18">
        <f t="shared" si="2"/>
        <v>1374984</v>
      </c>
      <c r="Y20" s="31">
        <f t="shared" si="2"/>
        <v>91872</v>
      </c>
      <c r="Z20" s="32">
        <f t="shared" si="2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34"/>
      <c r="D21" s="137" t="s">
        <v>22</v>
      </c>
      <c r="E21" s="27">
        <f t="shared" si="2"/>
        <v>1480</v>
      </c>
      <c r="F21" s="21">
        <f t="shared" si="2"/>
        <v>187550</v>
      </c>
      <c r="G21" s="25">
        <f t="shared" si="2"/>
        <v>646</v>
      </c>
      <c r="H21" s="26">
        <f t="shared" si="2"/>
        <v>220594</v>
      </c>
      <c r="I21" s="27">
        <f t="shared" si="2"/>
        <v>2416</v>
      </c>
      <c r="J21" s="21">
        <f t="shared" si="2"/>
        <v>1093633</v>
      </c>
      <c r="K21" s="25">
        <f t="shared" si="2"/>
        <v>712</v>
      </c>
      <c r="L21" s="26">
        <f t="shared" si="2"/>
        <v>1541405</v>
      </c>
      <c r="M21" s="27">
        <f t="shared" si="2"/>
        <v>6376</v>
      </c>
      <c r="N21" s="21">
        <f t="shared" si="2"/>
        <v>1390948</v>
      </c>
      <c r="O21" s="25">
        <f t="shared" si="2"/>
        <v>4354</v>
      </c>
      <c r="P21" s="26">
        <f t="shared" si="2"/>
        <v>1526246</v>
      </c>
      <c r="Q21" s="27">
        <f t="shared" si="2"/>
        <v>24928</v>
      </c>
      <c r="R21" s="21">
        <f t="shared" si="2"/>
        <v>4473619</v>
      </c>
      <c r="S21" s="25">
        <f t="shared" si="2"/>
        <v>35429</v>
      </c>
      <c r="T21" s="26">
        <f t="shared" si="2"/>
        <v>8561002</v>
      </c>
      <c r="U21" s="27">
        <f t="shared" si="2"/>
        <v>2685</v>
      </c>
      <c r="V21" s="21">
        <f t="shared" si="2"/>
        <v>488178</v>
      </c>
      <c r="W21" s="27">
        <f t="shared" si="2"/>
        <v>6898</v>
      </c>
      <c r="X21" s="26">
        <f t="shared" si="2"/>
        <v>1366119</v>
      </c>
      <c r="Y21" s="23">
        <f t="shared" si="2"/>
        <v>85924</v>
      </c>
      <c r="Z21" s="24">
        <f t="shared" si="2"/>
        <v>20849294</v>
      </c>
      <c r="AA21" s="3"/>
      <c r="AB21" s="3"/>
    </row>
    <row r="22" spans="1:28" ht="18.95" customHeight="1" thickBot="1" x14ac:dyDescent="0.2">
      <c r="A22" s="7"/>
      <c r="B22" s="22"/>
      <c r="C22" s="135"/>
      <c r="D22" s="43" t="s">
        <v>24</v>
      </c>
      <c r="E22" s="23">
        <f t="shared" si="2"/>
        <v>2450</v>
      </c>
      <c r="F22" s="24">
        <f t="shared" si="2"/>
        <v>502222</v>
      </c>
      <c r="G22" s="33">
        <f t="shared" si="2"/>
        <v>845</v>
      </c>
      <c r="H22" s="34">
        <f t="shared" si="2"/>
        <v>386258</v>
      </c>
      <c r="I22" s="23">
        <f t="shared" si="2"/>
        <v>2023</v>
      </c>
      <c r="J22" s="24">
        <f t="shared" si="2"/>
        <v>1593691</v>
      </c>
      <c r="K22" s="33">
        <f t="shared" si="2"/>
        <v>1111</v>
      </c>
      <c r="L22" s="34">
        <f t="shared" si="2"/>
        <v>1900112</v>
      </c>
      <c r="M22" s="23">
        <f t="shared" si="2"/>
        <v>15438</v>
      </c>
      <c r="N22" s="24">
        <f t="shared" si="2"/>
        <v>2835603</v>
      </c>
      <c r="O22" s="33">
        <f t="shared" si="2"/>
        <v>4094</v>
      </c>
      <c r="P22" s="34">
        <f t="shared" si="2"/>
        <v>1176873</v>
      </c>
      <c r="Q22" s="23">
        <f t="shared" si="2"/>
        <v>59786</v>
      </c>
      <c r="R22" s="24">
        <f t="shared" si="2"/>
        <v>10088445</v>
      </c>
      <c r="S22" s="33">
        <f t="shared" si="2"/>
        <v>29402</v>
      </c>
      <c r="T22" s="34">
        <f t="shared" si="2"/>
        <v>2467728</v>
      </c>
      <c r="U22" s="23">
        <f t="shared" si="2"/>
        <v>4776</v>
      </c>
      <c r="V22" s="24">
        <f t="shared" si="2"/>
        <v>1411623</v>
      </c>
      <c r="W22" s="23">
        <f t="shared" si="2"/>
        <v>10028</v>
      </c>
      <c r="X22" s="34">
        <f t="shared" si="2"/>
        <v>2186209</v>
      </c>
      <c r="Y22" s="23">
        <f t="shared" si="2"/>
        <v>129953</v>
      </c>
      <c r="Z22" s="24">
        <f t="shared" si="2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45.528605813738196</v>
      </c>
      <c r="F23" s="262"/>
      <c r="G23" s="261">
        <f>(G20+G21)/(G22+G41)*100</f>
        <v>71.477860839562965</v>
      </c>
      <c r="H23" s="262"/>
      <c r="I23" s="261">
        <f>(I20+I21)/(I22+I41)*100</f>
        <v>109.53504838329007</v>
      </c>
      <c r="J23" s="262"/>
      <c r="K23" s="261">
        <f>(K20+K21)/(K22+K41)*100</f>
        <v>66.484018264840188</v>
      </c>
      <c r="L23" s="262"/>
      <c r="M23" s="261">
        <f>(M20+M21)/(M22+M41)*100</f>
        <v>59.967513777311709</v>
      </c>
      <c r="N23" s="262"/>
      <c r="O23" s="261">
        <f>(O20+O21)/(O22+O41)*100</f>
        <v>107.51658069270449</v>
      </c>
      <c r="P23" s="262"/>
      <c r="Q23" s="261">
        <f>(Q20+Q21)/(Q22+Q41)*100</f>
        <v>44.41035082336095</v>
      </c>
      <c r="R23" s="262"/>
      <c r="S23" s="261">
        <f>(S20+S21)/(S22+S41)*100</f>
        <v>122.87118842174019</v>
      </c>
      <c r="T23" s="262"/>
      <c r="U23" s="261">
        <f>(U20+U21)/(U22+U41)*100</f>
        <v>53.061852497692072</v>
      </c>
      <c r="V23" s="262"/>
      <c r="W23" s="261">
        <f>(W20+W21)/(W22+W41)*100</f>
        <v>71.619771863117876</v>
      </c>
      <c r="X23" s="262"/>
      <c r="Y23" s="261">
        <f>(Y20+Y21)/(Y22+Y41)*100</f>
        <v>70.009974086276443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v>204989</v>
      </c>
      <c r="F24" s="264"/>
      <c r="G24" s="257">
        <v>457110</v>
      </c>
      <c r="H24" s="258"/>
      <c r="I24" s="259">
        <v>787786</v>
      </c>
      <c r="J24" s="260"/>
      <c r="K24" s="257">
        <v>1710272</v>
      </c>
      <c r="L24" s="258"/>
      <c r="M24" s="259">
        <v>183676</v>
      </c>
      <c r="N24" s="260"/>
      <c r="O24" s="257">
        <v>287463</v>
      </c>
      <c r="P24" s="258"/>
      <c r="Q24" s="259">
        <v>168743</v>
      </c>
      <c r="R24" s="260"/>
      <c r="S24" s="257">
        <v>83931</v>
      </c>
      <c r="T24" s="258"/>
      <c r="U24" s="259">
        <v>295566</v>
      </c>
      <c r="V24" s="260"/>
      <c r="W24" s="257">
        <v>218010</v>
      </c>
      <c r="X24" s="258"/>
      <c r="Y24" s="259">
        <v>188905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33"/>
      <c r="E26" s="52"/>
      <c r="F26" s="133"/>
      <c r="G26" s="52"/>
      <c r="H26" s="133"/>
      <c r="I26" s="52"/>
      <c r="J26" s="133"/>
      <c r="K26" s="52"/>
      <c r="L26" s="133"/>
      <c r="M26" s="52"/>
      <c r="N26" s="133"/>
      <c r="O26" s="52"/>
      <c r="P26" s="133"/>
      <c r="Q26" s="52"/>
      <c r="R26" s="133"/>
      <c r="S26" s="52"/>
      <c r="T26" s="133"/>
      <c r="U26" s="52"/>
      <c r="V26" s="133"/>
      <c r="W26" s="52"/>
      <c r="X26" s="133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3">+X27+V27+T27+R27+P27+N27+L27+J27+H27+F27</f>
        <v>20451872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4">+W28+U28+S28+Q28+O28+M28+K28+I28+G28+E28</f>
        <v>82613</v>
      </c>
      <c r="Z28" s="59">
        <f t="shared" si="3"/>
        <v>19080734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4"/>
        <v>234735</v>
      </c>
      <c r="Z29" s="59">
        <f t="shared" si="3"/>
        <v>26226780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55.5</v>
      </c>
      <c r="F30" s="253"/>
      <c r="G30" s="252">
        <v>43.4</v>
      </c>
      <c r="H30" s="253"/>
      <c r="I30" s="252">
        <v>85</v>
      </c>
      <c r="J30" s="253"/>
      <c r="K30" s="252">
        <v>39.4</v>
      </c>
      <c r="L30" s="253"/>
      <c r="M30" s="252">
        <v>50</v>
      </c>
      <c r="N30" s="253"/>
      <c r="O30" s="252">
        <v>103</v>
      </c>
      <c r="P30" s="253"/>
      <c r="Q30" s="252">
        <v>33.700000000000003</v>
      </c>
      <c r="R30" s="253"/>
      <c r="S30" s="252">
        <v>126.5</v>
      </c>
      <c r="T30" s="253"/>
      <c r="U30" s="252">
        <v>42.3</v>
      </c>
      <c r="V30" s="253"/>
      <c r="W30" s="252">
        <v>67.3</v>
      </c>
      <c r="X30" s="253"/>
      <c r="Y30" s="252">
        <v>60.8</v>
      </c>
      <c r="Z30" s="253"/>
    </row>
    <row r="31" spans="1:28" ht="18.95" customHeight="1" x14ac:dyDescent="0.15">
      <c r="A31" s="22"/>
      <c r="B31" s="255"/>
      <c r="C31" s="4" t="s">
        <v>45</v>
      </c>
      <c r="D31" s="141" t="s">
        <v>21</v>
      </c>
      <c r="E31" s="124">
        <f>E20-E27</f>
        <v>14</v>
      </c>
      <c r="F31" s="125">
        <f t="shared" ref="F31:Z33" si="5">F20-F27</f>
        <v>-922</v>
      </c>
      <c r="G31" s="126">
        <f t="shared" si="5"/>
        <v>-107</v>
      </c>
      <c r="H31" s="127">
        <f t="shared" si="5"/>
        <v>-68841</v>
      </c>
      <c r="I31" s="124">
        <f t="shared" si="5"/>
        <v>274</v>
      </c>
      <c r="J31" s="125">
        <f t="shared" si="5"/>
        <v>231721</v>
      </c>
      <c r="K31" s="126">
        <f t="shared" si="5"/>
        <v>584</v>
      </c>
      <c r="L31" s="127">
        <f t="shared" si="5"/>
        <v>1443393</v>
      </c>
      <c r="M31" s="124">
        <f t="shared" si="5"/>
        <v>4132</v>
      </c>
      <c r="N31" s="125">
        <f t="shared" si="5"/>
        <v>229865</v>
      </c>
      <c r="O31" s="126">
        <f t="shared" si="5"/>
        <v>-145</v>
      </c>
      <c r="P31" s="127">
        <f t="shared" si="5"/>
        <v>8466</v>
      </c>
      <c r="Q31" s="124">
        <f t="shared" si="5"/>
        <v>4137</v>
      </c>
      <c r="R31" s="125">
        <f t="shared" si="5"/>
        <v>-688529</v>
      </c>
      <c r="S31" s="126">
        <f t="shared" si="5"/>
        <v>3868</v>
      </c>
      <c r="T31" s="127">
        <f t="shared" si="5"/>
        <v>572731</v>
      </c>
      <c r="U31" s="124">
        <f t="shared" si="5"/>
        <v>-653</v>
      </c>
      <c r="V31" s="125">
        <f t="shared" si="5"/>
        <v>-366279</v>
      </c>
      <c r="W31" s="126">
        <f t="shared" si="5"/>
        <v>-2846</v>
      </c>
      <c r="X31" s="127">
        <f t="shared" si="5"/>
        <v>-661061</v>
      </c>
      <c r="Y31" s="124">
        <f t="shared" si="5"/>
        <v>9258</v>
      </c>
      <c r="Z31" s="125">
        <f t="shared" si="5"/>
        <v>700544</v>
      </c>
    </row>
    <row r="32" spans="1:28" ht="18.95" customHeight="1" x14ac:dyDescent="0.15">
      <c r="A32" s="22" t="s">
        <v>46</v>
      </c>
      <c r="B32" s="255"/>
      <c r="C32" s="7"/>
      <c r="D32" s="137" t="s">
        <v>22</v>
      </c>
      <c r="E32" s="128">
        <f t="shared" ref="E32:T33" si="6">E21-E28</f>
        <v>358</v>
      </c>
      <c r="F32" s="129">
        <f t="shared" si="6"/>
        <v>98563</v>
      </c>
      <c r="G32" s="130">
        <f t="shared" si="6"/>
        <v>51</v>
      </c>
      <c r="H32" s="131">
        <f t="shared" si="6"/>
        <v>-31579</v>
      </c>
      <c r="I32" s="128">
        <f t="shared" si="6"/>
        <v>404</v>
      </c>
      <c r="J32" s="129">
        <f t="shared" si="6"/>
        <v>222237</v>
      </c>
      <c r="K32" s="130">
        <f t="shared" si="6"/>
        <v>536</v>
      </c>
      <c r="L32" s="131">
        <f t="shared" si="6"/>
        <v>1481862</v>
      </c>
      <c r="M32" s="128">
        <f t="shared" si="6"/>
        <v>2374</v>
      </c>
      <c r="N32" s="129">
        <f t="shared" si="6"/>
        <v>258967</v>
      </c>
      <c r="O32" s="130">
        <f t="shared" si="6"/>
        <v>479</v>
      </c>
      <c r="P32" s="131">
        <f t="shared" si="6"/>
        <v>204782</v>
      </c>
      <c r="Q32" s="128">
        <f t="shared" si="6"/>
        <v>4994</v>
      </c>
      <c r="R32" s="129">
        <f t="shared" si="6"/>
        <v>-85067</v>
      </c>
      <c r="S32" s="130">
        <f t="shared" si="6"/>
        <v>3547</v>
      </c>
      <c r="T32" s="131">
        <f t="shared" si="6"/>
        <v>726544</v>
      </c>
      <c r="U32" s="128">
        <f t="shared" si="5"/>
        <v>-280</v>
      </c>
      <c r="V32" s="129">
        <f t="shared" si="5"/>
        <v>-373948</v>
      </c>
      <c r="W32" s="130">
        <f t="shared" si="5"/>
        <v>-9152</v>
      </c>
      <c r="X32" s="131">
        <f t="shared" si="5"/>
        <v>-733801</v>
      </c>
      <c r="Y32" s="128">
        <f t="shared" si="5"/>
        <v>3311</v>
      </c>
      <c r="Z32" s="129">
        <f t="shared" si="5"/>
        <v>1768560</v>
      </c>
    </row>
    <row r="33" spans="1:38" ht="18.95" customHeight="1" x14ac:dyDescent="0.15">
      <c r="A33" s="22"/>
      <c r="B33" s="255"/>
      <c r="C33" s="7"/>
      <c r="D33" s="137" t="s">
        <v>24</v>
      </c>
      <c r="E33" s="128">
        <f t="shared" si="6"/>
        <v>655</v>
      </c>
      <c r="F33" s="129">
        <f t="shared" si="5"/>
        <v>270620</v>
      </c>
      <c r="G33" s="130">
        <f t="shared" si="5"/>
        <v>-705</v>
      </c>
      <c r="H33" s="131">
        <f t="shared" si="5"/>
        <v>-141773</v>
      </c>
      <c r="I33" s="128">
        <f t="shared" si="5"/>
        <v>-261</v>
      </c>
      <c r="J33" s="129">
        <f t="shared" si="5"/>
        <v>-749515</v>
      </c>
      <c r="K33" s="130">
        <f t="shared" si="5"/>
        <v>570</v>
      </c>
      <c r="L33" s="131">
        <f t="shared" si="5"/>
        <v>1713006</v>
      </c>
      <c r="M33" s="128">
        <f t="shared" si="5"/>
        <v>-95032</v>
      </c>
      <c r="N33" s="129">
        <f t="shared" si="5"/>
        <v>352076</v>
      </c>
      <c r="O33" s="130">
        <f t="shared" si="5"/>
        <v>-320</v>
      </c>
      <c r="P33" s="131">
        <f t="shared" si="5"/>
        <v>-162564</v>
      </c>
      <c r="Q33" s="128">
        <f t="shared" si="5"/>
        <v>-5626</v>
      </c>
      <c r="R33" s="129">
        <f t="shared" si="5"/>
        <v>-2503448</v>
      </c>
      <c r="S33" s="130">
        <f t="shared" si="5"/>
        <v>3696</v>
      </c>
      <c r="T33" s="131">
        <f t="shared" si="5"/>
        <v>210395</v>
      </c>
      <c r="U33" s="128">
        <f t="shared" si="5"/>
        <v>-2439</v>
      </c>
      <c r="V33" s="129">
        <f t="shared" si="5"/>
        <v>-979998</v>
      </c>
      <c r="W33" s="130">
        <f t="shared" si="5"/>
        <v>-5320</v>
      </c>
      <c r="X33" s="131">
        <f t="shared" si="5"/>
        <v>313185</v>
      </c>
      <c r="Y33" s="128">
        <f t="shared" si="5"/>
        <v>-104782</v>
      </c>
      <c r="Z33" s="129">
        <f t="shared" si="5"/>
        <v>-1678016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f>+E23-E30</f>
        <v>-9.9713941862618043</v>
      </c>
      <c r="F34" s="245"/>
      <c r="G34" s="250">
        <f t="shared" ref="G34" si="7">+G23-G30</f>
        <v>28.077860839562966</v>
      </c>
      <c r="H34" s="251"/>
      <c r="I34" s="246">
        <f t="shared" ref="I34" si="8">+I23-I30</f>
        <v>24.535048383290075</v>
      </c>
      <c r="J34" s="245"/>
      <c r="K34" s="250">
        <f t="shared" ref="K34" si="9">+K23-K30</f>
        <v>27.084018264840189</v>
      </c>
      <c r="L34" s="251"/>
      <c r="M34" s="246">
        <f t="shared" ref="M34" si="10">+M23-M30</f>
        <v>9.9675137773117086</v>
      </c>
      <c r="N34" s="245"/>
      <c r="O34" s="250">
        <f t="shared" ref="O34" si="11">+O23-O30</f>
        <v>4.516580692704494</v>
      </c>
      <c r="P34" s="251"/>
      <c r="Q34" s="246">
        <f t="shared" ref="Q34" si="12">+Q23-Q30</f>
        <v>10.710350823360947</v>
      </c>
      <c r="R34" s="245"/>
      <c r="S34" s="250">
        <f t="shared" ref="S34" si="13">+S23-S30</f>
        <v>-3.628811578259814</v>
      </c>
      <c r="T34" s="251"/>
      <c r="U34" s="246">
        <f t="shared" ref="U34" si="14">+U23-U30</f>
        <v>10.761852497692075</v>
      </c>
      <c r="V34" s="245"/>
      <c r="W34" s="250">
        <f t="shared" ref="W34" si="15">+W23-W30</f>
        <v>4.3197718631178788</v>
      </c>
      <c r="X34" s="251"/>
      <c r="Y34" s="246">
        <f t="shared" ref="Y34" si="16">+Y23-Y30</f>
        <v>9.2099740862764463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17">E20/E27*100</f>
        <v>101.45077720207254</v>
      </c>
      <c r="F35" s="72">
        <f t="shared" si="17"/>
        <v>98.500178937436971</v>
      </c>
      <c r="G35" s="73">
        <f t="shared" si="17"/>
        <v>84.80113636363636</v>
      </c>
      <c r="H35" s="74">
        <f t="shared" si="17"/>
        <v>74.920032351376747</v>
      </c>
      <c r="I35" s="71">
        <f t="shared" si="17"/>
        <v>114.0440799589954</v>
      </c>
      <c r="J35" s="72">
        <f t="shared" si="17"/>
        <v>126.39173308610647</v>
      </c>
      <c r="K35" s="73">
        <f t="shared" si="17"/>
        <v>465.00000000000006</v>
      </c>
      <c r="L35" s="74">
        <f t="shared" si="17"/>
        <v>2663.2978156632921</v>
      </c>
      <c r="M35" s="71">
        <f t="shared" si="17"/>
        <v>170.66871900119719</v>
      </c>
      <c r="N35" s="72">
        <f t="shared" si="17"/>
        <v>115.75984077326164</v>
      </c>
      <c r="O35" s="73">
        <f t="shared" si="17"/>
        <v>96.809680968096814</v>
      </c>
      <c r="P35" s="74">
        <f t="shared" si="17"/>
        <v>100.55549759553398</v>
      </c>
      <c r="Q35" s="71">
        <f t="shared" si="17"/>
        <v>117.95650852901602</v>
      </c>
      <c r="R35" s="72">
        <f t="shared" si="17"/>
        <v>87.062351016610222</v>
      </c>
      <c r="S35" s="73">
        <f t="shared" si="17"/>
        <v>112.0172740547426</v>
      </c>
      <c r="T35" s="74">
        <f t="shared" si="17"/>
        <v>107.17616114828401</v>
      </c>
      <c r="U35" s="71">
        <f t="shared" si="17"/>
        <v>79.210442534224768</v>
      </c>
      <c r="V35" s="72">
        <f t="shared" si="17"/>
        <v>57.411349950409232</v>
      </c>
      <c r="W35" s="73">
        <f t="shared" si="17"/>
        <v>71.75186104218362</v>
      </c>
      <c r="X35" s="74">
        <f t="shared" si="17"/>
        <v>67.532102679459442</v>
      </c>
      <c r="Y35" s="71">
        <f t="shared" si="17"/>
        <v>111.20633306703465</v>
      </c>
      <c r="Z35" s="72">
        <f t="shared" si="17"/>
        <v>103.42532947595214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17"/>
        <v>131.90730837789661</v>
      </c>
      <c r="F36" s="76">
        <f t="shared" si="17"/>
        <v>210.7611224111387</v>
      </c>
      <c r="G36" s="77">
        <f t="shared" si="17"/>
        <v>108.57142857142857</v>
      </c>
      <c r="H36" s="78">
        <f t="shared" si="17"/>
        <v>87.477247762448798</v>
      </c>
      <c r="I36" s="75">
        <f t="shared" si="17"/>
        <v>120.07952286282307</v>
      </c>
      <c r="J36" s="76">
        <f t="shared" si="17"/>
        <v>125.50355980518617</v>
      </c>
      <c r="K36" s="77">
        <f t="shared" si="17"/>
        <v>404.54545454545456</v>
      </c>
      <c r="L36" s="78">
        <f t="shared" si="17"/>
        <v>2588.7257948037554</v>
      </c>
      <c r="M36" s="75">
        <f t="shared" si="17"/>
        <v>159.32033983008495</v>
      </c>
      <c r="N36" s="76">
        <f t="shared" si="17"/>
        <v>122.87732744630873</v>
      </c>
      <c r="O36" s="77">
        <f t="shared" si="17"/>
        <v>112.36129032258064</v>
      </c>
      <c r="P36" s="78">
        <f t="shared" si="17"/>
        <v>115.49660073978558</v>
      </c>
      <c r="Q36" s="75">
        <f t="shared" si="17"/>
        <v>125.05267382361794</v>
      </c>
      <c r="R36" s="76">
        <f t="shared" si="17"/>
        <v>98.133957899271849</v>
      </c>
      <c r="S36" s="77">
        <f t="shared" si="17"/>
        <v>111.12539991217616</v>
      </c>
      <c r="T36" s="78">
        <f t="shared" si="17"/>
        <v>109.27369832093044</v>
      </c>
      <c r="U36" s="75">
        <f t="shared" si="17"/>
        <v>90.556492411467119</v>
      </c>
      <c r="V36" s="76">
        <f t="shared" si="17"/>
        <v>56.624901696503763</v>
      </c>
      <c r="W36" s="77">
        <f t="shared" si="17"/>
        <v>42.978193146417446</v>
      </c>
      <c r="X36" s="78">
        <f t="shared" si="17"/>
        <v>65.055764029105873</v>
      </c>
      <c r="Y36" s="75">
        <f t="shared" si="17"/>
        <v>104.00784380182296</v>
      </c>
      <c r="Z36" s="76">
        <f t="shared" si="17"/>
        <v>109.26882582189972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17"/>
        <v>136.49025069637884</v>
      </c>
      <c r="F37" s="80">
        <f t="shared" si="17"/>
        <v>216.8470047754337</v>
      </c>
      <c r="G37" s="81">
        <f t="shared" si="17"/>
        <v>54.516129032258064</v>
      </c>
      <c r="H37" s="82">
        <f t="shared" si="17"/>
        <v>73.150629413803358</v>
      </c>
      <c r="I37" s="79">
        <f t="shared" si="17"/>
        <v>88.572679509632223</v>
      </c>
      <c r="J37" s="80">
        <f t="shared" si="17"/>
        <v>68.01326899982331</v>
      </c>
      <c r="K37" s="81">
        <f t="shared" si="17"/>
        <v>205.36044362292051</v>
      </c>
      <c r="L37" s="82">
        <f t="shared" si="17"/>
        <v>1015.5270274603702</v>
      </c>
      <c r="M37" s="79">
        <f t="shared" si="17"/>
        <v>13.974834796777404</v>
      </c>
      <c r="N37" s="80">
        <f t="shared" si="17"/>
        <v>114.17645147405283</v>
      </c>
      <c r="O37" s="81">
        <f t="shared" si="17"/>
        <v>92.750339827820568</v>
      </c>
      <c r="P37" s="82">
        <f t="shared" si="17"/>
        <v>87.863258966267168</v>
      </c>
      <c r="Q37" s="79">
        <f t="shared" si="17"/>
        <v>91.399131657799799</v>
      </c>
      <c r="R37" s="80">
        <f t="shared" si="17"/>
        <v>80.118573116845894</v>
      </c>
      <c r="S37" s="81">
        <f t="shared" si="17"/>
        <v>114.37796623356415</v>
      </c>
      <c r="T37" s="82">
        <f t="shared" si="17"/>
        <v>109.32051230367873</v>
      </c>
      <c r="U37" s="79">
        <f t="shared" si="17"/>
        <v>66.195426195426194</v>
      </c>
      <c r="V37" s="80">
        <f t="shared" si="17"/>
        <v>59.023691462819571</v>
      </c>
      <c r="W37" s="81">
        <f t="shared" si="17"/>
        <v>65.337503257753454</v>
      </c>
      <c r="X37" s="82">
        <f t="shared" si="17"/>
        <v>116.72082151643546</v>
      </c>
      <c r="Y37" s="79">
        <f t="shared" si="17"/>
        <v>55.361577949602747</v>
      </c>
      <c r="Z37" s="80">
        <f t="shared" si="17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142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48"/>
      <c r="C40" s="22"/>
      <c r="D40" s="138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48"/>
      <c r="C41" s="22"/>
      <c r="D41" s="138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48"/>
      <c r="C42" s="22"/>
      <c r="D42" s="136" t="s">
        <v>44</v>
      </c>
      <c r="E42" s="244">
        <f>+'(令和3年4月) '!E23:F23</f>
        <v>42.07559681697613</v>
      </c>
      <c r="F42" s="245">
        <f>+'(令和3年2月) '!F23</f>
        <v>0</v>
      </c>
      <c r="G42" s="244">
        <f>+'(令和3年4月) '!G23:H23</f>
        <v>89.588497768963805</v>
      </c>
      <c r="H42" s="245">
        <f>+'(令和3年2月) '!H23</f>
        <v>0</v>
      </c>
      <c r="I42" s="244">
        <f>+'(令和3年4月) '!I23:J23</f>
        <v>118.61322275973278</v>
      </c>
      <c r="J42" s="245">
        <f>+'(令和3年2月) '!J23</f>
        <v>0</v>
      </c>
      <c r="K42" s="244">
        <f>+'(令和3年4月) '!K23:L23</f>
        <v>86.238071320944258</v>
      </c>
      <c r="L42" s="245">
        <f>+'(令和3年2月) '!L23</f>
        <v>0</v>
      </c>
      <c r="M42" s="244">
        <f>+'(令和3年4月) '!M23:N23</f>
        <v>61.80712168736121</v>
      </c>
      <c r="N42" s="245">
        <f>+'(令和3年2月) '!N23</f>
        <v>0</v>
      </c>
      <c r="O42" s="244">
        <f>+'(令和3年4月) '!O23:P23</f>
        <v>127.77350755828849</v>
      </c>
      <c r="P42" s="245">
        <f>+'(令和3年2月) '!P23</f>
        <v>0</v>
      </c>
      <c r="Q42" s="244">
        <f>+'(令和3年4月) '!Q23:R23</f>
        <v>51.713360478542839</v>
      </c>
      <c r="R42" s="245">
        <f>+'(令和3年2月) '!R23</f>
        <v>0</v>
      </c>
      <c r="S42" s="244">
        <f>+'(令和3年4月) '!S23:T23</f>
        <v>169.02032542202608</v>
      </c>
      <c r="T42" s="245">
        <f>+'(令和3年2月) '!T23</f>
        <v>0</v>
      </c>
      <c r="U42" s="244">
        <f>+'(令和3年4月) '!U23:V23</f>
        <v>75.885395941106253</v>
      </c>
      <c r="V42" s="245">
        <f>+'(令和3年2月) '!V23</f>
        <v>0</v>
      </c>
      <c r="W42" s="244">
        <f>+'(令和3年4月) '!W23:X23</f>
        <v>101.36435748281332</v>
      </c>
      <c r="X42" s="245">
        <f>+'(令和3年2月) '!X23</f>
        <v>0</v>
      </c>
      <c r="Y42" s="244">
        <f>+'(令和3年4月) '!Y23:Z23</f>
        <v>88.111876134689808</v>
      </c>
      <c r="Z42" s="245">
        <f>+'(令和3年2月) '!Z23</f>
        <v>0</v>
      </c>
    </row>
    <row r="43" spans="1:38" ht="18.95" customHeight="1" x14ac:dyDescent="0.15">
      <c r="A43" s="22"/>
      <c r="B43" s="248"/>
      <c r="C43" s="12" t="s">
        <v>45</v>
      </c>
      <c r="D43" s="142" t="s">
        <v>21</v>
      </c>
      <c r="E43" s="124">
        <f t="shared" ref="E43:Z46" si="18">E20-E39</f>
        <v>-225</v>
      </c>
      <c r="F43" s="127">
        <f t="shared" si="18"/>
        <v>-31522</v>
      </c>
      <c r="G43" s="124">
        <f t="shared" si="18"/>
        <v>-192</v>
      </c>
      <c r="H43" s="125">
        <f t="shared" si="18"/>
        <v>-42072</v>
      </c>
      <c r="I43" s="126">
        <f t="shared" si="18"/>
        <v>-393</v>
      </c>
      <c r="J43" s="127">
        <f t="shared" si="18"/>
        <v>-159353</v>
      </c>
      <c r="K43" s="124">
        <f t="shared" si="18"/>
        <v>-198</v>
      </c>
      <c r="L43" s="125">
        <f t="shared" si="18"/>
        <v>-617747</v>
      </c>
      <c r="M43" s="126">
        <f t="shared" si="18"/>
        <v>2564</v>
      </c>
      <c r="N43" s="127">
        <f t="shared" si="18"/>
        <v>128715</v>
      </c>
      <c r="O43" s="124">
        <f t="shared" si="18"/>
        <v>-732</v>
      </c>
      <c r="P43" s="125">
        <f t="shared" si="18"/>
        <v>-242633</v>
      </c>
      <c r="Q43" s="126">
        <f t="shared" si="18"/>
        <v>-2553</v>
      </c>
      <c r="R43" s="127">
        <f t="shared" si="18"/>
        <v>-1261594</v>
      </c>
      <c r="S43" s="124">
        <f t="shared" si="18"/>
        <v>-11958</v>
      </c>
      <c r="T43" s="125">
        <f t="shared" si="18"/>
        <v>-2523314</v>
      </c>
      <c r="U43" s="126">
        <f t="shared" si="18"/>
        <v>-1273</v>
      </c>
      <c r="V43" s="127">
        <f t="shared" si="18"/>
        <v>-363775</v>
      </c>
      <c r="W43" s="124">
        <f t="shared" si="18"/>
        <v>-2597</v>
      </c>
      <c r="X43" s="125">
        <f t="shared" si="18"/>
        <v>-652882</v>
      </c>
      <c r="Y43" s="124">
        <f t="shared" si="18"/>
        <v>-17557</v>
      </c>
      <c r="Z43" s="125">
        <f t="shared" si="18"/>
        <v>-5766177</v>
      </c>
    </row>
    <row r="44" spans="1:38" ht="18.95" customHeight="1" x14ac:dyDescent="0.15">
      <c r="A44" s="22"/>
      <c r="B44" s="248"/>
      <c r="C44" s="22"/>
      <c r="D44" s="138" t="s">
        <v>22</v>
      </c>
      <c r="E44" s="128">
        <f t="shared" si="18"/>
        <v>146</v>
      </c>
      <c r="F44" s="131">
        <f t="shared" si="18"/>
        <v>44051</v>
      </c>
      <c r="G44" s="128">
        <f t="shared" si="18"/>
        <v>-372</v>
      </c>
      <c r="H44" s="129">
        <f t="shared" si="18"/>
        <v>-10636</v>
      </c>
      <c r="I44" s="130">
        <f t="shared" si="18"/>
        <v>-115</v>
      </c>
      <c r="J44" s="131">
        <f t="shared" si="18"/>
        <v>-219191</v>
      </c>
      <c r="K44" s="128">
        <f t="shared" si="18"/>
        <v>-63</v>
      </c>
      <c r="L44" s="129">
        <f t="shared" si="18"/>
        <v>-127347</v>
      </c>
      <c r="M44" s="130">
        <f t="shared" si="18"/>
        <v>-515</v>
      </c>
      <c r="N44" s="131">
        <f t="shared" si="18"/>
        <v>-88368</v>
      </c>
      <c r="O44" s="128">
        <f t="shared" si="18"/>
        <v>-488</v>
      </c>
      <c r="P44" s="129">
        <f t="shared" si="18"/>
        <v>-132206</v>
      </c>
      <c r="Q44" s="130">
        <f t="shared" si="18"/>
        <v>-4908</v>
      </c>
      <c r="R44" s="131">
        <f t="shared" si="18"/>
        <v>-1697030</v>
      </c>
      <c r="S44" s="128">
        <f t="shared" si="18"/>
        <v>-10775</v>
      </c>
      <c r="T44" s="129">
        <f t="shared" si="18"/>
        <v>-2124444</v>
      </c>
      <c r="U44" s="130">
        <f t="shared" si="18"/>
        <v>-1182</v>
      </c>
      <c r="V44" s="131">
        <f t="shared" si="18"/>
        <v>-399216</v>
      </c>
      <c r="W44" s="128">
        <f t="shared" si="18"/>
        <v>-2444</v>
      </c>
      <c r="X44" s="129">
        <f t="shared" si="18"/>
        <v>-547217</v>
      </c>
      <c r="Y44" s="128">
        <f t="shared" si="18"/>
        <v>-20716</v>
      </c>
      <c r="Z44" s="129">
        <f t="shared" si="18"/>
        <v>-5301604</v>
      </c>
    </row>
    <row r="45" spans="1:38" ht="18.95" customHeight="1" x14ac:dyDescent="0.15">
      <c r="A45" s="22"/>
      <c r="B45" s="248"/>
      <c r="C45" s="22"/>
      <c r="D45" s="138" t="s">
        <v>24</v>
      </c>
      <c r="E45" s="128">
        <f t="shared" si="18"/>
        <v>-501</v>
      </c>
      <c r="F45" s="131">
        <f t="shared" si="18"/>
        <v>-126998</v>
      </c>
      <c r="G45" s="128">
        <f t="shared" si="18"/>
        <v>-49</v>
      </c>
      <c r="H45" s="129">
        <f t="shared" si="18"/>
        <v>-14949</v>
      </c>
      <c r="I45" s="130">
        <f t="shared" si="18"/>
        <v>-191</v>
      </c>
      <c r="J45" s="131">
        <f t="shared" si="18"/>
        <v>16094</v>
      </c>
      <c r="K45" s="128">
        <f t="shared" si="18"/>
        <v>32</v>
      </c>
      <c r="L45" s="129">
        <f t="shared" si="18"/>
        <v>-41702</v>
      </c>
      <c r="M45" s="130">
        <f t="shared" si="18"/>
        <v>3602.8999999999996</v>
      </c>
      <c r="N45" s="131">
        <f t="shared" si="18"/>
        <v>297466</v>
      </c>
      <c r="O45" s="128">
        <f t="shared" si="18"/>
        <v>46</v>
      </c>
      <c r="P45" s="129">
        <f t="shared" si="18"/>
        <v>6259</v>
      </c>
      <c r="Q45" s="130">
        <f t="shared" si="18"/>
        <v>2248</v>
      </c>
      <c r="R45" s="131">
        <f t="shared" si="18"/>
        <v>159754</v>
      </c>
      <c r="S45" s="128">
        <f t="shared" si="18"/>
        <v>626</v>
      </c>
      <c r="T45" s="129">
        <f t="shared" si="18"/>
        <v>-7249</v>
      </c>
      <c r="U45" s="130">
        <f t="shared" si="18"/>
        <v>-197</v>
      </c>
      <c r="V45" s="131">
        <f t="shared" si="18"/>
        <v>5582</v>
      </c>
      <c r="W45" s="128">
        <f t="shared" si="18"/>
        <v>331</v>
      </c>
      <c r="X45" s="129">
        <f t="shared" si="18"/>
        <v>8865</v>
      </c>
      <c r="Y45" s="128">
        <f t="shared" si="18"/>
        <v>5947.8999999999942</v>
      </c>
      <c r="Z45" s="129">
        <f t="shared" si="18"/>
        <v>303122</v>
      </c>
    </row>
    <row r="46" spans="1:38" ht="18.95" customHeight="1" thickBot="1" x14ac:dyDescent="0.2">
      <c r="A46" s="22"/>
      <c r="B46" s="248"/>
      <c r="C46" s="46"/>
      <c r="D46" s="136" t="s">
        <v>44</v>
      </c>
      <c r="E46" s="244">
        <f>E23-E42</f>
        <v>3.4530089967620654</v>
      </c>
      <c r="F46" s="245"/>
      <c r="G46" s="244">
        <f>G23-G42</f>
        <v>-18.11063692940084</v>
      </c>
      <c r="H46" s="245"/>
      <c r="I46" s="244">
        <f>I23-I42</f>
        <v>-9.0781743764427034</v>
      </c>
      <c r="J46" s="245"/>
      <c r="K46" s="244">
        <f>K23-K42</f>
        <v>-19.75405305610407</v>
      </c>
      <c r="L46" s="245"/>
      <c r="M46" s="244">
        <f>M23-M42</f>
        <v>-1.8396079100495015</v>
      </c>
      <c r="N46" s="245"/>
      <c r="O46" s="244">
        <f t="shared" si="18"/>
        <v>-20.256926865583992</v>
      </c>
      <c r="P46" s="245"/>
      <c r="Q46" s="244">
        <f t="shared" si="18"/>
        <v>-7.3030096551818886</v>
      </c>
      <c r="R46" s="245"/>
      <c r="S46" s="244">
        <f t="shared" si="18"/>
        <v>-46.14913700028589</v>
      </c>
      <c r="T46" s="245"/>
      <c r="U46" s="244">
        <f t="shared" si="18"/>
        <v>-22.823543443414181</v>
      </c>
      <c r="V46" s="245"/>
      <c r="W46" s="244">
        <f t="shared" si="18"/>
        <v>-29.744585619695442</v>
      </c>
      <c r="X46" s="245"/>
      <c r="Y46" s="244">
        <f t="shared" si="18"/>
        <v>-18.101902048413365</v>
      </c>
      <c r="Z46" s="245"/>
      <c r="AA46" s="242"/>
      <c r="AB46" s="243"/>
      <c r="AC46" s="242"/>
      <c r="AD46" s="243"/>
      <c r="AE46" s="242"/>
      <c r="AF46" s="243"/>
      <c r="AG46" s="132"/>
      <c r="AH46" s="133"/>
      <c r="AI46" s="132"/>
      <c r="AJ46" s="133"/>
      <c r="AK46" s="132"/>
      <c r="AL46" s="133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19">E20/E39*100</f>
        <v>81.312292358803987</v>
      </c>
      <c r="F47" s="84">
        <f t="shared" si="19"/>
        <v>65.764493776744786</v>
      </c>
      <c r="G47" s="83">
        <f t="shared" si="19"/>
        <v>75.665399239543731</v>
      </c>
      <c r="H47" s="85">
        <f t="shared" si="19"/>
        <v>83.016103053080741</v>
      </c>
      <c r="I47" s="86">
        <f t="shared" si="19"/>
        <v>84.988540870893814</v>
      </c>
      <c r="J47" s="84">
        <f t="shared" si="19"/>
        <v>87.443423582437674</v>
      </c>
      <c r="K47" s="83">
        <f t="shared" si="19"/>
        <v>78.98089171974523</v>
      </c>
      <c r="L47" s="85">
        <f t="shared" si="19"/>
        <v>70.825899076719637</v>
      </c>
      <c r="M47" s="86">
        <f t="shared" si="19"/>
        <v>134.57855697909642</v>
      </c>
      <c r="N47" s="84">
        <f t="shared" si="19"/>
        <v>108.25255385814827</v>
      </c>
      <c r="O47" s="83">
        <f t="shared" si="19"/>
        <v>85.736554949337489</v>
      </c>
      <c r="P47" s="85">
        <f t="shared" si="19"/>
        <v>86.33159788140415</v>
      </c>
      <c r="Q47" s="86">
        <f t="shared" si="19"/>
        <v>91.412425577718722</v>
      </c>
      <c r="R47" s="84">
        <f t="shared" si="19"/>
        <v>78.598794530995676</v>
      </c>
      <c r="S47" s="83">
        <f t="shared" si="19"/>
        <v>75.094245308562265</v>
      </c>
      <c r="T47" s="85">
        <f t="shared" si="19"/>
        <v>77.220377921339647</v>
      </c>
      <c r="U47" s="86">
        <f t="shared" si="19"/>
        <v>66.152618984312682</v>
      </c>
      <c r="V47" s="84">
        <f t="shared" si="19"/>
        <v>57.578990944976006</v>
      </c>
      <c r="W47" s="83">
        <f t="shared" si="19"/>
        <v>73.570120089558316</v>
      </c>
      <c r="X47" s="85">
        <f t="shared" si="19"/>
        <v>67.804480177684326</v>
      </c>
      <c r="Y47" s="83">
        <f t="shared" si="19"/>
        <v>83.955806961591534</v>
      </c>
      <c r="Z47" s="85">
        <f t="shared" si="19"/>
        <v>78.579203601020311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19"/>
        <v>110.94452773613193</v>
      </c>
      <c r="F48" s="78">
        <f t="shared" si="19"/>
        <v>130.69777489738607</v>
      </c>
      <c r="G48" s="75">
        <f t="shared" si="19"/>
        <v>63.457760314341847</v>
      </c>
      <c r="H48" s="76">
        <f t="shared" si="19"/>
        <v>95.400250832504426</v>
      </c>
      <c r="I48" s="77">
        <f t="shared" si="19"/>
        <v>95.456341367048609</v>
      </c>
      <c r="J48" s="78">
        <f t="shared" si="19"/>
        <v>83.303854896010435</v>
      </c>
      <c r="K48" s="75">
        <f t="shared" si="19"/>
        <v>91.870967741935488</v>
      </c>
      <c r="L48" s="76">
        <f t="shared" si="19"/>
        <v>92.368728247217078</v>
      </c>
      <c r="M48" s="77">
        <f t="shared" si="19"/>
        <v>92.526483819474677</v>
      </c>
      <c r="N48" s="78">
        <f t="shared" si="19"/>
        <v>94.026428430436766</v>
      </c>
      <c r="O48" s="75">
        <f t="shared" si="19"/>
        <v>89.921520033044203</v>
      </c>
      <c r="P48" s="76">
        <f t="shared" si="19"/>
        <v>92.028349328168673</v>
      </c>
      <c r="Q48" s="77">
        <f t="shared" si="19"/>
        <v>83.550073736425787</v>
      </c>
      <c r="R48" s="78">
        <f t="shared" si="19"/>
        <v>72.498354711149503</v>
      </c>
      <c r="S48" s="75">
        <f t="shared" si="19"/>
        <v>76.679508267682451</v>
      </c>
      <c r="T48" s="76">
        <f t="shared" si="19"/>
        <v>80.118340404321913</v>
      </c>
      <c r="U48" s="77">
        <f t="shared" si="19"/>
        <v>69.433669511249036</v>
      </c>
      <c r="V48" s="78">
        <f t="shared" si="19"/>
        <v>55.012542343085478</v>
      </c>
      <c r="W48" s="75">
        <f t="shared" si="19"/>
        <v>73.838578462855921</v>
      </c>
      <c r="X48" s="76">
        <f t="shared" si="19"/>
        <v>71.399848223208053</v>
      </c>
      <c r="Y48" s="75">
        <f t="shared" si="19"/>
        <v>80.573893473368344</v>
      </c>
      <c r="Z48" s="76">
        <f t="shared" si="19"/>
        <v>79.726875918371903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19"/>
        <v>83.022704168078619</v>
      </c>
      <c r="F49" s="82">
        <f t="shared" si="19"/>
        <v>79.816598328088745</v>
      </c>
      <c r="G49" s="79">
        <f t="shared" si="19"/>
        <v>94.519015659955258</v>
      </c>
      <c r="H49" s="80">
        <f t="shared" si="19"/>
        <v>96.273993225442226</v>
      </c>
      <c r="I49" s="81">
        <f t="shared" si="19"/>
        <v>91.373080397470645</v>
      </c>
      <c r="J49" s="82">
        <f t="shared" si="19"/>
        <v>101.02015914076917</v>
      </c>
      <c r="K49" s="79">
        <f t="shared" si="19"/>
        <v>102.96570898980536</v>
      </c>
      <c r="L49" s="80">
        <f t="shared" si="19"/>
        <v>97.852420468695769</v>
      </c>
      <c r="M49" s="81">
        <f t="shared" si="19"/>
        <v>130.44249731730193</v>
      </c>
      <c r="N49" s="82">
        <f t="shared" si="19"/>
        <v>111.71985594158235</v>
      </c>
      <c r="O49" s="79">
        <f t="shared" si="19"/>
        <v>101.13636363636364</v>
      </c>
      <c r="P49" s="80">
        <f t="shared" si="19"/>
        <v>100.5346766739506</v>
      </c>
      <c r="Q49" s="81">
        <f t="shared" si="19"/>
        <v>103.90698321109528</v>
      </c>
      <c r="R49" s="82">
        <f t="shared" si="19"/>
        <v>101.60901371590676</v>
      </c>
      <c r="S49" s="79">
        <f t="shared" si="19"/>
        <v>102.17542396441479</v>
      </c>
      <c r="T49" s="80">
        <f t="shared" si="19"/>
        <v>99.707108389290084</v>
      </c>
      <c r="U49" s="81">
        <f t="shared" si="19"/>
        <v>96.038608485823445</v>
      </c>
      <c r="V49" s="82">
        <f t="shared" si="19"/>
        <v>100.39700122542656</v>
      </c>
      <c r="W49" s="79">
        <f t="shared" si="19"/>
        <v>103.41342683304116</v>
      </c>
      <c r="X49" s="80">
        <f t="shared" si="19"/>
        <v>100.40714742365009</v>
      </c>
      <c r="Y49" s="79">
        <f t="shared" si="19"/>
        <v>104.79649627313714</v>
      </c>
      <c r="Z49" s="80">
        <f t="shared" si="19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277" t="s">
        <v>65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f>(E20+E21)/(E22+E41)*100</f>
        <v>42.07559681697613</v>
      </c>
      <c r="F23" s="262"/>
      <c r="G23" s="261">
        <f>(G20+G21)/(G22+G41)*100</f>
        <v>89.588497768963805</v>
      </c>
      <c r="H23" s="262"/>
      <c r="I23" s="261">
        <f>(I20+I21)/(I22+I41)*100</f>
        <v>118.61322275973278</v>
      </c>
      <c r="J23" s="262"/>
      <c r="K23" s="261">
        <f>(K20+K21)/(K22+K41)*100</f>
        <v>86.238071320944258</v>
      </c>
      <c r="L23" s="262"/>
      <c r="M23" s="261">
        <f>(M20+M21)/(M22+M41)*100</f>
        <v>61.80712168736121</v>
      </c>
      <c r="N23" s="262"/>
      <c r="O23" s="261">
        <f>(O20+O21)/(O22+O41)*100</f>
        <v>127.77350755828849</v>
      </c>
      <c r="P23" s="262"/>
      <c r="Q23" s="261">
        <f>(Q20+Q21)/(Q22+Q41)*100</f>
        <v>51.713360478542839</v>
      </c>
      <c r="R23" s="262"/>
      <c r="S23" s="261">
        <f>(S20+S21)/(S22+S41)*100</f>
        <v>169.02032542202608</v>
      </c>
      <c r="T23" s="262"/>
      <c r="U23" s="261">
        <f>(U20+U21)/(U22+U41)*100</f>
        <v>75.885395941106253</v>
      </c>
      <c r="V23" s="262"/>
      <c r="W23" s="261">
        <f>(W20+W21)/(W22+W41)*100</f>
        <v>101.36435748281332</v>
      </c>
      <c r="X23" s="262"/>
      <c r="Y23" s="261">
        <f>(Y20+Y21)/(Y22+Y41)*100</f>
        <v>88.111876134689808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v>213223</v>
      </c>
      <c r="F24" s="264"/>
      <c r="G24" s="257">
        <v>448777</v>
      </c>
      <c r="H24" s="258"/>
      <c r="I24" s="259">
        <v>712555</v>
      </c>
      <c r="J24" s="260"/>
      <c r="K24" s="257">
        <v>1799642</v>
      </c>
      <c r="L24" s="258"/>
      <c r="M24" s="259">
        <v>214458</v>
      </c>
      <c r="N24" s="260"/>
      <c r="O24" s="257">
        <v>289183</v>
      </c>
      <c r="P24" s="258"/>
      <c r="Q24" s="259">
        <v>172559</v>
      </c>
      <c r="R24" s="260"/>
      <c r="S24" s="257">
        <v>86008</v>
      </c>
      <c r="T24" s="258"/>
      <c r="U24" s="259">
        <v>282735</v>
      </c>
      <c r="V24" s="260"/>
      <c r="W24" s="257">
        <v>224538</v>
      </c>
      <c r="X24" s="258"/>
      <c r="Y24" s="259">
        <v>195521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64.7</v>
      </c>
      <c r="F30" s="253"/>
      <c r="G30" s="252">
        <v>55.6</v>
      </c>
      <c r="H30" s="253"/>
      <c r="I30" s="252">
        <v>86.4</v>
      </c>
      <c r="J30" s="253"/>
      <c r="K30" s="252">
        <v>68.400000000000006</v>
      </c>
      <c r="L30" s="253"/>
      <c r="M30" s="252">
        <v>60.3</v>
      </c>
      <c r="N30" s="253"/>
      <c r="O30" s="252">
        <v>134</v>
      </c>
      <c r="P30" s="253"/>
      <c r="Q30" s="252">
        <v>44.3</v>
      </c>
      <c r="R30" s="253"/>
      <c r="S30" s="252">
        <v>142.30000000000001</v>
      </c>
      <c r="T30" s="253"/>
      <c r="U30" s="252">
        <v>48.7</v>
      </c>
      <c r="V30" s="253"/>
      <c r="W30" s="252">
        <v>51.3</v>
      </c>
      <c r="X30" s="253"/>
      <c r="Y30" s="252">
        <v>68.599999999999994</v>
      </c>
      <c r="Z30" s="253"/>
    </row>
    <row r="31" spans="1:28" ht="18.95" customHeight="1" x14ac:dyDescent="0.15">
      <c r="A31" s="22"/>
      <c r="B31" s="255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255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255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v>87.05268389662028</v>
      </c>
      <c r="F34" s="245"/>
      <c r="G34" s="250">
        <v>56.006240249609988</v>
      </c>
      <c r="H34" s="251"/>
      <c r="I34" s="246">
        <v>114.56217666219581</v>
      </c>
      <c r="J34" s="245"/>
      <c r="K34" s="250">
        <v>31.067961165048541</v>
      </c>
      <c r="L34" s="251"/>
      <c r="M34" s="246">
        <v>60.09323577016454</v>
      </c>
      <c r="N34" s="245"/>
      <c r="O34" s="250">
        <v>110.78748651564186</v>
      </c>
      <c r="P34" s="251"/>
      <c r="Q34" s="246">
        <v>44.466676927812834</v>
      </c>
      <c r="R34" s="245"/>
      <c r="S34" s="250">
        <v>133.80239238956392</v>
      </c>
      <c r="T34" s="251"/>
      <c r="U34" s="246">
        <v>67.037804246504408</v>
      </c>
      <c r="V34" s="245"/>
      <c r="W34" s="250">
        <v>48.559225820403306</v>
      </c>
      <c r="X34" s="251"/>
      <c r="Y34" s="246">
        <v>70.541282564502538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248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248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248"/>
      <c r="C42" s="22"/>
      <c r="D42" s="123" t="s">
        <v>44</v>
      </c>
      <c r="E42" s="244">
        <f>+'(令和3年3月) '!E23:F23</f>
        <v>41.552441090405054</v>
      </c>
      <c r="F42" s="245">
        <f>+'(令和3年2月) '!F23</f>
        <v>0</v>
      </c>
      <c r="G42" s="244">
        <f>+'(令和3年3月) '!G23:H23</f>
        <v>70.377270610153715</v>
      </c>
      <c r="H42" s="245">
        <f>+'(令和3年2月) '!H23</f>
        <v>0</v>
      </c>
      <c r="I42" s="244">
        <f>+'(令和3年3月) '!I23:J23</f>
        <v>202.89162112932604</v>
      </c>
      <c r="J42" s="245">
        <f>+'(令和3年2月) '!J23</f>
        <v>0</v>
      </c>
      <c r="K42" s="244">
        <f>+'(令和3年3月) '!K23:L23</f>
        <v>122.28571428571429</v>
      </c>
      <c r="L42" s="245">
        <f>+'(令和3年2月) '!L23</f>
        <v>0</v>
      </c>
      <c r="M42" s="244">
        <f>+'(令和3年3月) '!M23:N23</f>
        <v>49.879858766446986</v>
      </c>
      <c r="N42" s="245">
        <f>+'(令和3年2月) '!N23</f>
        <v>0</v>
      </c>
      <c r="O42" s="244">
        <f>+'(令和3年3月) '!O23:P23</f>
        <v>136.48314460497201</v>
      </c>
      <c r="P42" s="245">
        <f>+'(令和3年2月) '!P23</f>
        <v>0</v>
      </c>
      <c r="Q42" s="244">
        <f>+'(令和3年3月) '!Q23:R23</f>
        <v>52.161421266276555</v>
      </c>
      <c r="R42" s="245">
        <f>+'(令和3年2月) '!R23</f>
        <v>0</v>
      </c>
      <c r="S42" s="244">
        <f>+'(令和3年3月) '!S23:T23</f>
        <v>167.27831036548832</v>
      </c>
      <c r="T42" s="245">
        <f>+'(令和3年2月) '!T23</f>
        <v>0</v>
      </c>
      <c r="U42" s="244">
        <f>+'(令和3年3月) '!U23:V23</f>
        <v>82.451960030745582</v>
      </c>
      <c r="V42" s="245">
        <f>+'(令和3年2月) '!V23</f>
        <v>0</v>
      </c>
      <c r="W42" s="244">
        <f>+'(令和3年3月) '!W23:X23</f>
        <v>88.954075498918002</v>
      </c>
      <c r="X42" s="245">
        <f>+'(令和3年2月) '!X23</f>
        <v>0</v>
      </c>
      <c r="Y42" s="244">
        <f>+'(令和3年3月) '!Y23:Z23</f>
        <v>86.827135446093777</v>
      </c>
      <c r="Z42" s="245">
        <f>+'(令和3年2月) '!Z23</f>
        <v>0</v>
      </c>
    </row>
    <row r="43" spans="1:38" ht="18.95" customHeight="1" x14ac:dyDescent="0.15">
      <c r="A43" s="22"/>
      <c r="B43" s="248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248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248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248"/>
      <c r="C46" s="46"/>
      <c r="D46" s="123" t="s">
        <v>44</v>
      </c>
      <c r="E46" s="244">
        <f>E23-E42</f>
        <v>0.52315572657107623</v>
      </c>
      <c r="F46" s="245"/>
      <c r="G46" s="244">
        <f>G23-G42</f>
        <v>19.21122715881009</v>
      </c>
      <c r="H46" s="245"/>
      <c r="I46" s="244">
        <f>I23-I42</f>
        <v>-84.278398369593262</v>
      </c>
      <c r="J46" s="245"/>
      <c r="K46" s="244">
        <f>K23-K42</f>
        <v>-36.047642964770034</v>
      </c>
      <c r="L46" s="245"/>
      <c r="M46" s="244">
        <f>M23-M42</f>
        <v>11.927262920914224</v>
      </c>
      <c r="N46" s="245"/>
      <c r="O46" s="244">
        <f t="shared" si="3"/>
        <v>-8.7096370466835253</v>
      </c>
      <c r="P46" s="245"/>
      <c r="Q46" s="244">
        <f t="shared" si="3"/>
        <v>-0.44806078773371638</v>
      </c>
      <c r="R46" s="245"/>
      <c r="S46" s="244">
        <f t="shared" si="3"/>
        <v>1.7420150565377526</v>
      </c>
      <c r="T46" s="245"/>
      <c r="U46" s="244">
        <f t="shared" si="3"/>
        <v>-6.5665640896393285</v>
      </c>
      <c r="V46" s="245"/>
      <c r="W46" s="244">
        <f t="shared" si="3"/>
        <v>12.410281983895317</v>
      </c>
      <c r="X46" s="245"/>
      <c r="Y46" s="244">
        <f t="shared" si="3"/>
        <v>1.2847406885960311</v>
      </c>
      <c r="Z46" s="245"/>
      <c r="AA46" s="242"/>
      <c r="AB46" s="243"/>
      <c r="AC46" s="242"/>
      <c r="AD46" s="243"/>
      <c r="AE46" s="242"/>
      <c r="AF46" s="243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M14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77" t="s">
        <v>64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>
        <v>41.552441090405054</v>
      </c>
      <c r="F23" s="262"/>
      <c r="G23" s="261">
        <v>70.377270610153715</v>
      </c>
      <c r="H23" s="262"/>
      <c r="I23" s="261">
        <v>202.89162112932604</v>
      </c>
      <c r="J23" s="262"/>
      <c r="K23" s="261">
        <v>122.28571428571429</v>
      </c>
      <c r="L23" s="262"/>
      <c r="M23" s="261">
        <v>49.879858766446986</v>
      </c>
      <c r="N23" s="262"/>
      <c r="O23" s="261">
        <v>136.48314460497201</v>
      </c>
      <c r="P23" s="262"/>
      <c r="Q23" s="261">
        <v>52.161421266276555</v>
      </c>
      <c r="R23" s="262"/>
      <c r="S23" s="261">
        <v>167.27831036548832</v>
      </c>
      <c r="T23" s="262"/>
      <c r="U23" s="261">
        <v>82.451960030745582</v>
      </c>
      <c r="V23" s="262"/>
      <c r="W23" s="261">
        <v>88.954075498918002</v>
      </c>
      <c r="X23" s="262"/>
      <c r="Y23" s="261">
        <v>86.827135446093777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v>220916.91009412528</v>
      </c>
      <c r="F24" s="264"/>
      <c r="G24" s="257">
        <v>342582.36865538737</v>
      </c>
      <c r="H24" s="258"/>
      <c r="I24" s="259">
        <v>762266.57263751759</v>
      </c>
      <c r="J24" s="260"/>
      <c r="K24" s="257">
        <v>1637188.5964912281</v>
      </c>
      <c r="L24" s="258"/>
      <c r="M24" s="259">
        <v>217286.9128555136</v>
      </c>
      <c r="N24" s="260"/>
      <c r="O24" s="257">
        <v>280449.17509313469</v>
      </c>
      <c r="P24" s="258"/>
      <c r="Q24" s="259">
        <v>177020.95585046406</v>
      </c>
      <c r="R24" s="260"/>
      <c r="S24" s="257">
        <v>77255.757036377807</v>
      </c>
      <c r="T24" s="258"/>
      <c r="U24" s="259">
        <v>282713.13250639889</v>
      </c>
      <c r="V24" s="260"/>
      <c r="W24" s="257">
        <v>223902.52903505915</v>
      </c>
      <c r="X24" s="258"/>
      <c r="Y24" s="259">
        <v>193686.70498390889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66.599999999999994</v>
      </c>
      <c r="F30" s="253"/>
      <c r="G30" s="252">
        <v>55.9</v>
      </c>
      <c r="H30" s="253"/>
      <c r="I30" s="252">
        <v>87.4</v>
      </c>
      <c r="J30" s="253"/>
      <c r="K30" s="252">
        <v>54.1</v>
      </c>
      <c r="L30" s="253"/>
      <c r="M30" s="252">
        <v>50.4</v>
      </c>
      <c r="N30" s="253"/>
      <c r="O30" s="252">
        <v>145.9</v>
      </c>
      <c r="P30" s="253"/>
      <c r="Q30" s="252">
        <v>43</v>
      </c>
      <c r="R30" s="253"/>
      <c r="S30" s="252">
        <v>139</v>
      </c>
      <c r="T30" s="253"/>
      <c r="U30" s="252">
        <v>59.7</v>
      </c>
      <c r="V30" s="253"/>
      <c r="W30" s="252">
        <v>63.7</v>
      </c>
      <c r="X30" s="253"/>
      <c r="Y30" s="252">
        <v>69.099999999999994</v>
      </c>
      <c r="Z30" s="253"/>
    </row>
    <row r="31" spans="1:28" ht="18.95" customHeight="1" x14ac:dyDescent="0.15">
      <c r="A31" s="22"/>
      <c r="B31" s="255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255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255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v>87.05268389662028</v>
      </c>
      <c r="F34" s="245"/>
      <c r="G34" s="250">
        <v>56.006240249609988</v>
      </c>
      <c r="H34" s="251"/>
      <c r="I34" s="246">
        <v>114.56217666219581</v>
      </c>
      <c r="J34" s="245"/>
      <c r="K34" s="250">
        <v>31.067961165048541</v>
      </c>
      <c r="L34" s="251"/>
      <c r="M34" s="246">
        <v>60.09323577016454</v>
      </c>
      <c r="N34" s="245"/>
      <c r="O34" s="250">
        <v>110.78748651564186</v>
      </c>
      <c r="P34" s="251"/>
      <c r="Q34" s="246">
        <v>44.466676927812834</v>
      </c>
      <c r="R34" s="245"/>
      <c r="S34" s="250">
        <v>133.80239238956392</v>
      </c>
      <c r="T34" s="251"/>
      <c r="U34" s="246">
        <v>67.037804246504408</v>
      </c>
      <c r="V34" s="245"/>
      <c r="W34" s="250">
        <v>48.559225820403306</v>
      </c>
      <c r="X34" s="251"/>
      <c r="Y34" s="246">
        <v>70.541282564502538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98" t="s">
        <v>21</v>
      </c>
      <c r="E39" s="13">
        <f>+'(令和3年2月) '!E20</f>
        <v>1151</v>
      </c>
      <c r="F39" s="14">
        <f>+'(令和3年2月) '!F20</f>
        <v>100158</v>
      </c>
      <c r="G39" s="13">
        <f>+'(令和3年2月) '!G20</f>
        <v>682</v>
      </c>
      <c r="H39" s="14">
        <f>+'(令和3年2月) '!H20</f>
        <v>197240</v>
      </c>
      <c r="I39" s="13">
        <f>+'(令和3年2月) '!I20</f>
        <v>2297</v>
      </c>
      <c r="J39" s="14">
        <f>+'(令和3年2月) '!J20</f>
        <v>1250218</v>
      </c>
      <c r="K39" s="13">
        <f>+'(令和3年2月) '!K20</f>
        <v>663</v>
      </c>
      <c r="L39" s="14">
        <f>+'(令和3年2月) '!L20</f>
        <v>1070049</v>
      </c>
      <c r="M39" s="13">
        <f>+'(令和3年2月) '!M20</f>
        <v>7168</v>
      </c>
      <c r="N39" s="14">
        <f>+'(令和3年2月) '!N20</f>
        <v>1929756</v>
      </c>
      <c r="O39" s="13">
        <f>+'(令和3年2月) '!O20</f>
        <v>4230</v>
      </c>
      <c r="P39" s="14">
        <f>+'(令和3年2月) '!P20</f>
        <v>1442781</v>
      </c>
      <c r="Q39" s="13">
        <f>+'(令和3年2月) '!Q20</f>
        <v>23490</v>
      </c>
      <c r="R39" s="14">
        <f>+'(令和3年2月) '!R20</f>
        <v>4166540</v>
      </c>
      <c r="S39" s="25">
        <f>+'(令和3年2月) '!S20</f>
        <v>37319</v>
      </c>
      <c r="T39" s="26">
        <f>+'(令和3年2月) '!T20</f>
        <v>8448024</v>
      </c>
      <c r="U39" s="13">
        <f>+'(令和3年2月) '!U20</f>
        <v>4309</v>
      </c>
      <c r="V39" s="14">
        <f>+'(令和3年2月) '!V20</f>
        <v>915270</v>
      </c>
      <c r="W39" s="13">
        <f>+'(令和3年2月) '!W20</f>
        <v>7489</v>
      </c>
      <c r="X39" s="14">
        <f>+'(令和3年2月) '!X20</f>
        <v>1344877</v>
      </c>
      <c r="Y39" s="55">
        <f>+'(令和3年2月) '!Y20</f>
        <v>88798</v>
      </c>
      <c r="Z39" s="56">
        <f>+'(令和3年2月) '!Z20</f>
        <v>20864913</v>
      </c>
    </row>
    <row r="40" spans="1:38" ht="18.95" customHeight="1" x14ac:dyDescent="0.15">
      <c r="A40" s="22"/>
      <c r="B40" s="248"/>
      <c r="C40" s="22"/>
      <c r="D40" s="96" t="s">
        <v>22</v>
      </c>
      <c r="E40" s="27">
        <f>+'(令和3年2月) '!E21</f>
        <v>1221</v>
      </c>
      <c r="F40" s="21">
        <f>+'(令和3年2月) '!F21</f>
        <v>98178</v>
      </c>
      <c r="G40" s="27">
        <f>+'(令和3年2月) '!G21</f>
        <v>594</v>
      </c>
      <c r="H40" s="21">
        <f>+'(令和3年2月) '!H21</f>
        <v>216372</v>
      </c>
      <c r="I40" s="27">
        <f>+'(令和3年2月) '!I21</f>
        <v>2225</v>
      </c>
      <c r="J40" s="21">
        <f>+'(令和3年2月) '!J21</f>
        <v>1132681</v>
      </c>
      <c r="K40" s="27">
        <f>+'(令和3年2月) '!K21</f>
        <v>673</v>
      </c>
      <c r="L40" s="21">
        <f>+'(令和3年2月) '!L21</f>
        <v>1027804</v>
      </c>
      <c r="M40" s="27">
        <f>+'(令和3年2月) '!M21</f>
        <v>6726</v>
      </c>
      <c r="N40" s="21">
        <f>+'(令和3年2月) '!N21</f>
        <v>1428468</v>
      </c>
      <c r="O40" s="27">
        <f>+'(令和3年2月) '!O21</f>
        <v>4297</v>
      </c>
      <c r="P40" s="21">
        <f>+'(令和3年2月) '!P21</f>
        <v>1448906</v>
      </c>
      <c r="Q40" s="27">
        <f>+'(令和3年2月) '!Q21</f>
        <v>24504</v>
      </c>
      <c r="R40" s="21">
        <f>+'(令和3年2月) '!R21</f>
        <v>4497623</v>
      </c>
      <c r="S40" s="25">
        <f>+'(令和3年2月) '!S21</f>
        <v>36147</v>
      </c>
      <c r="T40" s="26">
        <f>+'(令和3年2月) '!T21</f>
        <v>8417776</v>
      </c>
      <c r="U40" s="27">
        <f>+'(令和3年2月) '!U21</f>
        <v>4649</v>
      </c>
      <c r="V40" s="21">
        <f>+'(令和3年2月) '!V21</f>
        <v>1124696</v>
      </c>
      <c r="W40" s="27">
        <f>+'(令和3年2月) '!W21</f>
        <v>8354</v>
      </c>
      <c r="X40" s="21">
        <f>+'(令和3年2月) '!X21</f>
        <v>1310188</v>
      </c>
      <c r="Y40" s="58">
        <f>+'(令和3年2月) '!Y21</f>
        <v>89390</v>
      </c>
      <c r="Z40" s="59">
        <f>+'(令和3年2月) '!Z21</f>
        <v>20702692</v>
      </c>
    </row>
    <row r="41" spans="1:38" ht="18.95" customHeight="1" x14ac:dyDescent="0.15">
      <c r="A41" s="22" t="s">
        <v>52</v>
      </c>
      <c r="B41" s="248"/>
      <c r="C41" s="22"/>
      <c r="D41" s="96" t="s">
        <v>24</v>
      </c>
      <c r="E41" s="27">
        <f>+'(令和3年2月) '!E22</f>
        <v>3227</v>
      </c>
      <c r="F41" s="21">
        <f>+'(令和3年2月) '!F22</f>
        <v>730409</v>
      </c>
      <c r="G41" s="27">
        <f>+'(令和3年2月) '!G22</f>
        <v>1010</v>
      </c>
      <c r="H41" s="21">
        <f>+'(令和3年2月) '!H22</f>
        <v>386979</v>
      </c>
      <c r="I41" s="27">
        <f>+'(令和3年2月) '!I22</f>
        <v>2244</v>
      </c>
      <c r="J41" s="21">
        <f>+'(令和3年2月) '!J22</f>
        <v>2617165</v>
      </c>
      <c r="K41" s="27">
        <f>+'(令和3年2月) '!K22</f>
        <v>976</v>
      </c>
      <c r="L41" s="21">
        <f>+'(令和3年2月) '!L22</f>
        <v>1650763</v>
      </c>
      <c r="M41" s="27">
        <f>+'(令和3年2月) '!M22</f>
        <v>12759.1</v>
      </c>
      <c r="N41" s="21">
        <f>+'(令和3年2月) '!N22</f>
        <v>2891369</v>
      </c>
      <c r="O41" s="27">
        <f>+'(令和3年2月) '!O22</f>
        <v>3674</v>
      </c>
      <c r="P41" s="21">
        <f>+'(令和3年2月) '!P22</f>
        <v>1047628</v>
      </c>
      <c r="Q41" s="27">
        <f>+'(令和3年2月) '!Q22</f>
        <v>56700</v>
      </c>
      <c r="R41" s="21">
        <f>+'(令和3年2月) '!R22</f>
        <v>10471367</v>
      </c>
      <c r="S41" s="25">
        <f>+'(令和3年2月) '!S22</f>
        <v>26193</v>
      </c>
      <c r="T41" s="26">
        <f>+'(令和3年2月) '!T22</f>
        <v>2058151</v>
      </c>
      <c r="U41" s="27">
        <f>+'(令和3年2月) '!U22</f>
        <v>6266</v>
      </c>
      <c r="V41" s="21">
        <f>+'(令和3年2月) '!V22</f>
        <v>2004448</v>
      </c>
      <c r="W41" s="27">
        <f>+'(令和3年2月) '!W22</f>
        <v>8963</v>
      </c>
      <c r="X41" s="21">
        <f>+'(令和3年2月) '!X22</f>
        <v>2029916</v>
      </c>
      <c r="Y41" s="58">
        <f>+'(令和3年2月) '!Y22</f>
        <v>122012.1</v>
      </c>
      <c r="Z41" s="59">
        <f>+'(令和3年2月) '!Z22</f>
        <v>25888195</v>
      </c>
    </row>
    <row r="42" spans="1:38" ht="18.95" customHeight="1" thickBot="1" x14ac:dyDescent="0.2">
      <c r="A42" s="22"/>
      <c r="B42" s="248"/>
      <c r="C42" s="22"/>
      <c r="D42" s="101" t="s">
        <v>44</v>
      </c>
      <c r="E42" s="244" t="e">
        <f>+'(令和3年2月) '!E23</f>
        <v>#REF!</v>
      </c>
      <c r="F42" s="245">
        <f>+'(令和3年2月) '!F23</f>
        <v>0</v>
      </c>
      <c r="G42" s="244" t="e">
        <f>+'(令和3年2月) '!G23</f>
        <v>#REF!</v>
      </c>
      <c r="H42" s="245">
        <f>+'(令和3年2月) '!H23</f>
        <v>0</v>
      </c>
      <c r="I42" s="244" t="e">
        <f>+'(令和3年2月) '!I23</f>
        <v>#REF!</v>
      </c>
      <c r="J42" s="245">
        <f>+'(令和3年2月) '!J23</f>
        <v>0</v>
      </c>
      <c r="K42" s="244" t="e">
        <f>+'(令和3年2月) '!K23</f>
        <v>#REF!</v>
      </c>
      <c r="L42" s="245">
        <f>+'(令和3年2月) '!L23</f>
        <v>0</v>
      </c>
      <c r="M42" s="244" t="e">
        <f>+'(令和3年2月) '!M23</f>
        <v>#REF!</v>
      </c>
      <c r="N42" s="245">
        <f>+'(令和3年2月) '!N23</f>
        <v>0</v>
      </c>
      <c r="O42" s="244" t="e">
        <f>+'(令和3年2月) '!O23</f>
        <v>#REF!</v>
      </c>
      <c r="P42" s="245">
        <f>+'(令和3年2月) '!P23</f>
        <v>0</v>
      </c>
      <c r="Q42" s="244" t="e">
        <f>+'(令和3年2月) '!Q23</f>
        <v>#REF!</v>
      </c>
      <c r="R42" s="245">
        <f>+'(令和3年2月) '!R23</f>
        <v>0</v>
      </c>
      <c r="S42" s="244" t="e">
        <f>+'(令和3年2月) '!S23</f>
        <v>#REF!</v>
      </c>
      <c r="T42" s="245">
        <f>+'(令和3年2月) '!T23</f>
        <v>0</v>
      </c>
      <c r="U42" s="244" t="e">
        <f>+'(令和3年2月) '!U23</f>
        <v>#REF!</v>
      </c>
      <c r="V42" s="245">
        <f>+'(令和3年2月) '!V23</f>
        <v>0</v>
      </c>
      <c r="W42" s="244" t="e">
        <f>+'(令和3年2月) '!W23</f>
        <v>#REF!</v>
      </c>
      <c r="X42" s="245">
        <f>+'(令和3年2月) '!X23</f>
        <v>0</v>
      </c>
      <c r="Y42" s="244" t="e">
        <f>+'(令和3年2月) '!Y23</f>
        <v>#REF!</v>
      </c>
      <c r="Z42" s="245">
        <f>+'(令和3年2月) '!Z23</f>
        <v>0</v>
      </c>
    </row>
    <row r="43" spans="1:38" ht="18.95" customHeight="1" x14ac:dyDescent="0.15">
      <c r="A43" s="22"/>
      <c r="B43" s="248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248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248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248"/>
      <c r="C46" s="46"/>
      <c r="D46" s="101" t="s">
        <v>44</v>
      </c>
      <c r="E46" s="244" t="e">
        <f>E23-E42</f>
        <v>#REF!</v>
      </c>
      <c r="F46" s="245"/>
      <c r="G46" s="244" t="e">
        <f>G23-G42</f>
        <v>#REF!</v>
      </c>
      <c r="H46" s="245"/>
      <c r="I46" s="244" t="e">
        <f>I23-I42</f>
        <v>#REF!</v>
      </c>
      <c r="J46" s="245"/>
      <c r="K46" s="244" t="e">
        <f>K23-K42</f>
        <v>#REF!</v>
      </c>
      <c r="L46" s="245"/>
      <c r="M46" s="244" t="e">
        <f>M23-M42</f>
        <v>#REF!</v>
      </c>
      <c r="N46" s="245"/>
      <c r="O46" s="244" t="e">
        <f t="shared" si="3"/>
        <v>#REF!</v>
      </c>
      <c r="P46" s="245"/>
      <c r="Q46" s="244" t="e">
        <f t="shared" si="3"/>
        <v>#REF!</v>
      </c>
      <c r="R46" s="245"/>
      <c r="S46" s="244" t="e">
        <f t="shared" si="3"/>
        <v>#REF!</v>
      </c>
      <c r="T46" s="245"/>
      <c r="U46" s="244" t="e">
        <f t="shared" si="3"/>
        <v>#REF!</v>
      </c>
      <c r="V46" s="245"/>
      <c r="W46" s="244" t="e">
        <f t="shared" si="3"/>
        <v>#REF!</v>
      </c>
      <c r="X46" s="245"/>
      <c r="Y46" s="244" t="e">
        <f t="shared" si="3"/>
        <v>#REF!</v>
      </c>
      <c r="Z46" s="245"/>
      <c r="AA46" s="242"/>
      <c r="AB46" s="243"/>
      <c r="AC46" s="242"/>
      <c r="AD46" s="243"/>
      <c r="AE46" s="242"/>
      <c r="AF46" s="243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248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N17" activePane="bottomRight" state="frozen"/>
      <selection activeCell="X32" sqref="X32"/>
      <selection pane="topRight" activeCell="X32" sqref="X32"/>
      <selection pane="bottomLeft" activeCell="X32" sqref="X32"/>
      <selection pane="bottomRight" activeCell="E20" sqref="E20:X2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77" t="s">
        <v>63</v>
      </c>
      <c r="B1" s="278"/>
      <c r="C1" s="278"/>
      <c r="D1" s="278"/>
      <c r="E1" s="279" t="s">
        <v>0</v>
      </c>
      <c r="F1" s="280"/>
      <c r="G1" s="280"/>
      <c r="H1" s="280"/>
      <c r="J1" s="281" t="s">
        <v>1</v>
      </c>
      <c r="K1" s="278"/>
      <c r="L1" s="1" t="s">
        <v>2</v>
      </c>
      <c r="M1" s="1" t="s">
        <v>3</v>
      </c>
      <c r="N1" s="1" t="s">
        <v>4</v>
      </c>
      <c r="O1" s="281" t="s">
        <v>5</v>
      </c>
      <c r="P1" s="278"/>
      <c r="Q1" s="278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82" t="s">
        <v>7</v>
      </c>
      <c r="F2" s="283"/>
      <c r="G2" s="276" t="s">
        <v>8</v>
      </c>
      <c r="H2" s="276"/>
      <c r="I2" s="274" t="s">
        <v>9</v>
      </c>
      <c r="J2" s="275"/>
      <c r="K2" s="276" t="s">
        <v>10</v>
      </c>
      <c r="L2" s="276"/>
      <c r="M2" s="274" t="s">
        <v>11</v>
      </c>
      <c r="N2" s="275"/>
      <c r="O2" s="276" t="s">
        <v>12</v>
      </c>
      <c r="P2" s="276"/>
      <c r="Q2" s="274" t="s">
        <v>13</v>
      </c>
      <c r="R2" s="275"/>
      <c r="S2" s="276" t="s">
        <v>14</v>
      </c>
      <c r="T2" s="276"/>
      <c r="U2" s="274" t="s">
        <v>15</v>
      </c>
      <c r="V2" s="275"/>
      <c r="W2" s="276" t="s">
        <v>16</v>
      </c>
      <c r="X2" s="276"/>
      <c r="Y2" s="268" t="s">
        <v>17</v>
      </c>
      <c r="Z2" s="269"/>
    </row>
    <row r="3" spans="1:26" ht="18.75" x14ac:dyDescent="0.2">
      <c r="A3" s="7"/>
      <c r="C3" s="272"/>
      <c r="D3" s="273"/>
      <c r="E3" s="265" t="s">
        <v>53</v>
      </c>
      <c r="F3" s="266"/>
      <c r="G3" s="267" t="s">
        <v>54</v>
      </c>
      <c r="H3" s="267"/>
      <c r="I3" s="265" t="s">
        <v>55</v>
      </c>
      <c r="J3" s="266"/>
      <c r="K3" s="267" t="s">
        <v>56</v>
      </c>
      <c r="L3" s="267"/>
      <c r="M3" s="265" t="s">
        <v>57</v>
      </c>
      <c r="N3" s="266"/>
      <c r="O3" s="267">
        <v>26</v>
      </c>
      <c r="P3" s="267"/>
      <c r="Q3" s="265" t="s">
        <v>58</v>
      </c>
      <c r="R3" s="266"/>
      <c r="S3" s="267" t="s">
        <v>59</v>
      </c>
      <c r="T3" s="267"/>
      <c r="U3" s="265" t="s">
        <v>60</v>
      </c>
      <c r="V3" s="266"/>
      <c r="W3" s="267">
        <v>40</v>
      </c>
      <c r="X3" s="267"/>
      <c r="Y3" s="270"/>
      <c r="Z3" s="2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61" t="e">
        <f>(E20+E21)/(E22+E41)*100</f>
        <v>#REF!</v>
      </c>
      <c r="F23" s="262"/>
      <c r="G23" s="261" t="e">
        <f>(G20+G21)/(G22+G41)*100</f>
        <v>#REF!</v>
      </c>
      <c r="H23" s="262"/>
      <c r="I23" s="261" t="e">
        <f>(I20+I21)/(I22+I41)*100</f>
        <v>#REF!</v>
      </c>
      <c r="J23" s="262"/>
      <c r="K23" s="261" t="e">
        <f>(K20+K21)/(K22+K41)*100</f>
        <v>#REF!</v>
      </c>
      <c r="L23" s="262"/>
      <c r="M23" s="261" t="e">
        <f>(M20+M21)/(M22+M41)*100</f>
        <v>#REF!</v>
      </c>
      <c r="N23" s="262"/>
      <c r="O23" s="261" t="e">
        <f>(O20+O21)/(O22+O41)*100</f>
        <v>#REF!</v>
      </c>
      <c r="P23" s="262"/>
      <c r="Q23" s="261" t="e">
        <f>(Q20+Q21)/(Q22+Q41)*100</f>
        <v>#REF!</v>
      </c>
      <c r="R23" s="262"/>
      <c r="S23" s="261" t="e">
        <f>(S20+S21)/(S22+S41)*100</f>
        <v>#REF!</v>
      </c>
      <c r="T23" s="262"/>
      <c r="U23" s="261" t="e">
        <f>(U20+U21)/(U22+U41)*100</f>
        <v>#REF!</v>
      </c>
      <c r="V23" s="262"/>
      <c r="W23" s="261" t="e">
        <f>(W20+W21)/(W22+W41)*100</f>
        <v>#REF!</v>
      </c>
      <c r="X23" s="262"/>
      <c r="Y23" s="261" t="e">
        <f>(Y20+Y21)/(Y22+Y41)*100</f>
        <v>#REF!</v>
      </c>
      <c r="Z23" s="26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63">
        <f>F22/E22*1000</f>
        <v>226343.04307406259</v>
      </c>
      <c r="F24" s="264"/>
      <c r="G24" s="257">
        <f>H22/G22*1000</f>
        <v>383147.52475247526</v>
      </c>
      <c r="H24" s="258"/>
      <c r="I24" s="259">
        <f>J22/I22*1000</f>
        <v>1166294.5632798574</v>
      </c>
      <c r="J24" s="260"/>
      <c r="K24" s="257">
        <f>L22/K22*1000</f>
        <v>1691355.5327868853</v>
      </c>
      <c r="L24" s="258"/>
      <c r="M24" s="259">
        <f>N22/M22*1000</f>
        <v>226612.30024061256</v>
      </c>
      <c r="N24" s="260"/>
      <c r="O24" s="257">
        <f>P22/O22*1000</f>
        <v>285146.43440391944</v>
      </c>
      <c r="P24" s="258"/>
      <c r="Q24" s="259">
        <f>R22/Q22*1000</f>
        <v>184680.19400352734</v>
      </c>
      <c r="R24" s="260"/>
      <c r="S24" s="257">
        <f>T22/S22*1000</f>
        <v>78576.3753674646</v>
      </c>
      <c r="T24" s="258"/>
      <c r="U24" s="259">
        <f>V22/U22*1000</f>
        <v>319892.75454835623</v>
      </c>
      <c r="V24" s="260"/>
      <c r="W24" s="257">
        <f>X22/W22*1000</f>
        <v>226477.29554836551</v>
      </c>
      <c r="X24" s="258"/>
      <c r="Y24" s="259">
        <f>Z22/Y22*1000</f>
        <v>212177.27586034499</v>
      </c>
      <c r="Z24" s="26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54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255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255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255"/>
      <c r="C30" s="7"/>
      <c r="D30" s="60" t="s">
        <v>44</v>
      </c>
      <c r="E30" s="252">
        <v>65.5</v>
      </c>
      <c r="F30" s="253"/>
      <c r="G30" s="252">
        <v>56.1</v>
      </c>
      <c r="H30" s="253"/>
      <c r="I30" s="252">
        <v>80.7</v>
      </c>
      <c r="J30" s="253"/>
      <c r="K30" s="252">
        <v>71.7</v>
      </c>
      <c r="L30" s="253"/>
      <c r="M30" s="252">
        <v>54.2</v>
      </c>
      <c r="N30" s="253"/>
      <c r="O30" s="252">
        <v>112.4</v>
      </c>
      <c r="P30" s="253"/>
      <c r="Q30" s="252">
        <v>40.4</v>
      </c>
      <c r="R30" s="253"/>
      <c r="S30" s="252">
        <v>122.3</v>
      </c>
      <c r="T30" s="253"/>
      <c r="U30" s="252">
        <v>36.200000000000003</v>
      </c>
      <c r="V30" s="253"/>
      <c r="W30" s="252">
        <v>20.7</v>
      </c>
      <c r="X30" s="253"/>
      <c r="Y30" s="252">
        <v>52.9</v>
      </c>
      <c r="Z30" s="253"/>
    </row>
    <row r="31" spans="1:28" ht="18.95" customHeight="1" x14ac:dyDescent="0.15">
      <c r="A31" s="22"/>
      <c r="B31" s="255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255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255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255"/>
      <c r="C34" s="69"/>
      <c r="D34" s="28" t="s">
        <v>44</v>
      </c>
      <c r="E34" s="246">
        <v>87.05268389662028</v>
      </c>
      <c r="F34" s="245"/>
      <c r="G34" s="250">
        <v>56.006240249609988</v>
      </c>
      <c r="H34" s="251"/>
      <c r="I34" s="246">
        <v>114.56217666219581</v>
      </c>
      <c r="J34" s="245"/>
      <c r="K34" s="250">
        <v>31.067961165048541</v>
      </c>
      <c r="L34" s="251"/>
      <c r="M34" s="246">
        <v>60.09323577016454</v>
      </c>
      <c r="N34" s="245"/>
      <c r="O34" s="250">
        <v>110.78748651564186</v>
      </c>
      <c r="P34" s="251"/>
      <c r="Q34" s="246">
        <v>44.466676927812834</v>
      </c>
      <c r="R34" s="245"/>
      <c r="S34" s="250">
        <v>133.80239238956392</v>
      </c>
      <c r="T34" s="251"/>
      <c r="U34" s="246">
        <v>67.037804246504408</v>
      </c>
      <c r="V34" s="245"/>
      <c r="W34" s="250">
        <v>48.559225820403306</v>
      </c>
      <c r="X34" s="251"/>
      <c r="Y34" s="246">
        <v>70.541282564502538</v>
      </c>
      <c r="Z34" s="245"/>
    </row>
    <row r="35" spans="1:38" ht="18.95" customHeight="1" x14ac:dyDescent="0.15">
      <c r="A35" s="22"/>
      <c r="B35" s="255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255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256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47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248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248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248"/>
      <c r="C42" s="22"/>
      <c r="D42" s="101" t="s">
        <v>44</v>
      </c>
      <c r="E42" s="244" t="e">
        <f>+#REF!</f>
        <v>#REF!</v>
      </c>
      <c r="F42" s="245" t="e">
        <f>+#REF!</f>
        <v>#REF!</v>
      </c>
      <c r="G42" s="244" t="e">
        <f>+#REF!</f>
        <v>#REF!</v>
      </c>
      <c r="H42" s="245" t="e">
        <f>+#REF!</f>
        <v>#REF!</v>
      </c>
      <c r="I42" s="244" t="e">
        <f>+#REF!</f>
        <v>#REF!</v>
      </c>
      <c r="J42" s="245" t="e">
        <f>+#REF!</f>
        <v>#REF!</v>
      </c>
      <c r="K42" s="244" t="e">
        <f>+#REF!</f>
        <v>#REF!</v>
      </c>
      <c r="L42" s="245" t="e">
        <f>+#REF!</f>
        <v>#REF!</v>
      </c>
      <c r="M42" s="244" t="e">
        <f>+#REF!</f>
        <v>#REF!</v>
      </c>
      <c r="N42" s="245" t="e">
        <f>+#REF!</f>
        <v>#REF!</v>
      </c>
      <c r="O42" s="244" t="e">
        <f>+#REF!</f>
        <v>#REF!</v>
      </c>
      <c r="P42" s="245" t="e">
        <f>+#REF!</f>
        <v>#REF!</v>
      </c>
      <c r="Q42" s="244" t="e">
        <f>+#REF!</f>
        <v>#REF!</v>
      </c>
      <c r="R42" s="245" t="e">
        <f>+#REF!</f>
        <v>#REF!</v>
      </c>
      <c r="S42" s="244" t="e">
        <f>+#REF!</f>
        <v>#REF!</v>
      </c>
      <c r="T42" s="245" t="e">
        <f>+#REF!</f>
        <v>#REF!</v>
      </c>
      <c r="U42" s="244" t="e">
        <f>+#REF!</f>
        <v>#REF!</v>
      </c>
      <c r="V42" s="245" t="e">
        <f>+#REF!</f>
        <v>#REF!</v>
      </c>
      <c r="W42" s="244" t="e">
        <f>+#REF!</f>
        <v>#REF!</v>
      </c>
      <c r="X42" s="245" t="e">
        <f>+#REF!</f>
        <v>#REF!</v>
      </c>
      <c r="Y42" s="244" t="e">
        <f>+#REF!</f>
        <v>#REF!</v>
      </c>
      <c r="Z42" s="245" t="e">
        <f>+#REF!</f>
        <v>#REF!</v>
      </c>
    </row>
    <row r="43" spans="1:38" ht="18.95" customHeight="1" x14ac:dyDescent="0.15">
      <c r="A43" s="22"/>
      <c r="B43" s="248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248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248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248"/>
      <c r="C46" s="46"/>
      <c r="D46" s="101" t="s">
        <v>44</v>
      </c>
      <c r="E46" s="244" t="e">
        <f>E23-E42</f>
        <v>#REF!</v>
      </c>
      <c r="F46" s="245"/>
      <c r="G46" s="244" t="e">
        <f>G23-G42</f>
        <v>#REF!</v>
      </c>
      <c r="H46" s="245"/>
      <c r="I46" s="244" t="e">
        <f>I23-I42</f>
        <v>#REF!</v>
      </c>
      <c r="J46" s="245"/>
      <c r="K46" s="244" t="e">
        <f>K23-K42</f>
        <v>#REF!</v>
      </c>
      <c r="L46" s="245"/>
      <c r="M46" s="244" t="e">
        <f>M23-M42</f>
        <v>#REF!</v>
      </c>
      <c r="N46" s="245"/>
      <c r="O46" s="244" t="e">
        <f t="shared" si="3"/>
        <v>#REF!</v>
      </c>
      <c r="P46" s="245"/>
      <c r="Q46" s="244" t="e">
        <f t="shared" si="3"/>
        <v>#REF!</v>
      </c>
      <c r="R46" s="245"/>
      <c r="S46" s="244" t="e">
        <f t="shared" si="3"/>
        <v>#REF!</v>
      </c>
      <c r="T46" s="245"/>
      <c r="U46" s="244" t="e">
        <f t="shared" si="3"/>
        <v>#REF!</v>
      </c>
      <c r="V46" s="245"/>
      <c r="W46" s="244" t="e">
        <f t="shared" si="3"/>
        <v>#REF!</v>
      </c>
      <c r="X46" s="245"/>
      <c r="Y46" s="244" t="e">
        <f t="shared" si="3"/>
        <v>#REF!</v>
      </c>
      <c r="Z46" s="245"/>
      <c r="AA46" s="242"/>
      <c r="AB46" s="243"/>
      <c r="AC46" s="242"/>
      <c r="AD46" s="243"/>
      <c r="AE46" s="242"/>
      <c r="AF46" s="243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48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248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249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10品目別管理表 (令和4年3月) </vt:lpstr>
      <vt:lpstr>(令和4年2月) </vt:lpstr>
      <vt:lpstr>(令和4年1月) </vt:lpstr>
      <vt:lpstr>(令和3年12月) </vt:lpstr>
      <vt:lpstr> (令和3年11月) </vt:lpstr>
      <vt:lpstr>(令和3年10月)  </vt:lpstr>
      <vt:lpstr>(令和3年9月) </vt:lpstr>
      <vt:lpstr>(令和3年8月) </vt:lpstr>
      <vt:lpstr>(令和3年7月) </vt:lpstr>
      <vt:lpstr>(令和3年6月) </vt:lpstr>
      <vt:lpstr>(令和3年5月) </vt:lpstr>
      <vt:lpstr>(令和3年4月) </vt:lpstr>
      <vt:lpstr>(令和3年3月) </vt:lpstr>
      <vt:lpstr>(令和3年2月) </vt:lpstr>
      <vt:lpstr>' (令和3年11月) '!Print_Area</vt:lpstr>
      <vt:lpstr>'(令和3年10月)  '!Print_Area</vt:lpstr>
      <vt:lpstr>'(令和3年12月) '!Print_Area</vt:lpstr>
      <vt:lpstr>'(令和3年2月) '!Print_Area</vt:lpstr>
      <vt:lpstr>'(令和3年3月) '!Print_Area</vt:lpstr>
      <vt:lpstr>'(令和3年4月) '!Print_Area</vt:lpstr>
      <vt:lpstr>'(令和3年5月) '!Print_Area</vt:lpstr>
      <vt:lpstr>'(令和3年6月) '!Print_Area</vt:lpstr>
      <vt:lpstr>'(令和3年7月) '!Print_Area</vt:lpstr>
      <vt:lpstr>'(令和3年8月) '!Print_Area</vt:lpstr>
      <vt:lpstr>'(令和3年9月) '!Print_Area</vt:lpstr>
      <vt:lpstr>'(令和4年1月) '!Print_Area</vt:lpstr>
      <vt:lpstr>'(令和4年2月) '!Print_Area</vt:lpstr>
      <vt:lpstr>'10品目別管理表 (令和4年3月)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2022-04-13T23:29:43Z</cp:lastPrinted>
  <dcterms:created xsi:type="dcterms:W3CDTF">2016-05-20T01:46:25Z</dcterms:created>
  <dcterms:modified xsi:type="dcterms:W3CDTF">2022-04-13T23:29:59Z</dcterms:modified>
</cp:coreProperties>
</file>