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24226"/>
  <bookViews>
    <workbookView xWindow="65416" yWindow="65416" windowWidth="20730" windowHeight="11160" activeTab="0"/>
  </bookViews>
  <sheets>
    <sheet name="10品目別管理表 (令和4年3月) " sheetId="9" r:id="rId1"/>
    <sheet name="(令和4年2月) " sheetId="16" r:id="rId2"/>
    <sheet name="(令和4年1月) " sheetId="15" r:id="rId3"/>
    <sheet name="(令和3年12月) " sheetId="14" r:id="rId4"/>
    <sheet name=" (令和3年11月) " sheetId="13" r:id="rId5"/>
    <sheet name="(令和3年10月)  " sheetId="12" r:id="rId6"/>
    <sheet name="(令和3年9月) " sheetId="11" r:id="rId7"/>
    <sheet name="(令和3年8月) " sheetId="10" r:id="rId8"/>
    <sheet name="(令和3年7月) " sheetId="5" r:id="rId9"/>
    <sheet name="(令和3年6月) " sheetId="8" r:id="rId10"/>
    <sheet name="(令和3年5月) " sheetId="7" r:id="rId11"/>
    <sheet name="(令和3年4月) " sheetId="6" r:id="rId12"/>
    <sheet name="(令和3年3月) " sheetId="4" r:id="rId13"/>
    <sheet name="(令和3年2月) " sheetId="3" r:id="rId14"/>
  </sheets>
  <definedNames>
    <definedName name="_xlnm.Print_Area" localSheetId="4">' (令和3年11月) '!$A$1:$Z$49</definedName>
    <definedName name="_xlnm.Print_Area" localSheetId="5">'(令和3年10月)  '!$A$1:$Z$49</definedName>
    <definedName name="_xlnm.Print_Area" localSheetId="3">'(令和3年12月) '!$A$1:$Z$49</definedName>
    <definedName name="_xlnm.Print_Area" localSheetId="13">'(令和3年2月) '!$A$1:$Z$49</definedName>
    <definedName name="_xlnm.Print_Area" localSheetId="12">'(令和3年3月) '!$A$1:$Z$49</definedName>
    <definedName name="_xlnm.Print_Area" localSheetId="11">'(令和3年4月) '!$A$1:$Z$49</definedName>
    <definedName name="_xlnm.Print_Area" localSheetId="10">'(令和3年5月) '!$A$1:$Z$49</definedName>
    <definedName name="_xlnm.Print_Area" localSheetId="9">'(令和3年6月) '!$A$1:$Z$49</definedName>
    <definedName name="_xlnm.Print_Area" localSheetId="8">'(令和3年7月) '!$A$1:$Z$49</definedName>
    <definedName name="_xlnm.Print_Area" localSheetId="7">'(令和3年8月) '!$A$1:$Z$49</definedName>
    <definedName name="_xlnm.Print_Area" localSheetId="6">'(令和3年9月) '!$A$1:$Z$49</definedName>
    <definedName name="_xlnm.Print_Area" localSheetId="2">'(令和4年1月) '!$A$1:$Z$49</definedName>
    <definedName name="_xlnm.Print_Area" localSheetId="1">'(令和4年2月) '!$A$1:$Z$49</definedName>
    <definedName name="_xlnm.Print_Area" localSheetId="0">'10品目別管理表 (令和4年3月) '!$A$1:$Z$49</definedName>
  </definedNames>
  <calcPr calcId="191029"/>
  <extLst/>
</workbook>
</file>

<file path=xl/sharedStrings.xml><?xml version="1.0" encoding="utf-8"?>
<sst xmlns="http://schemas.openxmlformats.org/spreadsheetml/2006/main" count="1792" uniqueCount="77">
  <si>
    <t>営 業 倉 庫 資 料</t>
    <rPh sb="0" eb="1">
      <t>エイ</t>
    </rPh>
    <rPh sb="2" eb="3">
      <t>ギョウ</t>
    </rPh>
    <rPh sb="4" eb="5">
      <t>クラ</t>
    </rPh>
    <rPh sb="6" eb="7">
      <t>コ</t>
    </rPh>
    <rPh sb="8" eb="9">
      <t>シ</t>
    </rPh>
    <rPh sb="10" eb="11">
      <t>リョウ</t>
    </rPh>
    <phoneticPr fontId="4"/>
  </si>
  <si>
    <t>（7号の１）</t>
    <rPh sb="2" eb="3">
      <t>ゴウ</t>
    </rPh>
    <phoneticPr fontId="4"/>
  </si>
  <si>
    <t xml:space="preserve">     (単位 :</t>
    <rPh sb="6" eb="8">
      <t>タンイ</t>
    </rPh>
    <phoneticPr fontId="4"/>
  </si>
  <si>
    <t>数量トン,</t>
    <rPh sb="0" eb="2">
      <t>スウリョウ</t>
    </rPh>
    <phoneticPr fontId="4"/>
  </si>
  <si>
    <t>金額　千円,</t>
    <rPh sb="0" eb="2">
      <t>キンガク</t>
    </rPh>
    <rPh sb="3" eb="5">
      <t>センエン</t>
    </rPh>
    <phoneticPr fontId="4"/>
  </si>
  <si>
    <t>トン当り寄託価格 円)</t>
    <rPh sb="2" eb="3">
      <t>アタ</t>
    </rPh>
    <rPh sb="4" eb="6">
      <t>キタク</t>
    </rPh>
    <rPh sb="6" eb="8">
      <t>カカク</t>
    </rPh>
    <rPh sb="9" eb="10">
      <t>エン</t>
    </rPh>
    <phoneticPr fontId="4"/>
  </si>
  <si>
    <t>石川県倉庫協会</t>
    <rPh sb="0" eb="3">
      <t>イシカワケン</t>
    </rPh>
    <rPh sb="3" eb="5">
      <t>ソウコ</t>
    </rPh>
    <rPh sb="5" eb="7">
      <t>キョウカイ</t>
    </rPh>
    <phoneticPr fontId="4"/>
  </si>
  <si>
    <t>農水産品　　　</t>
    <rPh sb="0" eb="1">
      <t>ノウ</t>
    </rPh>
    <rPh sb="1" eb="3">
      <t>スイサン</t>
    </rPh>
    <rPh sb="3" eb="4">
      <t>ヒン</t>
    </rPh>
    <phoneticPr fontId="4"/>
  </si>
  <si>
    <t>金属</t>
    <rPh sb="0" eb="2">
      <t>キンゾク</t>
    </rPh>
    <phoneticPr fontId="4"/>
  </si>
  <si>
    <t>金属製品機械</t>
    <rPh sb="0" eb="2">
      <t>キンゾク</t>
    </rPh>
    <rPh sb="2" eb="4">
      <t>セイヒン</t>
    </rPh>
    <rPh sb="4" eb="6">
      <t>キカイ</t>
    </rPh>
    <phoneticPr fontId="4"/>
  </si>
  <si>
    <t>窯業品</t>
    <rPh sb="0" eb="2">
      <t>ヨウギョウ</t>
    </rPh>
    <rPh sb="2" eb="3">
      <t>ヒン</t>
    </rPh>
    <phoneticPr fontId="4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</si>
  <si>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4"/>
  </si>
  <si>
    <t>紙パルプ</t>
    <rPh sb="0" eb="1">
      <t>カミ</t>
    </rPh>
    <phoneticPr fontId="4"/>
  </si>
  <si>
    <t>繊維工業品</t>
    <rPh sb="0" eb="2">
      <t>センイ</t>
    </rPh>
    <rPh sb="2" eb="4">
      <t>コウギョウ</t>
    </rPh>
    <rPh sb="4" eb="5">
      <t>ヒン</t>
    </rPh>
    <phoneticPr fontId="4"/>
  </si>
  <si>
    <t>食糧工業品</t>
    <rPh sb="0" eb="2">
      <t>ショクリョウ</t>
    </rPh>
    <rPh sb="2" eb="4">
      <t>コウギョウ</t>
    </rPh>
    <rPh sb="4" eb="5">
      <t>ヒン</t>
    </rPh>
    <phoneticPr fontId="4"/>
  </si>
  <si>
    <t>雑工業品</t>
    <rPh sb="0" eb="1">
      <t>ザツ</t>
    </rPh>
    <rPh sb="1" eb="3">
      <t>コウギョウ</t>
    </rPh>
    <rPh sb="3" eb="4">
      <t>ヒン</t>
    </rPh>
    <phoneticPr fontId="4"/>
  </si>
  <si>
    <t>雑品</t>
    <rPh sb="0" eb="1">
      <t>ザツ</t>
    </rPh>
    <rPh sb="1" eb="2">
      <t>ヒン</t>
    </rPh>
    <phoneticPr fontId="4"/>
  </si>
  <si>
    <t>合計</t>
    <rPh sb="0" eb="2">
      <t>ゴウケイ</t>
    </rPh>
    <phoneticPr fontId="4"/>
  </si>
  <si>
    <t>数量</t>
    <rPh sb="0" eb="2">
      <t>スウリョウ</t>
    </rPh>
    <phoneticPr fontId="4"/>
  </si>
  <si>
    <t>金額</t>
    <rPh sb="0" eb="2">
      <t>キンガク</t>
    </rPh>
    <phoneticPr fontId="4"/>
  </si>
  <si>
    <t>金沢市地区</t>
    <rPh sb="0" eb="2">
      <t>カナザワ</t>
    </rPh>
    <rPh sb="2" eb="3">
      <t>シ</t>
    </rPh>
    <rPh sb="3" eb="5">
      <t>チク</t>
    </rPh>
    <phoneticPr fontId="4"/>
  </si>
  <si>
    <t>入庫</t>
    <rPh sb="0" eb="2">
      <t>ニュウコ</t>
    </rPh>
    <phoneticPr fontId="4"/>
  </si>
  <si>
    <t>出庫</t>
    <rPh sb="0" eb="1">
      <t>デ</t>
    </rPh>
    <rPh sb="1" eb="2">
      <t>クラ</t>
    </rPh>
    <phoneticPr fontId="4"/>
  </si>
  <si>
    <t>受</t>
    <rPh sb="0" eb="1">
      <t>ジュキブツ</t>
    </rPh>
    <phoneticPr fontId="4"/>
  </si>
  <si>
    <t>残高</t>
    <rPh sb="0" eb="2">
      <t>ザンダカ</t>
    </rPh>
    <phoneticPr fontId="4"/>
  </si>
  <si>
    <t>本</t>
    <rPh sb="0" eb="1">
      <t>ホン</t>
    </rPh>
    <phoneticPr fontId="4"/>
  </si>
  <si>
    <t>白山市地区</t>
    <rPh sb="0" eb="2">
      <t>ハクサン</t>
    </rPh>
    <rPh sb="2" eb="3">
      <t>シ</t>
    </rPh>
    <rPh sb="3" eb="5">
      <t>チク</t>
    </rPh>
    <phoneticPr fontId="4"/>
  </si>
  <si>
    <t>寄</t>
    <rPh sb="0" eb="1">
      <t>ヨ</t>
    </rPh>
    <phoneticPr fontId="4"/>
  </si>
  <si>
    <t>物</t>
    <rPh sb="0" eb="1">
      <t>モノ</t>
    </rPh>
    <phoneticPr fontId="4"/>
  </si>
  <si>
    <t>月</t>
    <rPh sb="0" eb="1">
      <t>ツキ</t>
    </rPh>
    <phoneticPr fontId="4"/>
  </si>
  <si>
    <t>小松市地区</t>
    <rPh sb="0" eb="2">
      <t>コマツ</t>
    </rPh>
    <rPh sb="2" eb="3">
      <t>シ</t>
    </rPh>
    <rPh sb="3" eb="5">
      <t>チク</t>
    </rPh>
    <phoneticPr fontId="4"/>
  </si>
  <si>
    <t>入</t>
    <rPh sb="0" eb="1">
      <t>イ</t>
    </rPh>
    <phoneticPr fontId="4"/>
  </si>
  <si>
    <t>分</t>
    <rPh sb="0" eb="1">
      <t>ブン</t>
    </rPh>
    <phoneticPr fontId="4"/>
  </si>
  <si>
    <t>七尾市地区</t>
    <rPh sb="0" eb="2">
      <t>ナナオ</t>
    </rPh>
    <rPh sb="2" eb="3">
      <t>シ</t>
    </rPh>
    <rPh sb="3" eb="5">
      <t>チク</t>
    </rPh>
    <phoneticPr fontId="4"/>
  </si>
  <si>
    <t>庫</t>
    <rPh sb="0" eb="1">
      <t>コ</t>
    </rPh>
    <phoneticPr fontId="4"/>
  </si>
  <si>
    <t>その他地区</t>
    <rPh sb="0" eb="3">
      <t>ソノタ</t>
    </rPh>
    <rPh sb="3" eb="5">
      <t>チク</t>
    </rPh>
    <phoneticPr fontId="4"/>
  </si>
  <si>
    <t>高</t>
    <rPh sb="0" eb="1">
      <t>タカ</t>
    </rPh>
    <phoneticPr fontId="4"/>
  </si>
  <si>
    <t>出</t>
    <rPh sb="0" eb="1">
      <t>デ</t>
    </rPh>
    <phoneticPr fontId="4"/>
  </si>
  <si>
    <t>回　　転　　率</t>
    <rPh sb="0" eb="1">
      <t>カイ</t>
    </rPh>
    <rPh sb="3" eb="4">
      <t>テン</t>
    </rPh>
    <rPh sb="6" eb="7">
      <t>リツ</t>
    </rPh>
    <phoneticPr fontId="4"/>
  </si>
  <si>
    <t>トン/寄託価格</t>
    <rPh sb="3" eb="5">
      <t>キタク</t>
    </rPh>
    <rPh sb="5" eb="7">
      <t>カカク</t>
    </rPh>
    <phoneticPr fontId="4"/>
  </si>
  <si>
    <t>（円）</t>
    <rPh sb="1" eb="2">
      <t>エン</t>
    </rPh>
    <phoneticPr fontId="4"/>
  </si>
  <si>
    <t>残高ウエイト</t>
    <rPh sb="0" eb="2">
      <t>ザンダカ</t>
    </rPh>
    <phoneticPr fontId="4"/>
  </si>
  <si>
    <t>前年同月対比</t>
    <rPh sb="0" eb="1">
      <t>ゼン</t>
    </rPh>
    <rPh sb="1" eb="2">
      <t>ネン</t>
    </rPh>
    <rPh sb="2" eb="3">
      <t>ドウ</t>
    </rPh>
    <rPh sb="3" eb="4">
      <t>ツキ</t>
    </rPh>
    <rPh sb="4" eb="6">
      <t>タイヒ</t>
    </rPh>
    <phoneticPr fontId="4"/>
  </si>
  <si>
    <t>　実　　　　績</t>
    <rPh sb="1" eb="2">
      <t>ジツ</t>
    </rPh>
    <rPh sb="6" eb="7">
      <t>ツムギ</t>
    </rPh>
    <phoneticPr fontId="4"/>
  </si>
  <si>
    <t>回転率</t>
    <rPh sb="0" eb="2">
      <t>カイテン</t>
    </rPh>
    <rPh sb="2" eb="3">
      <t>リツ</t>
    </rPh>
    <phoneticPr fontId="4"/>
  </si>
  <si>
    <t>　増　　　　減</t>
    <rPh sb="1" eb="2">
      <t>ゾウ</t>
    </rPh>
    <rPh sb="6" eb="7">
      <t>ゲン</t>
    </rPh>
    <phoneticPr fontId="4"/>
  </si>
  <si>
    <t>末</t>
    <rPh sb="0" eb="1">
      <t>マツ</t>
    </rPh>
    <phoneticPr fontId="4"/>
  </si>
  <si>
    <t>保</t>
    <rPh sb="0" eb="1">
      <t>タモツ</t>
    </rPh>
    <phoneticPr fontId="4"/>
  </si>
  <si>
    <t>　比　　　　率</t>
    <rPh sb="1" eb="2">
      <t>ヒ</t>
    </rPh>
    <rPh sb="6" eb="7">
      <t>リツ</t>
    </rPh>
    <phoneticPr fontId="4"/>
  </si>
  <si>
    <t>管</t>
    <rPh sb="0" eb="1">
      <t>カン</t>
    </rPh>
    <phoneticPr fontId="4"/>
  </si>
  <si>
    <t>残</t>
    <rPh sb="0" eb="1">
      <t>ザン</t>
    </rPh>
    <phoneticPr fontId="4"/>
  </si>
  <si>
    <t>前月対比</t>
    <rPh sb="0" eb="1">
      <t>ゼン</t>
    </rPh>
    <rPh sb="1" eb="2">
      <t>ツキ</t>
    </rPh>
    <rPh sb="2" eb="4">
      <t>タイヒ</t>
    </rPh>
    <phoneticPr fontId="4"/>
  </si>
  <si>
    <t>高</t>
    <rPh sb="0" eb="1">
      <t>ダカ</t>
    </rPh>
    <phoneticPr fontId="4"/>
  </si>
  <si>
    <t>（1～１１）</t>
  </si>
  <si>
    <t>（１２～１４）</t>
  </si>
  <si>
    <t>（１５～１７）</t>
  </si>
  <si>
    <t>（１８～１９）</t>
  </si>
  <si>
    <t>（２０～２５）</t>
  </si>
  <si>
    <t>（２７～３０）</t>
  </si>
  <si>
    <t>（３１～３４）</t>
  </si>
  <si>
    <t>（３５～３９）</t>
  </si>
  <si>
    <t>（％）</t>
  </si>
  <si>
    <t xml:space="preserve">               (%)</t>
  </si>
  <si>
    <t>令和3年2月</t>
  </si>
  <si>
    <t>令和3年3月</t>
  </si>
  <si>
    <t>令和3年4月</t>
  </si>
  <si>
    <t>令和3年5月</t>
  </si>
  <si>
    <t>令和3年6月</t>
  </si>
  <si>
    <t>令和3年7月</t>
  </si>
  <si>
    <t>令和3年8月</t>
  </si>
  <si>
    <t>令和3年9月</t>
  </si>
  <si>
    <t>令和3年10月</t>
  </si>
  <si>
    <t>令和3年11月</t>
  </si>
  <si>
    <t>令和3年12月</t>
  </si>
  <si>
    <t>令和4年1月</t>
  </si>
  <si>
    <t>令和4年2月</t>
  </si>
  <si>
    <t>令和4年3月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</si>
</sst>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[Red]\-#,##0.0"/>
    <numFmt numFmtId="177" formatCode="0.0_ "/>
    <numFmt numFmtId="178" formatCode="#,##0.0_ ;[Red]\-#,##0.0\ "/>
    <numFmt numFmtId="179" formatCode="#,##0;&quot;△ &quot;#,##0"/>
  </numFmts>
  <fonts count="10">
    <font>
      <sz val="11"/>
      <color theme="1"/>
      <name val="Calibri"/>
      <family val="3"/>
      <scheme val="minor"/>
    </font>
    <font>
      <sz val="10"/>
      <name val="Arial"/>
      <family val="2"/>
    </font>
    <font>
      <sz val="11"/>
      <name val="ＭＳ Ｐゴシック"/>
      <family val="3"/>
    </font>
    <font>
      <b/>
      <sz val="18"/>
      <name val="ＭＳ Ｐ明朝"/>
      <family val="1"/>
    </font>
    <font>
      <sz val="6"/>
      <name val="ＭＳ Ｐゴシック"/>
      <family val="3"/>
    </font>
    <font>
      <b/>
      <sz val="24"/>
      <name val="ＭＳ Ｐ明朝"/>
      <family val="1"/>
    </font>
    <font>
      <sz val="24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6"/>
      <name val="Calibri"/>
      <family val="3"/>
      <scheme val="minor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/>
      <top/>
      <bottom style="medium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>
      <alignment/>
      <protection/>
    </xf>
  </cellStyleXfs>
  <cellXfs count="284">
    <xf numFmtId="0" fontId="0" fillId="0" borderId="0" xfId="0" applyAlignment="1">
      <alignment vertical="center"/>
    </xf>
    <xf numFmtId="0" fontId="7" fillId="0" borderId="0" xfId="22" applyFont="1">
      <alignment/>
      <protection/>
    </xf>
    <xf numFmtId="0" fontId="2" fillId="0" borderId="1" xfId="22" applyBorder="1" applyAlignment="1">
      <alignment horizontal="center"/>
      <protection/>
    </xf>
    <xf numFmtId="38" fontId="2" fillId="0" borderId="0" xfId="22" applyNumberFormat="1">
      <alignment/>
      <protection/>
    </xf>
    <xf numFmtId="0" fontId="2" fillId="0" borderId="2" xfId="22" applyBorder="1">
      <alignment/>
      <protection/>
    </xf>
    <xf numFmtId="0" fontId="2" fillId="0" borderId="3" xfId="22" applyBorder="1">
      <alignment/>
      <protection/>
    </xf>
    <xf numFmtId="0" fontId="2" fillId="0" borderId="3" xfId="22" applyBorder="1" applyAlignment="1">
      <alignment horizontal="left"/>
      <protection/>
    </xf>
    <xf numFmtId="0" fontId="2" fillId="0" borderId="4" xfId="22" applyBorder="1">
      <alignment/>
      <protection/>
    </xf>
    <xf numFmtId="0" fontId="2" fillId="0" borderId="5" xfId="22" applyBorder="1" applyAlignment="1">
      <alignment horizontal="center"/>
      <protection/>
    </xf>
    <xf numFmtId="0" fontId="2" fillId="0" borderId="6" xfId="22" applyBorder="1" applyAlignment="1">
      <alignment horizontal="center"/>
      <protection/>
    </xf>
    <xf numFmtId="0" fontId="2" fillId="0" borderId="7" xfId="22" applyBorder="1" applyAlignment="1">
      <alignment horizontal="center"/>
      <protection/>
    </xf>
    <xf numFmtId="0" fontId="2" fillId="0" borderId="8" xfId="22" applyBorder="1" applyAlignment="1">
      <alignment horizontal="center"/>
      <protection/>
    </xf>
    <xf numFmtId="0" fontId="2" fillId="0" borderId="1" xfId="22" applyBorder="1">
      <alignment/>
      <protection/>
    </xf>
    <xf numFmtId="38" fontId="2" fillId="0" borderId="9" xfId="21" applyBorder="1"/>
    <xf numFmtId="38" fontId="2" fillId="0" borderId="10" xfId="21" applyBorder="1"/>
    <xf numFmtId="38" fontId="2" fillId="0" borderId="11" xfId="21" applyBorder="1"/>
    <xf numFmtId="38" fontId="2" fillId="0" borderId="12" xfId="21" applyBorder="1"/>
    <xf numFmtId="38" fontId="2" fillId="0" borderId="3" xfId="21" applyBorder="1"/>
    <xf numFmtId="38" fontId="2" fillId="0" borderId="13" xfId="21" applyBorder="1"/>
    <xf numFmtId="38" fontId="2" fillId="0" borderId="14" xfId="21" applyBorder="1"/>
    <xf numFmtId="38" fontId="2" fillId="0" borderId="15" xfId="21" applyBorder="1"/>
    <xf numFmtId="38" fontId="2" fillId="0" borderId="16" xfId="21" applyBorder="1"/>
    <xf numFmtId="0" fontId="2" fillId="0" borderId="17" xfId="22" applyBorder="1">
      <alignment/>
      <protection/>
    </xf>
    <xf numFmtId="38" fontId="2" fillId="0" borderId="18" xfId="21" applyBorder="1"/>
    <xf numFmtId="38" fontId="2" fillId="0" borderId="19" xfId="21" applyBorder="1"/>
    <xf numFmtId="38" fontId="2" fillId="0" borderId="20" xfId="21" applyBorder="1"/>
    <xf numFmtId="38" fontId="2" fillId="0" borderId="21" xfId="21" applyBorder="1"/>
    <xf numFmtId="38" fontId="2" fillId="0" borderId="22" xfId="21" applyBorder="1"/>
    <xf numFmtId="0" fontId="2" fillId="0" borderId="23" xfId="22" applyBorder="1" applyAlignment="1">
      <alignment horizontal="center"/>
      <protection/>
    </xf>
    <xf numFmtId="38" fontId="2" fillId="0" borderId="7" xfId="21" applyBorder="1"/>
    <xf numFmtId="38" fontId="2" fillId="0" borderId="8" xfId="21" applyBorder="1"/>
    <xf numFmtId="38" fontId="2" fillId="0" borderId="24" xfId="21" applyBorder="1"/>
    <xf numFmtId="38" fontId="2" fillId="0" borderId="25" xfId="21" applyBorder="1"/>
    <xf numFmtId="38" fontId="2" fillId="0" borderId="26" xfId="21" applyBorder="1"/>
    <xf numFmtId="38" fontId="2" fillId="0" borderId="27" xfId="21" applyBorder="1"/>
    <xf numFmtId="38" fontId="2" fillId="0" borderId="5" xfId="21" applyBorder="1"/>
    <xf numFmtId="38" fontId="2" fillId="0" borderId="6" xfId="21" applyBorder="1"/>
    <xf numFmtId="38" fontId="2" fillId="0" borderId="28" xfId="21" applyBorder="1"/>
    <xf numFmtId="38" fontId="2" fillId="0" borderId="29" xfId="21" applyBorder="1"/>
    <xf numFmtId="0" fontId="2" fillId="0" borderId="30" xfId="22" applyBorder="1" applyAlignment="1">
      <alignment horizontal="center"/>
      <protection/>
    </xf>
    <xf numFmtId="0" fontId="2" fillId="0" borderId="31" xfId="22" applyBorder="1" applyAlignment="1">
      <alignment horizontal="center"/>
      <protection/>
    </xf>
    <xf numFmtId="38" fontId="2" fillId="0" borderId="32" xfId="21" applyBorder="1"/>
    <xf numFmtId="38" fontId="2" fillId="0" borderId="33" xfId="21" applyBorder="1"/>
    <xf numFmtId="0" fontId="2" fillId="0" borderId="34" xfId="22" applyBorder="1" applyAlignment="1">
      <alignment horizontal="center"/>
      <protection/>
    </xf>
    <xf numFmtId="0" fontId="2" fillId="0" borderId="2" xfId="22" applyBorder="1" applyAlignment="1">
      <alignment horizontal="center"/>
      <protection/>
    </xf>
    <xf numFmtId="0" fontId="2" fillId="0" borderId="35" xfId="22" applyBorder="1">
      <alignment/>
      <protection/>
    </xf>
    <xf numFmtId="0" fontId="2" fillId="0" borderId="36" xfId="22" applyBorder="1">
      <alignment/>
      <protection/>
    </xf>
    <xf numFmtId="0" fontId="2" fillId="0" borderId="37" xfId="22" applyBorder="1" applyAlignment="1">
      <alignment horizontal="center"/>
      <protection/>
    </xf>
    <xf numFmtId="176" fontId="2" fillId="0" borderId="5" xfId="21" applyNumberFormat="1" applyBorder="1" applyAlignment="1">
      <alignment horizontal="right"/>
    </xf>
    <xf numFmtId="176" fontId="2" fillId="0" borderId="6" xfId="21" applyNumberFormat="1" applyBorder="1" applyAlignment="1">
      <alignment horizontal="right"/>
    </xf>
    <xf numFmtId="176" fontId="2" fillId="0" borderId="7" xfId="21" applyNumberFormat="1" applyBorder="1" applyAlignment="1">
      <alignment horizontal="right"/>
    </xf>
    <xf numFmtId="176" fontId="2" fillId="0" borderId="8" xfId="21" applyNumberFormat="1" applyBorder="1" applyAlignment="1">
      <alignment horizontal="right"/>
    </xf>
    <xf numFmtId="38" fontId="2" fillId="0" borderId="0" xfId="21" applyAlignment="1">
      <alignment horizontal="center"/>
    </xf>
    <xf numFmtId="0" fontId="2" fillId="0" borderId="38" xfId="22" applyBorder="1" applyAlignment="1">
      <alignment horizontal="center"/>
      <protection/>
    </xf>
    <xf numFmtId="0" fontId="2" fillId="0" borderId="39" xfId="22" applyBorder="1" applyAlignment="1">
      <alignment horizontal="center"/>
      <protection/>
    </xf>
    <xf numFmtId="38" fontId="2" fillId="0" borderId="9" xfId="21" applyBorder="1" applyAlignment="1">
      <alignment horizontal="right"/>
    </xf>
    <xf numFmtId="38" fontId="2" fillId="0" borderId="10" xfId="21" applyBorder="1" applyAlignment="1">
      <alignment horizontal="right"/>
    </xf>
    <xf numFmtId="0" fontId="2" fillId="0" borderId="40" xfId="22" applyBorder="1" applyAlignment="1">
      <alignment horizontal="center"/>
      <protection/>
    </xf>
    <xf numFmtId="38" fontId="2" fillId="0" borderId="22" xfId="21" applyBorder="1" applyAlignment="1">
      <alignment horizontal="right"/>
    </xf>
    <xf numFmtId="38" fontId="2" fillId="0" borderId="16" xfId="21" applyBorder="1" applyAlignment="1">
      <alignment horizontal="right"/>
    </xf>
    <xf numFmtId="0" fontId="2" fillId="0" borderId="35" xfId="22" applyBorder="1" applyAlignment="1">
      <alignment horizontal="center"/>
      <protection/>
    </xf>
    <xf numFmtId="38" fontId="2" fillId="0" borderId="9" xfId="22" applyNumberFormat="1" applyBorder="1">
      <alignment/>
      <protection/>
    </xf>
    <xf numFmtId="38" fontId="2" fillId="0" borderId="10" xfId="22" applyNumberFormat="1" applyBorder="1">
      <alignment/>
      <protection/>
    </xf>
    <xf numFmtId="38" fontId="2" fillId="0" borderId="14" xfId="22" applyNumberFormat="1" applyBorder="1">
      <alignment/>
      <protection/>
    </xf>
    <xf numFmtId="38" fontId="2" fillId="0" borderId="13" xfId="22" applyNumberFormat="1" applyBorder="1">
      <alignment/>
      <protection/>
    </xf>
    <xf numFmtId="38" fontId="2" fillId="0" borderId="22" xfId="22" applyNumberFormat="1" applyBorder="1">
      <alignment/>
      <protection/>
    </xf>
    <xf numFmtId="38" fontId="2" fillId="0" borderId="16" xfId="22" applyNumberFormat="1" applyBorder="1">
      <alignment/>
      <protection/>
    </xf>
    <xf numFmtId="38" fontId="2" fillId="0" borderId="20" xfId="22" applyNumberFormat="1" applyBorder="1">
      <alignment/>
      <protection/>
    </xf>
    <xf numFmtId="38" fontId="2" fillId="0" borderId="21" xfId="22" applyNumberFormat="1" applyBorder="1">
      <alignment/>
      <protection/>
    </xf>
    <xf numFmtId="0" fontId="2" fillId="0" borderId="41" xfId="22" applyBorder="1">
      <alignment/>
      <protection/>
    </xf>
    <xf numFmtId="0" fontId="2" fillId="0" borderId="42" xfId="22" applyBorder="1" applyAlignment="1">
      <alignment horizontal="center"/>
      <protection/>
    </xf>
    <xf numFmtId="177" fontId="2" fillId="0" borderId="15" xfId="22" applyNumberFormat="1" applyBorder="1">
      <alignment/>
      <protection/>
    </xf>
    <xf numFmtId="177" fontId="2" fillId="0" borderId="43" xfId="22" applyNumberFormat="1" applyBorder="1">
      <alignment/>
      <protection/>
    </xf>
    <xf numFmtId="177" fontId="2" fillId="0" borderId="44" xfId="22" applyNumberFormat="1" applyBorder="1">
      <alignment/>
      <protection/>
    </xf>
    <xf numFmtId="177" fontId="2" fillId="0" borderId="45" xfId="22" applyNumberFormat="1" applyBorder="1">
      <alignment/>
      <protection/>
    </xf>
    <xf numFmtId="177" fontId="2" fillId="0" borderId="22" xfId="22" applyNumberFormat="1" applyBorder="1">
      <alignment/>
      <protection/>
    </xf>
    <xf numFmtId="177" fontId="2" fillId="0" borderId="16" xfId="22" applyNumberFormat="1" applyBorder="1">
      <alignment/>
      <protection/>
    </xf>
    <xf numFmtId="177" fontId="2" fillId="0" borderId="20" xfId="22" applyNumberFormat="1" applyBorder="1">
      <alignment/>
      <protection/>
    </xf>
    <xf numFmtId="177" fontId="2" fillId="0" borderId="21" xfId="22" applyNumberFormat="1" applyBorder="1">
      <alignment/>
      <protection/>
    </xf>
    <xf numFmtId="177" fontId="2" fillId="0" borderId="5" xfId="22" applyNumberFormat="1" applyBorder="1">
      <alignment/>
      <protection/>
    </xf>
    <xf numFmtId="177" fontId="2" fillId="0" borderId="6" xfId="22" applyNumberFormat="1" applyBorder="1">
      <alignment/>
      <protection/>
    </xf>
    <xf numFmtId="177" fontId="2" fillId="0" borderId="7" xfId="22" applyNumberFormat="1" applyBorder="1">
      <alignment/>
      <protection/>
    </xf>
    <xf numFmtId="177" fontId="2" fillId="0" borderId="8" xfId="22" applyNumberFormat="1" applyBorder="1">
      <alignment/>
      <protection/>
    </xf>
    <xf numFmtId="177" fontId="2" fillId="0" borderId="9" xfId="22" applyNumberFormat="1" applyBorder="1">
      <alignment/>
      <protection/>
    </xf>
    <xf numFmtId="177" fontId="2" fillId="0" borderId="13" xfId="22" applyNumberFormat="1" applyBorder="1">
      <alignment/>
      <protection/>
    </xf>
    <xf numFmtId="177" fontId="2" fillId="0" borderId="10" xfId="22" applyNumberFormat="1" applyBorder="1">
      <alignment/>
      <protection/>
    </xf>
    <xf numFmtId="177" fontId="2" fillId="0" borderId="14" xfId="22" applyNumberFormat="1" applyBorder="1">
      <alignment/>
      <protection/>
    </xf>
    <xf numFmtId="38" fontId="0" fillId="0" borderId="10" xfId="21" applyFont="1" applyBorder="1"/>
    <xf numFmtId="38" fontId="0" fillId="0" borderId="16" xfId="21" applyFont="1" applyBorder="1"/>
    <xf numFmtId="38" fontId="0" fillId="0" borderId="7" xfId="21" applyFont="1" applyBorder="1"/>
    <xf numFmtId="38" fontId="0" fillId="0" borderId="26" xfId="21" applyFont="1" applyBorder="1"/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50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50" xfId="22" applyBorder="1" applyAlignment="1">
      <alignment horizontal="center"/>
      <protection/>
    </xf>
    <xf numFmtId="179" fontId="2" fillId="0" borderId="9" xfId="22" applyNumberFormat="1" applyBorder="1" applyAlignment="1">
      <alignment shrinkToFit="1"/>
      <protection/>
    </xf>
    <xf numFmtId="179" fontId="2" fillId="0" borderId="10" xfId="22" applyNumberFormat="1" applyBorder="1" applyAlignment="1">
      <alignment shrinkToFit="1"/>
      <protection/>
    </xf>
    <xf numFmtId="179" fontId="2" fillId="0" borderId="14" xfId="22" applyNumberFormat="1" applyBorder="1" applyAlignment="1">
      <alignment shrinkToFit="1"/>
      <protection/>
    </xf>
    <xf numFmtId="179" fontId="2" fillId="0" borderId="13" xfId="22" applyNumberFormat="1" applyBorder="1" applyAlignment="1">
      <alignment shrinkToFit="1"/>
      <protection/>
    </xf>
    <xf numFmtId="179" fontId="2" fillId="0" borderId="22" xfId="22" applyNumberFormat="1" applyBorder="1" applyAlignment="1">
      <alignment shrinkToFit="1"/>
      <protection/>
    </xf>
    <xf numFmtId="179" fontId="2" fillId="0" borderId="16" xfId="22" applyNumberFormat="1" applyBorder="1" applyAlignment="1">
      <alignment shrinkToFit="1"/>
      <protection/>
    </xf>
    <xf numFmtId="179" fontId="2" fillId="0" borderId="20" xfId="22" applyNumberFormat="1" applyBorder="1" applyAlignment="1">
      <alignment shrinkToFit="1"/>
      <protection/>
    </xf>
    <xf numFmtId="179" fontId="2" fillId="0" borderId="21" xfId="22" applyNumberFormat="1" applyBorder="1" applyAlignment="1">
      <alignment shrinkToFit="1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176" fontId="2" fillId="0" borderId="23" xfId="22" applyNumberFormat="1" applyBorder="1" applyAlignment="1">
      <alignment horizontal="center"/>
      <protection/>
    </xf>
    <xf numFmtId="0" fontId="2" fillId="0" borderId="51" xfId="22" applyBorder="1" applyAlignment="1">
      <alignment horizontal="center"/>
      <protection/>
    </xf>
    <xf numFmtId="178" fontId="2" fillId="0" borderId="23" xfId="22" applyNumberFormat="1" applyBorder="1" applyAlignment="1">
      <alignment horizontal="center"/>
      <protection/>
    </xf>
    <xf numFmtId="0" fontId="2" fillId="0" borderId="1" xfId="22" applyBorder="1" applyAlignment="1">
      <alignment horizontal="center" vertical="distributed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8" fontId="2" fillId="0" borderId="50" xfId="22" applyNumberFormat="1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177" fontId="2" fillId="0" borderId="23" xfId="22" applyNumberFormat="1" applyBorder="1" applyAlignment="1">
      <alignment horizontal="center"/>
      <protection/>
    </xf>
    <xf numFmtId="177" fontId="2" fillId="0" borderId="51" xfId="22" applyNumberFormat="1" applyBorder="1" applyAlignment="1">
      <alignment horizontal="center"/>
      <protection/>
    </xf>
    <xf numFmtId="0" fontId="2" fillId="0" borderId="52" xfId="22" applyBorder="1" applyAlignment="1">
      <alignment vertical="justify"/>
      <protection/>
    </xf>
    <xf numFmtId="0" fontId="2" fillId="0" borderId="38" xfId="22" applyBorder="1" applyAlignment="1">
      <alignment vertical="justify"/>
      <protection/>
    </xf>
    <xf numFmtId="0" fontId="2" fillId="0" borderId="53" xfId="22" applyBorder="1" applyAlignment="1">
      <alignment vertical="justify"/>
      <protection/>
    </xf>
    <xf numFmtId="38" fontId="2" fillId="0" borderId="26" xfId="21" applyBorder="1" applyAlignment="1">
      <alignment horizontal="right"/>
    </xf>
    <xf numFmtId="38" fontId="2" fillId="0" borderId="27" xfId="21" applyBorder="1" applyAlignment="1">
      <alignment horizontal="right"/>
    </xf>
    <xf numFmtId="38" fontId="2" fillId="0" borderId="18" xfId="21" applyBorder="1" applyAlignment="1">
      <alignment horizontal="right"/>
    </xf>
    <xf numFmtId="38" fontId="2" fillId="0" borderId="19" xfId="21" applyBorder="1" applyAlignment="1">
      <alignment horizontal="right"/>
    </xf>
    <xf numFmtId="176" fontId="2" fillId="0" borderId="2" xfId="21" applyNumberFormat="1" applyBorder="1" applyAlignment="1">
      <alignment horizontal="center"/>
    </xf>
    <xf numFmtId="176" fontId="2" fillId="0" borderId="52" xfId="22" applyNumberFormat="1" applyBorder="1" applyAlignment="1">
      <alignment horizontal="center"/>
      <protection/>
    </xf>
    <xf numFmtId="38" fontId="2" fillId="0" borderId="46" xfId="21" applyBorder="1" applyAlignment="1">
      <alignment horizontal="right"/>
    </xf>
    <xf numFmtId="0" fontId="2" fillId="0" borderId="54" xfId="22" applyBorder="1" applyAlignment="1">
      <alignment horizontal="right"/>
      <protection/>
    </xf>
    <xf numFmtId="0" fontId="2" fillId="0" borderId="46" xfId="22" applyBorder="1" applyAlignment="1">
      <alignment horizontal="center"/>
      <protection/>
    </xf>
    <xf numFmtId="0" fontId="2" fillId="0" borderId="54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2" xfId="22" applyBorder="1" applyAlignment="1">
      <alignment horizontal="center" vertical="center"/>
      <protection/>
    </xf>
    <xf numFmtId="0" fontId="2" fillId="0" borderId="52" xfId="22" applyBorder="1" applyAlignment="1">
      <alignment horizontal="center" vertical="center"/>
      <protection/>
    </xf>
    <xf numFmtId="0" fontId="2" fillId="0" borderId="55" xfId="22" applyBorder="1" applyAlignment="1">
      <alignment horizontal="center" vertical="center"/>
      <protection/>
    </xf>
    <xf numFmtId="0" fontId="2" fillId="0" borderId="56" xfId="22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57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38" fontId="3" fillId="0" borderId="58" xfId="22" applyNumberFormat="1" applyFont="1" applyBorder="1">
      <alignment/>
      <protection/>
    </xf>
    <xf numFmtId="0" fontId="2" fillId="0" borderId="58" xfId="22" applyBorder="1">
      <alignment/>
      <protection/>
    </xf>
    <xf numFmtId="0" fontId="5" fillId="0" borderId="58" xfId="22" applyFont="1" applyBorder="1">
      <alignment/>
      <protection/>
    </xf>
    <xf numFmtId="0" fontId="6" fillId="0" borderId="58" xfId="22" applyFont="1" applyBorder="1">
      <alignment/>
      <protection/>
    </xf>
    <xf numFmtId="0" fontId="7" fillId="0" borderId="58" xfId="22" applyFont="1" applyBorder="1">
      <alignment/>
      <protection/>
    </xf>
    <xf numFmtId="0" fontId="2" fillId="0" borderId="9" xfId="22" applyBorder="1" applyAlignment="1">
      <alignment horizontal="center"/>
      <protection/>
    </xf>
    <xf numFmtId="0" fontId="2" fillId="0" borderId="10" xfId="22" applyBorder="1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 2" xfId="20"/>
    <cellStyle name="桁区切り 2" xfId="21"/>
    <cellStyle name="標準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2BE45-7612-4CBA-B023-B960033E0F70}">
  <dimension ref="A1:AL49"/>
  <sheetViews>
    <sheetView tabSelected="1"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AA9" sqref="AA9"/>
    </sheetView>
  </sheetViews>
  <sheetFormatPr defaultColWidth="9.140625" defaultRowHeight="15"/>
  <cols>
    <col min="1" max="1" width="2.57421875" style="157" customWidth="1"/>
    <col min="2" max="2" width="3.140625" style="157" customWidth="1"/>
    <col min="3" max="3" width="12.57421875" style="157" customWidth="1"/>
    <col min="4" max="4" width="7.28125" style="157" customWidth="1"/>
    <col min="5" max="5" width="7.57421875" style="157" customWidth="1"/>
    <col min="6" max="6" width="10.140625" style="157" customWidth="1"/>
    <col min="7" max="7" width="7.57421875" style="157" customWidth="1"/>
    <col min="8" max="8" width="10.140625" style="157" customWidth="1"/>
    <col min="9" max="9" width="7.57421875" style="157" customWidth="1"/>
    <col min="10" max="10" width="10.140625" style="157" customWidth="1"/>
    <col min="11" max="11" width="7.57421875" style="157" customWidth="1"/>
    <col min="12" max="12" width="10.140625" style="157" customWidth="1"/>
    <col min="13" max="13" width="7.57421875" style="157" customWidth="1"/>
    <col min="14" max="14" width="10.140625" style="157" customWidth="1"/>
    <col min="15" max="15" width="7.57421875" style="157" customWidth="1"/>
    <col min="16" max="16" width="10.140625" style="157" customWidth="1"/>
    <col min="17" max="17" width="8.140625" style="157" customWidth="1"/>
    <col min="18" max="18" width="11.140625" style="157" customWidth="1"/>
    <col min="19" max="19" width="8.140625" style="157" customWidth="1"/>
    <col min="20" max="20" width="11.140625" style="157" customWidth="1"/>
    <col min="21" max="21" width="8.140625" style="157" customWidth="1"/>
    <col min="22" max="22" width="11.140625" style="157" customWidth="1"/>
    <col min="23" max="23" width="7.57421875" style="157" customWidth="1"/>
    <col min="24" max="24" width="10.421875" style="157" bestFit="1" customWidth="1"/>
    <col min="25" max="25" width="8.57421875" style="157" customWidth="1"/>
    <col min="26" max="26" width="11.57421875" style="157" customWidth="1"/>
    <col min="27" max="16384" width="9.00390625" style="157" customWidth="1"/>
  </cols>
  <sheetData>
    <row r="1" spans="1:26" ht="29.25" thickBot="1">
      <c r="A1" s="277" t="s">
        <v>76</v>
      </c>
      <c r="B1" s="278"/>
      <c r="C1" s="278"/>
      <c r="D1" s="278"/>
      <c r="E1" s="279" t="s">
        <v>0</v>
      </c>
      <c r="F1" s="280"/>
      <c r="G1" s="280"/>
      <c r="H1" s="280"/>
      <c r="J1" s="281" t="s">
        <v>1</v>
      </c>
      <c r="K1" s="278"/>
      <c r="L1" s="1" t="s">
        <v>2</v>
      </c>
      <c r="M1" s="1" t="s">
        <v>3</v>
      </c>
      <c r="N1" s="1" t="s">
        <v>4</v>
      </c>
      <c r="O1" s="281" t="s">
        <v>5</v>
      </c>
      <c r="P1" s="278"/>
      <c r="Q1" s="278"/>
      <c r="R1" s="1"/>
      <c r="S1" s="1"/>
      <c r="T1" s="1"/>
      <c r="V1" s="1"/>
      <c r="W1" s="1"/>
      <c r="X1" s="156" t="s">
        <v>6</v>
      </c>
      <c r="Y1" s="1"/>
      <c r="Z1" s="1"/>
    </row>
    <row r="2" spans="1:26" ht="15">
      <c r="A2" s="4"/>
      <c r="B2" s="5"/>
      <c r="C2" s="5"/>
      <c r="D2" s="6"/>
      <c r="E2" s="282" t="s">
        <v>7</v>
      </c>
      <c r="F2" s="283"/>
      <c r="G2" s="276" t="s">
        <v>8</v>
      </c>
      <c r="H2" s="276"/>
      <c r="I2" s="274" t="s">
        <v>9</v>
      </c>
      <c r="J2" s="275"/>
      <c r="K2" s="276" t="s">
        <v>10</v>
      </c>
      <c r="L2" s="276"/>
      <c r="M2" s="274" t="s">
        <v>11</v>
      </c>
      <c r="N2" s="275"/>
      <c r="O2" s="276" t="s">
        <v>12</v>
      </c>
      <c r="P2" s="276"/>
      <c r="Q2" s="274" t="s">
        <v>13</v>
      </c>
      <c r="R2" s="275"/>
      <c r="S2" s="276" t="s">
        <v>14</v>
      </c>
      <c r="T2" s="276"/>
      <c r="U2" s="274" t="s">
        <v>15</v>
      </c>
      <c r="V2" s="275"/>
      <c r="W2" s="276" t="s">
        <v>16</v>
      </c>
      <c r="X2" s="276"/>
      <c r="Y2" s="268" t="s">
        <v>17</v>
      </c>
      <c r="Z2" s="269"/>
    </row>
    <row r="3" spans="1:26" ht="18.75">
      <c r="A3" s="7"/>
      <c r="C3" s="272"/>
      <c r="D3" s="273"/>
      <c r="E3" s="265" t="s">
        <v>53</v>
      </c>
      <c r="F3" s="266"/>
      <c r="G3" s="267" t="s">
        <v>54</v>
      </c>
      <c r="H3" s="267"/>
      <c r="I3" s="265" t="s">
        <v>55</v>
      </c>
      <c r="J3" s="266"/>
      <c r="K3" s="267" t="s">
        <v>56</v>
      </c>
      <c r="L3" s="267"/>
      <c r="M3" s="265" t="s">
        <v>57</v>
      </c>
      <c r="N3" s="266"/>
      <c r="O3" s="267">
        <v>26</v>
      </c>
      <c r="P3" s="267"/>
      <c r="Q3" s="265" t="s">
        <v>58</v>
      </c>
      <c r="R3" s="266"/>
      <c r="S3" s="267" t="s">
        <v>59</v>
      </c>
      <c r="T3" s="267"/>
      <c r="U3" s="265" t="s">
        <v>60</v>
      </c>
      <c r="V3" s="266"/>
      <c r="W3" s="267">
        <v>40</v>
      </c>
      <c r="X3" s="267"/>
      <c r="Y3" s="270"/>
      <c r="Z3" s="271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55" t="s">
        <v>21</v>
      </c>
      <c r="E5" s="13">
        <v>1471</v>
      </c>
      <c r="F5" s="14">
        <v>187902</v>
      </c>
      <c r="G5" s="15">
        <v>54</v>
      </c>
      <c r="H5" s="16">
        <v>10200</v>
      </c>
      <c r="I5" s="13">
        <v>1556</v>
      </c>
      <c r="J5" s="14">
        <v>5663655</v>
      </c>
      <c r="K5" s="17">
        <v>1514</v>
      </c>
      <c r="L5" s="18">
        <v>3346528</v>
      </c>
      <c r="M5" s="13">
        <v>924</v>
      </c>
      <c r="N5" s="87">
        <v>263251</v>
      </c>
      <c r="O5" s="19">
        <v>1127</v>
      </c>
      <c r="P5" s="18">
        <v>75642</v>
      </c>
      <c r="Q5" s="13">
        <v>13074</v>
      </c>
      <c r="R5" s="14">
        <v>2120286</v>
      </c>
      <c r="S5" s="19">
        <v>15281</v>
      </c>
      <c r="T5" s="18">
        <v>6365090</v>
      </c>
      <c r="U5" s="13">
        <v>3617</v>
      </c>
      <c r="V5" s="14">
        <v>1410948</v>
      </c>
      <c r="W5" s="13">
        <v>438</v>
      </c>
      <c r="X5" s="18">
        <v>33360</v>
      </c>
      <c r="Y5" s="20">
        <f aca="true" t="shared" si="0" ref="Y5:Z19">+W5+U5+S5+Q5+O5+M5+K5+I5+G5+E5</f>
        <v>39056</v>
      </c>
      <c r="Z5" s="21">
        <f t="shared" si="0"/>
        <v>19476862</v>
      </c>
    </row>
    <row r="6" spans="1:26" ht="18.95" customHeight="1">
      <c r="A6" s="7"/>
      <c r="B6" s="22"/>
      <c r="C6" s="161"/>
      <c r="D6" s="158" t="s">
        <v>22</v>
      </c>
      <c r="E6" s="23">
        <v>743</v>
      </c>
      <c r="F6" s="24">
        <v>42943</v>
      </c>
      <c r="G6" s="25">
        <v>54</v>
      </c>
      <c r="H6" s="26">
        <v>10200</v>
      </c>
      <c r="I6" s="27">
        <v>1796</v>
      </c>
      <c r="J6" s="21">
        <v>5668829</v>
      </c>
      <c r="K6" s="25">
        <v>703</v>
      </c>
      <c r="L6" s="26">
        <v>1885619</v>
      </c>
      <c r="M6" s="27">
        <v>940</v>
      </c>
      <c r="N6" s="88">
        <v>281633</v>
      </c>
      <c r="O6" s="25">
        <v>1154</v>
      </c>
      <c r="P6" s="26">
        <v>74389</v>
      </c>
      <c r="Q6" s="27">
        <v>13963</v>
      </c>
      <c r="R6" s="21">
        <v>2181324</v>
      </c>
      <c r="S6" s="25">
        <v>15223</v>
      </c>
      <c r="T6" s="26">
        <v>6340401</v>
      </c>
      <c r="U6" s="27">
        <v>3498</v>
      </c>
      <c r="V6" s="21">
        <v>1602108</v>
      </c>
      <c r="W6" s="27">
        <v>337</v>
      </c>
      <c r="X6" s="26">
        <v>46979</v>
      </c>
      <c r="Y6" s="20">
        <f t="shared" si="0"/>
        <v>38411</v>
      </c>
      <c r="Z6" s="21">
        <f t="shared" si="0"/>
        <v>18134425</v>
      </c>
    </row>
    <row r="7" spans="1:26" ht="18.95" customHeight="1" thickBot="1">
      <c r="A7" s="7" t="s">
        <v>23</v>
      </c>
      <c r="B7" s="22"/>
      <c r="C7" s="162"/>
      <c r="D7" s="28" t="s">
        <v>24</v>
      </c>
      <c r="E7" s="23">
        <v>2377</v>
      </c>
      <c r="F7" s="36">
        <v>451553</v>
      </c>
      <c r="G7" s="29">
        <v>156</v>
      </c>
      <c r="H7" s="30">
        <v>75238</v>
      </c>
      <c r="I7" s="31">
        <v>1253</v>
      </c>
      <c r="J7" s="32">
        <v>1540598</v>
      </c>
      <c r="K7" s="89">
        <v>2414</v>
      </c>
      <c r="L7" s="30">
        <v>4856093</v>
      </c>
      <c r="M7" s="23">
        <v>1097</v>
      </c>
      <c r="N7" s="24">
        <v>242137</v>
      </c>
      <c r="O7" s="33">
        <v>2716</v>
      </c>
      <c r="P7" s="34">
        <v>548947</v>
      </c>
      <c r="Q7" s="23">
        <v>31250</v>
      </c>
      <c r="R7" s="24">
        <v>4830163</v>
      </c>
      <c r="S7" s="33">
        <v>24886</v>
      </c>
      <c r="T7" s="34">
        <v>2004736</v>
      </c>
      <c r="U7" s="23">
        <v>1993</v>
      </c>
      <c r="V7" s="24">
        <v>795875</v>
      </c>
      <c r="W7" s="23">
        <v>1249</v>
      </c>
      <c r="X7" s="34">
        <v>259407</v>
      </c>
      <c r="Y7" s="31">
        <f t="shared" si="0"/>
        <v>69391</v>
      </c>
      <c r="Z7" s="24">
        <f t="shared" si="0"/>
        <v>15604747</v>
      </c>
    </row>
    <row r="8" spans="1:26" ht="18.95" customHeight="1">
      <c r="A8" s="7"/>
      <c r="B8" s="22" t="s">
        <v>25</v>
      </c>
      <c r="C8" s="2" t="s">
        <v>26</v>
      </c>
      <c r="D8" s="155" t="s">
        <v>21</v>
      </c>
      <c r="E8" s="13">
        <v>166</v>
      </c>
      <c r="F8" s="14">
        <v>27294</v>
      </c>
      <c r="G8" s="15">
        <v>0</v>
      </c>
      <c r="H8" s="16">
        <v>0</v>
      </c>
      <c r="I8" s="13">
        <v>77</v>
      </c>
      <c r="J8" s="14">
        <v>23730</v>
      </c>
      <c r="K8" s="17">
        <v>65</v>
      </c>
      <c r="L8" s="18">
        <v>1620</v>
      </c>
      <c r="M8" s="13">
        <v>5759</v>
      </c>
      <c r="N8" s="87">
        <v>1123394</v>
      </c>
      <c r="O8" s="19">
        <v>0</v>
      </c>
      <c r="P8" s="18">
        <v>0</v>
      </c>
      <c r="Q8" s="13">
        <v>8520</v>
      </c>
      <c r="R8" s="14">
        <v>1915878</v>
      </c>
      <c r="S8" s="19">
        <v>33410</v>
      </c>
      <c r="T8" s="18">
        <v>3910028</v>
      </c>
      <c r="U8" s="13">
        <v>1353</v>
      </c>
      <c r="V8" s="14">
        <v>117720</v>
      </c>
      <c r="W8" s="13">
        <v>45</v>
      </c>
      <c r="X8" s="18">
        <v>7326</v>
      </c>
      <c r="Y8" s="13">
        <f t="shared" si="0"/>
        <v>49395</v>
      </c>
      <c r="Z8" s="14">
        <f t="shared" si="0"/>
        <v>7126990</v>
      </c>
    </row>
    <row r="9" spans="1:26" ht="18.95" customHeight="1">
      <c r="A9" s="7" t="s">
        <v>27</v>
      </c>
      <c r="B9" s="22"/>
      <c r="C9" s="161"/>
      <c r="D9" s="158" t="s">
        <v>22</v>
      </c>
      <c r="E9" s="23">
        <v>186</v>
      </c>
      <c r="F9" s="24">
        <v>32064</v>
      </c>
      <c r="G9" s="25">
        <v>0</v>
      </c>
      <c r="H9" s="26">
        <v>0</v>
      </c>
      <c r="I9" s="27">
        <v>87</v>
      </c>
      <c r="J9" s="21">
        <v>30467</v>
      </c>
      <c r="K9" s="25">
        <v>1</v>
      </c>
      <c r="L9" s="26">
        <v>20</v>
      </c>
      <c r="M9" s="27">
        <v>6166</v>
      </c>
      <c r="N9" s="88">
        <v>1006413</v>
      </c>
      <c r="O9" s="25">
        <v>0</v>
      </c>
      <c r="P9" s="26">
        <v>0</v>
      </c>
      <c r="Q9" s="27">
        <v>8209</v>
      </c>
      <c r="R9" s="21">
        <v>1875514</v>
      </c>
      <c r="S9" s="25">
        <v>33237</v>
      </c>
      <c r="T9" s="26">
        <v>3858270</v>
      </c>
      <c r="U9" s="27">
        <v>807</v>
      </c>
      <c r="V9" s="21">
        <v>70310</v>
      </c>
      <c r="W9" s="27">
        <v>41</v>
      </c>
      <c r="X9" s="26">
        <v>7246</v>
      </c>
      <c r="Y9" s="20">
        <f t="shared" si="0"/>
        <v>48734</v>
      </c>
      <c r="Z9" s="21">
        <f t="shared" si="0"/>
        <v>6880304</v>
      </c>
    </row>
    <row r="10" spans="1:26" ht="18.95" customHeight="1" thickBot="1">
      <c r="A10" s="7"/>
      <c r="B10" s="22"/>
      <c r="C10" s="162"/>
      <c r="D10" s="28" t="s">
        <v>24</v>
      </c>
      <c r="E10" s="35">
        <v>155</v>
      </c>
      <c r="F10" s="36">
        <v>24240</v>
      </c>
      <c r="G10" s="29">
        <v>0</v>
      </c>
      <c r="H10" s="30">
        <v>0</v>
      </c>
      <c r="I10" s="37">
        <v>158</v>
      </c>
      <c r="J10" s="38">
        <v>47082</v>
      </c>
      <c r="K10" s="89">
        <v>1108</v>
      </c>
      <c r="L10" s="30">
        <v>14068</v>
      </c>
      <c r="M10" s="35">
        <v>8634</v>
      </c>
      <c r="N10" s="36">
        <v>1796929</v>
      </c>
      <c r="O10" s="29">
        <v>0</v>
      </c>
      <c r="P10" s="30">
        <v>0</v>
      </c>
      <c r="Q10" s="35">
        <v>12461</v>
      </c>
      <c r="R10" s="36">
        <v>1496033</v>
      </c>
      <c r="S10" s="29">
        <v>3624</v>
      </c>
      <c r="T10" s="30">
        <v>611796</v>
      </c>
      <c r="U10" s="35">
        <v>2196</v>
      </c>
      <c r="V10" s="36">
        <v>162280</v>
      </c>
      <c r="W10" s="35">
        <v>15</v>
      </c>
      <c r="X10" s="30">
        <v>100</v>
      </c>
      <c r="Y10" s="37">
        <f t="shared" si="0"/>
        <v>28351</v>
      </c>
      <c r="Z10" s="36">
        <f t="shared" si="0"/>
        <v>4152528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</v>
      </c>
      <c r="J11" s="14">
        <v>2869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3099</v>
      </c>
      <c r="R11" s="14">
        <v>760388</v>
      </c>
      <c r="S11" s="19">
        <v>0</v>
      </c>
      <c r="T11" s="18">
        <v>0</v>
      </c>
      <c r="U11" s="13">
        <v>7</v>
      </c>
      <c r="V11" s="14">
        <v>840</v>
      </c>
      <c r="W11" s="13">
        <v>0</v>
      </c>
      <c r="X11" s="18">
        <v>0</v>
      </c>
      <c r="Y11" s="13">
        <f>+W11+U11+S11+Q11+O11+M11+K11+I11+G11+E11</f>
        <v>3200</v>
      </c>
      <c r="Z11" s="14">
        <f t="shared" si="0"/>
        <v>854097</v>
      </c>
    </row>
    <row r="12" spans="1:26" ht="18.95" customHeight="1">
      <c r="A12" s="7"/>
      <c r="B12" s="7"/>
      <c r="C12" s="161"/>
      <c r="D12" s="159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77</v>
      </c>
      <c r="J12" s="21">
        <v>9556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3803</v>
      </c>
      <c r="R12" s="21">
        <v>983457</v>
      </c>
      <c r="S12" s="25">
        <v>0</v>
      </c>
      <c r="T12" s="26">
        <v>0</v>
      </c>
      <c r="U12" s="27">
        <v>3</v>
      </c>
      <c r="V12" s="21">
        <v>680</v>
      </c>
      <c r="W12" s="27">
        <v>31</v>
      </c>
      <c r="X12" s="26">
        <v>23200</v>
      </c>
      <c r="Y12" s="20">
        <f aca="true" t="shared" si="1" ref="Y12:Y19">+W12+U12+S12+Q12+O12+M12+K12+I12+G12+E12</f>
        <v>4004</v>
      </c>
      <c r="Z12" s="21">
        <f t="shared" si="0"/>
        <v>1106893</v>
      </c>
    </row>
    <row r="13" spans="1:26" ht="18.95" customHeight="1" thickBot="1">
      <c r="A13" s="7"/>
      <c r="B13" s="7"/>
      <c r="C13" s="162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49</v>
      </c>
      <c r="J13" s="38">
        <v>34787</v>
      </c>
      <c r="K13" s="89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6610</v>
      </c>
      <c r="R13" s="36">
        <v>1805736</v>
      </c>
      <c r="S13" s="29">
        <v>0</v>
      </c>
      <c r="T13" s="30">
        <v>0</v>
      </c>
      <c r="U13" s="35">
        <v>45</v>
      </c>
      <c r="V13" s="36">
        <v>4026</v>
      </c>
      <c r="W13" s="35">
        <v>0</v>
      </c>
      <c r="X13" s="30">
        <v>0</v>
      </c>
      <c r="Y13" s="37">
        <f t="shared" si="1"/>
        <v>6918.1</v>
      </c>
      <c r="Z13" s="36">
        <f t="shared" si="0"/>
        <v>2058549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5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560</v>
      </c>
      <c r="N14" s="87">
        <v>115852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560</v>
      </c>
      <c r="Z14" s="14">
        <f t="shared" si="0"/>
        <v>115852</v>
      </c>
    </row>
    <row r="15" spans="1:26" ht="18.95" customHeight="1">
      <c r="A15" s="7"/>
      <c r="B15" s="22"/>
      <c r="C15" s="161"/>
      <c r="D15" s="158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1515</v>
      </c>
      <c r="N15" s="88">
        <v>142485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1515</v>
      </c>
      <c r="Z15" s="24">
        <f t="shared" si="0"/>
        <v>142485</v>
      </c>
    </row>
    <row r="16" spans="1:26" ht="18.95" customHeight="1" thickBot="1">
      <c r="A16" s="7" t="s">
        <v>34</v>
      </c>
      <c r="B16" s="22"/>
      <c r="C16" s="162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1848</v>
      </c>
      <c r="N16" s="36">
        <v>319833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1848</v>
      </c>
      <c r="Z16" s="36">
        <f t="shared" si="0"/>
        <v>319833</v>
      </c>
    </row>
    <row r="17" spans="1:26" ht="18.95" customHeight="1">
      <c r="A17" s="7"/>
      <c r="B17" s="22"/>
      <c r="C17" s="2" t="s">
        <v>35</v>
      </c>
      <c r="D17" s="155" t="s">
        <v>21</v>
      </c>
      <c r="E17" s="13">
        <v>97</v>
      </c>
      <c r="F17" s="14">
        <v>23835</v>
      </c>
      <c r="G17" s="19">
        <v>908</v>
      </c>
      <c r="H17" s="18">
        <v>267721</v>
      </c>
      <c r="I17" s="13">
        <v>1297</v>
      </c>
      <c r="J17" s="14">
        <v>158467</v>
      </c>
      <c r="K17" s="19">
        <v>113</v>
      </c>
      <c r="L17" s="18">
        <v>88230</v>
      </c>
      <c r="M17" s="13">
        <v>1417</v>
      </c>
      <c r="N17" s="87">
        <v>578166</v>
      </c>
      <c r="O17" s="19">
        <v>3867</v>
      </c>
      <c r="P17" s="18">
        <v>1539168</v>
      </c>
      <c r="Q17" s="13">
        <v>4802</v>
      </c>
      <c r="R17" s="14">
        <v>1089672</v>
      </c>
      <c r="S17" s="19">
        <v>285</v>
      </c>
      <c r="T17" s="18">
        <v>62675</v>
      </c>
      <c r="U17" s="13">
        <v>7</v>
      </c>
      <c r="V17" s="14">
        <v>1540</v>
      </c>
      <c r="W17" s="13">
        <v>8356</v>
      </c>
      <c r="X17" s="18">
        <v>1852070</v>
      </c>
      <c r="Y17" s="41">
        <f t="shared" si="1"/>
        <v>21149</v>
      </c>
      <c r="Z17" s="42">
        <f t="shared" si="0"/>
        <v>5661544</v>
      </c>
    </row>
    <row r="18" spans="1:26" ht="18.95" customHeight="1">
      <c r="A18" s="7" t="s">
        <v>36</v>
      </c>
      <c r="B18" s="22"/>
      <c r="C18" s="161"/>
      <c r="D18" s="158" t="s">
        <v>22</v>
      </c>
      <c r="E18" s="27">
        <v>66</v>
      </c>
      <c r="F18" s="21">
        <v>16433</v>
      </c>
      <c r="G18" s="25">
        <v>794</v>
      </c>
      <c r="H18" s="26">
        <v>231205</v>
      </c>
      <c r="I18" s="27">
        <v>1264</v>
      </c>
      <c r="J18" s="21">
        <v>165256</v>
      </c>
      <c r="K18" s="25">
        <v>107</v>
      </c>
      <c r="L18" s="26">
        <v>85455</v>
      </c>
      <c r="M18" s="27">
        <v>1221</v>
      </c>
      <c r="N18" s="21">
        <v>484194</v>
      </c>
      <c r="O18" s="25">
        <v>3937</v>
      </c>
      <c r="P18" s="26">
        <v>1556432</v>
      </c>
      <c r="Q18" s="27">
        <v>4768</v>
      </c>
      <c r="R18" s="21">
        <v>1087283</v>
      </c>
      <c r="S18" s="25">
        <v>237</v>
      </c>
      <c r="T18" s="26">
        <v>56258</v>
      </c>
      <c r="U18" s="27">
        <v>8</v>
      </c>
      <c r="V18" s="21">
        <v>1760</v>
      </c>
      <c r="W18" s="27">
        <v>8963</v>
      </c>
      <c r="X18" s="26">
        <v>1848135</v>
      </c>
      <c r="Y18" s="23">
        <f t="shared" si="1"/>
        <v>21365</v>
      </c>
      <c r="Z18" s="24">
        <f t="shared" si="0"/>
        <v>5532411</v>
      </c>
    </row>
    <row r="19" spans="1:26" ht="18.95" customHeight="1" thickBot="1">
      <c r="A19" s="7"/>
      <c r="B19" s="22"/>
      <c r="C19" s="162"/>
      <c r="D19" s="43" t="s">
        <v>24</v>
      </c>
      <c r="E19" s="23">
        <v>621</v>
      </c>
      <c r="F19" s="24">
        <v>147815</v>
      </c>
      <c r="G19" s="33">
        <v>828</v>
      </c>
      <c r="H19" s="34">
        <v>242986</v>
      </c>
      <c r="I19" s="23">
        <v>389</v>
      </c>
      <c r="J19" s="24">
        <v>161237</v>
      </c>
      <c r="K19" s="90">
        <v>158</v>
      </c>
      <c r="L19" s="34">
        <v>124150</v>
      </c>
      <c r="M19" s="23">
        <v>2044</v>
      </c>
      <c r="N19" s="24">
        <v>665386</v>
      </c>
      <c r="O19" s="33">
        <v>1723</v>
      </c>
      <c r="P19" s="34">
        <v>699361</v>
      </c>
      <c r="Q19" s="23">
        <v>7864</v>
      </c>
      <c r="R19" s="24">
        <v>2035016</v>
      </c>
      <c r="S19" s="33">
        <v>138</v>
      </c>
      <c r="T19" s="34">
        <v>35083</v>
      </c>
      <c r="U19" s="23">
        <v>71</v>
      </c>
      <c r="V19" s="24">
        <v>15620</v>
      </c>
      <c r="W19" s="23">
        <v>6564</v>
      </c>
      <c r="X19" s="34">
        <v>1610362</v>
      </c>
      <c r="Y19" s="35">
        <f t="shared" si="1"/>
        <v>20400</v>
      </c>
      <c r="Z19" s="36">
        <f t="shared" si="0"/>
        <v>5737016</v>
      </c>
    </row>
    <row r="20" spans="1:28" ht="18.95" customHeight="1">
      <c r="A20" s="7"/>
      <c r="B20" s="22"/>
      <c r="C20" s="2" t="s">
        <v>17</v>
      </c>
      <c r="D20" s="155" t="s">
        <v>21</v>
      </c>
      <c r="E20" s="13">
        <f>+E17+E14+E11+E8+E5</f>
        <v>1734</v>
      </c>
      <c r="F20" s="14">
        <f aca="true" t="shared" si="2" ref="F20:Z20">+F17+F14+F11+F8+F5</f>
        <v>239031</v>
      </c>
      <c r="G20" s="19">
        <f t="shared" si="2"/>
        <v>1037</v>
      </c>
      <c r="H20" s="18">
        <f t="shared" si="2"/>
        <v>352921</v>
      </c>
      <c r="I20" s="13">
        <f t="shared" si="2"/>
        <v>2934</v>
      </c>
      <c r="J20" s="14">
        <f t="shared" si="2"/>
        <v>5848721</v>
      </c>
      <c r="K20" s="19">
        <f t="shared" si="2"/>
        <v>1692</v>
      </c>
      <c r="L20" s="18">
        <f t="shared" si="2"/>
        <v>3436378</v>
      </c>
      <c r="M20" s="13">
        <f t="shared" si="2"/>
        <v>8675</v>
      </c>
      <c r="N20" s="14">
        <f t="shared" si="2"/>
        <v>2095663</v>
      </c>
      <c r="O20" s="19">
        <f t="shared" si="2"/>
        <v>4994</v>
      </c>
      <c r="P20" s="18">
        <f t="shared" si="2"/>
        <v>1614810</v>
      </c>
      <c r="Q20" s="13">
        <f t="shared" si="2"/>
        <v>29495</v>
      </c>
      <c r="R20" s="14">
        <f t="shared" si="2"/>
        <v>5886224</v>
      </c>
      <c r="S20" s="19">
        <f t="shared" si="2"/>
        <v>48976</v>
      </c>
      <c r="T20" s="18">
        <f t="shared" si="2"/>
        <v>10337793</v>
      </c>
      <c r="U20" s="13">
        <f t="shared" si="2"/>
        <v>4984</v>
      </c>
      <c r="V20" s="14">
        <f t="shared" si="2"/>
        <v>1531048</v>
      </c>
      <c r="W20" s="13">
        <f t="shared" si="2"/>
        <v>8839</v>
      </c>
      <c r="X20" s="18">
        <f t="shared" si="2"/>
        <v>1892756</v>
      </c>
      <c r="Y20" s="31">
        <f t="shared" si="2"/>
        <v>113360</v>
      </c>
      <c r="Z20" s="32">
        <f t="shared" si="2"/>
        <v>33235345</v>
      </c>
      <c r="AA20" s="3"/>
      <c r="AB20" s="3"/>
    </row>
    <row r="21" spans="1:28" ht="18.95" customHeight="1">
      <c r="A21" s="7" t="s">
        <v>37</v>
      </c>
      <c r="B21" s="22"/>
      <c r="C21" s="161"/>
      <c r="D21" s="158" t="s">
        <v>22</v>
      </c>
      <c r="E21" s="27">
        <f aca="true" t="shared" si="3" ref="E21:Z21">+E18+E15+E12+E9+E6</f>
        <v>995</v>
      </c>
      <c r="F21" s="21">
        <f t="shared" si="3"/>
        <v>91440</v>
      </c>
      <c r="G21" s="25">
        <f t="shared" si="3"/>
        <v>923</v>
      </c>
      <c r="H21" s="26">
        <f t="shared" si="3"/>
        <v>316405</v>
      </c>
      <c r="I21" s="27">
        <f t="shared" si="3"/>
        <v>3224</v>
      </c>
      <c r="J21" s="21">
        <f t="shared" si="3"/>
        <v>5874108</v>
      </c>
      <c r="K21" s="25">
        <f t="shared" si="3"/>
        <v>811</v>
      </c>
      <c r="L21" s="26">
        <f t="shared" si="3"/>
        <v>1971094</v>
      </c>
      <c r="M21" s="27">
        <f t="shared" si="3"/>
        <v>9857</v>
      </c>
      <c r="N21" s="21">
        <f t="shared" si="3"/>
        <v>1929725</v>
      </c>
      <c r="O21" s="25">
        <f t="shared" si="3"/>
        <v>5091</v>
      </c>
      <c r="P21" s="26">
        <f t="shared" si="3"/>
        <v>1630821</v>
      </c>
      <c r="Q21" s="27">
        <f t="shared" si="3"/>
        <v>30743</v>
      </c>
      <c r="R21" s="21">
        <f t="shared" si="3"/>
        <v>6127578</v>
      </c>
      <c r="S21" s="25">
        <f t="shared" si="3"/>
        <v>48697</v>
      </c>
      <c r="T21" s="26">
        <f t="shared" si="3"/>
        <v>10254929</v>
      </c>
      <c r="U21" s="27">
        <f t="shared" si="3"/>
        <v>4316</v>
      </c>
      <c r="V21" s="21">
        <f t="shared" si="3"/>
        <v>1674858</v>
      </c>
      <c r="W21" s="27">
        <f t="shared" si="3"/>
        <v>9372</v>
      </c>
      <c r="X21" s="26">
        <f t="shared" si="3"/>
        <v>1925560</v>
      </c>
      <c r="Y21" s="23">
        <f t="shared" si="3"/>
        <v>114029</v>
      </c>
      <c r="Z21" s="24">
        <f t="shared" si="3"/>
        <v>31796518</v>
      </c>
      <c r="AA21" s="3"/>
      <c r="AB21" s="3"/>
    </row>
    <row r="22" spans="1:28" ht="18.95" customHeight="1" thickBot="1">
      <c r="A22" s="7"/>
      <c r="B22" s="22"/>
      <c r="C22" s="162"/>
      <c r="D22" s="43" t="s">
        <v>24</v>
      </c>
      <c r="E22" s="23">
        <f aca="true" t="shared" si="4" ref="E22:Z22">+E19+E16+E13+E10+E7</f>
        <v>3153</v>
      </c>
      <c r="F22" s="24">
        <f t="shared" si="4"/>
        <v>623608</v>
      </c>
      <c r="G22" s="33">
        <f t="shared" si="4"/>
        <v>1179</v>
      </c>
      <c r="H22" s="34">
        <f t="shared" si="4"/>
        <v>513224</v>
      </c>
      <c r="I22" s="23">
        <f t="shared" si="4"/>
        <v>1849</v>
      </c>
      <c r="J22" s="24">
        <f t="shared" si="4"/>
        <v>1783704</v>
      </c>
      <c r="K22" s="33">
        <f t="shared" si="4"/>
        <v>3680</v>
      </c>
      <c r="L22" s="34">
        <f t="shared" si="4"/>
        <v>4994311</v>
      </c>
      <c r="M22" s="23">
        <f t="shared" si="4"/>
        <v>13642.1</v>
      </c>
      <c r="N22" s="24">
        <f t="shared" si="4"/>
        <v>3043285</v>
      </c>
      <c r="O22" s="33">
        <f t="shared" si="4"/>
        <v>4439</v>
      </c>
      <c r="P22" s="34">
        <f t="shared" si="4"/>
        <v>1248308</v>
      </c>
      <c r="Q22" s="23">
        <f t="shared" si="4"/>
        <v>58185</v>
      </c>
      <c r="R22" s="24">
        <f t="shared" si="4"/>
        <v>10166948</v>
      </c>
      <c r="S22" s="33">
        <f t="shared" si="4"/>
        <v>28648</v>
      </c>
      <c r="T22" s="34">
        <f t="shared" si="4"/>
        <v>2651615</v>
      </c>
      <c r="U22" s="23">
        <f t="shared" si="4"/>
        <v>4305</v>
      </c>
      <c r="V22" s="24">
        <f t="shared" si="4"/>
        <v>977801</v>
      </c>
      <c r="W22" s="23">
        <f t="shared" si="4"/>
        <v>7828</v>
      </c>
      <c r="X22" s="34">
        <f t="shared" si="4"/>
        <v>1869869</v>
      </c>
      <c r="Y22" s="23">
        <f t="shared" si="4"/>
        <v>126908.1</v>
      </c>
      <c r="Z22" s="24">
        <f t="shared" si="4"/>
        <v>27872673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61">
        <f>(E20+E21)/(E22+E41)*100</f>
        <v>42.774294670846395</v>
      </c>
      <c r="F23" s="262"/>
      <c r="G23" s="261">
        <f>(G20+G21)/(G22+G41)*100</f>
        <v>89.53860210141617</v>
      </c>
      <c r="H23" s="262"/>
      <c r="I23" s="261">
        <f>(I20+I21)/(I22+I41)*100</f>
        <v>150.45199120449547</v>
      </c>
      <c r="J23" s="262"/>
      <c r="K23" s="261">
        <f>(K20+K21)/(K22+K41)*100</f>
        <v>53.758591065292094</v>
      </c>
      <c r="L23" s="262"/>
      <c r="M23" s="261">
        <f>(M20+M21)/(M22+M41)*100</f>
        <v>70.1937790706483</v>
      </c>
      <c r="N23" s="262"/>
      <c r="O23" s="261">
        <f>(O20+O21)/(O22+O41)*100</f>
        <v>124.30666831011956</v>
      </c>
      <c r="P23" s="262"/>
      <c r="Q23" s="261">
        <f>(Q20+Q21)/(Q22+Q41)*100</f>
        <v>52.43330286808548</v>
      </c>
      <c r="R23" s="262"/>
      <c r="S23" s="261">
        <f>(S20+S21)/(S22+S41)*100</f>
        <v>178.10214985138856</v>
      </c>
      <c r="T23" s="262"/>
      <c r="U23" s="261">
        <f>(U20+U21)/(U22+U41)*100</f>
        <v>87.97653958944281</v>
      </c>
      <c r="V23" s="262"/>
      <c r="W23" s="261">
        <f>(W20+W21)/(W22+W41)*100</f>
        <v>108.45691144065273</v>
      </c>
      <c r="X23" s="262"/>
      <c r="Y23" s="261">
        <f>(Y20+Y21)/(Y22+Y41)*100</f>
        <v>87.92017359081193</v>
      </c>
      <c r="Z23" s="262"/>
    </row>
    <row r="24" spans="1:26" ht="18.95" customHeight="1">
      <c r="A24" s="7"/>
      <c r="B24" s="22"/>
      <c r="C24" s="45" t="s">
        <v>39</v>
      </c>
      <c r="D24" s="43" t="s">
        <v>40</v>
      </c>
      <c r="E24" s="263">
        <f>F22/E22*1000</f>
        <v>197782.4294322867</v>
      </c>
      <c r="F24" s="264"/>
      <c r="G24" s="257">
        <f>H22/G22*1000</f>
        <v>435304.4953350297</v>
      </c>
      <c r="H24" s="258"/>
      <c r="I24" s="259">
        <f>J22/I22*1000</f>
        <v>964685.7760951866</v>
      </c>
      <c r="J24" s="260"/>
      <c r="K24" s="257">
        <f>L22/K22*1000</f>
        <v>1357149.7282608696</v>
      </c>
      <c r="L24" s="258"/>
      <c r="M24" s="259">
        <f>N22/M22*1000</f>
        <v>223080.3908489162</v>
      </c>
      <c r="N24" s="260"/>
      <c r="O24" s="257">
        <f>P22/O22*1000</f>
        <v>281213.786888939</v>
      </c>
      <c r="P24" s="258"/>
      <c r="Q24" s="259">
        <f>R22/Q22*1000</f>
        <v>174734.86293718312</v>
      </c>
      <c r="R24" s="260"/>
      <c r="S24" s="257">
        <f>T22/S22*1000</f>
        <v>92558.46830494275</v>
      </c>
      <c r="T24" s="258"/>
      <c r="U24" s="259">
        <f>V22/U22*1000</f>
        <v>227131.47502903602</v>
      </c>
      <c r="V24" s="260"/>
      <c r="W24" s="257">
        <f>X22/W22*1000</f>
        <v>238869.31527848748</v>
      </c>
      <c r="X24" s="258"/>
      <c r="Y24" s="259">
        <f>Z22/Y22*1000</f>
        <v>219628.79437955495</v>
      </c>
      <c r="Z24" s="26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2.4844749862301936</v>
      </c>
      <c r="F25" s="49"/>
      <c r="G25" s="50">
        <f>G22/Y22*100</f>
        <v>0.9290187151174747</v>
      </c>
      <c r="H25" s="51"/>
      <c r="I25" s="48">
        <f>I22/Y22*100</f>
        <v>1.456959800044284</v>
      </c>
      <c r="J25" s="49"/>
      <c r="K25" s="50">
        <f>K22/Y22*100</f>
        <v>2.899736108254713</v>
      </c>
      <c r="L25" s="51"/>
      <c r="M25" s="48">
        <f>M22/Y22*100</f>
        <v>10.749589663701528</v>
      </c>
      <c r="N25" s="49"/>
      <c r="O25" s="50">
        <f>O22/Y22*100</f>
        <v>3.497806680582248</v>
      </c>
      <c r="P25" s="51"/>
      <c r="Q25" s="48">
        <f>Q22/Y22*100</f>
        <v>45.84813735293491</v>
      </c>
      <c r="R25" s="49"/>
      <c r="S25" s="50">
        <f>S22/Y22*100</f>
        <v>22.573815225348103</v>
      </c>
      <c r="T25" s="51"/>
      <c r="U25" s="48">
        <f>U22/Y22*100</f>
        <v>3.3922184635968864</v>
      </c>
      <c r="V25" s="49"/>
      <c r="W25" s="50">
        <f>W22/Y22*100</f>
        <v>6.168243004189645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164"/>
      <c r="E26" s="52"/>
      <c r="F26" s="164"/>
      <c r="G26" s="52"/>
      <c r="H26" s="164"/>
      <c r="I26" s="52"/>
      <c r="J26" s="164"/>
      <c r="K26" s="52"/>
      <c r="L26" s="164"/>
      <c r="M26" s="52"/>
      <c r="N26" s="164"/>
      <c r="O26" s="52"/>
      <c r="P26" s="164"/>
      <c r="Q26" s="52"/>
      <c r="R26" s="164"/>
      <c r="S26" s="52"/>
      <c r="T26" s="164"/>
      <c r="U26" s="52"/>
      <c r="V26" s="164"/>
      <c r="W26" s="52"/>
      <c r="X26" s="164"/>
      <c r="Y26" s="52"/>
      <c r="Z26" s="53"/>
    </row>
    <row r="27" spans="1:26" ht="18.95" customHeight="1">
      <c r="A27" s="22"/>
      <c r="B27" s="254" t="s">
        <v>42</v>
      </c>
      <c r="C27" s="4" t="s">
        <v>43</v>
      </c>
      <c r="D27" s="54" t="s">
        <v>21</v>
      </c>
      <c r="E27" s="13">
        <f>+'(令和3年3月) '!E20</f>
        <v>1276</v>
      </c>
      <c r="F27" s="14">
        <f>+'(令和3年3月) '!F20</f>
        <v>105101</v>
      </c>
      <c r="G27" s="19">
        <f>+'(令和3年3月) '!G20</f>
        <v>812</v>
      </c>
      <c r="H27" s="18">
        <f>+'(令和3年3月) '!H20</f>
        <v>243997</v>
      </c>
      <c r="I27" s="13">
        <f>+'(令和3年3月) '!I20</f>
        <v>4397</v>
      </c>
      <c r="J27" s="14">
        <f>+'(令和3年3月) '!J20</f>
        <v>10511928</v>
      </c>
      <c r="K27" s="19">
        <f>+'(令和3年3月) '!K20</f>
        <v>931</v>
      </c>
      <c r="L27" s="18">
        <f>+'(令和3年3月) '!L20</f>
        <v>1585435</v>
      </c>
      <c r="M27" s="13">
        <f>+'(令和3年3月) '!M20</f>
        <v>5732</v>
      </c>
      <c r="N27" s="14">
        <f>+'(令和3年3月) '!N20</f>
        <v>1515763</v>
      </c>
      <c r="O27" s="19">
        <f>+'(令和3年3月) '!O20</f>
        <v>5285</v>
      </c>
      <c r="P27" s="18">
        <f>+'(令和3年3月) '!P20</f>
        <v>1796862</v>
      </c>
      <c r="Q27" s="13">
        <f>+'(令和3年3月) '!Q20</f>
        <v>30156</v>
      </c>
      <c r="R27" s="14">
        <f>+'(令和3年3月) '!R20</f>
        <v>5892999</v>
      </c>
      <c r="S27" s="19">
        <f>+'(令和3年3月) '!S20</f>
        <v>45057</v>
      </c>
      <c r="T27" s="18">
        <f>+'(令和3年3月) '!T20</f>
        <v>9901876</v>
      </c>
      <c r="U27" s="13">
        <f>+'(令和3年3月) '!U20</f>
        <v>4770</v>
      </c>
      <c r="V27" s="14">
        <f>+'(令和3年3月) '!V20</f>
        <v>1291241</v>
      </c>
      <c r="W27" s="19">
        <f>+'(令和3年3月) '!W20</f>
        <v>9374</v>
      </c>
      <c r="X27" s="18">
        <f>+'(令和3年3月) '!X20</f>
        <v>1824977</v>
      </c>
      <c r="Y27" s="55">
        <f>+W27+U27+S27+Q27+O27+M27+K27+I27+G27+E27</f>
        <v>107790</v>
      </c>
      <c r="Z27" s="56">
        <f aca="true" t="shared" si="5" ref="Z27:Z29">+X27+V27+T27+R27+P27+N27+L27+J27+H27+F27</f>
        <v>34670179</v>
      </c>
    </row>
    <row r="28" spans="1:26" ht="18.95" customHeight="1">
      <c r="A28" s="22"/>
      <c r="B28" s="255"/>
      <c r="C28" s="7"/>
      <c r="D28" s="57" t="s">
        <v>22</v>
      </c>
      <c r="E28" s="27">
        <f>+'(令和3年3月) '!E21</f>
        <v>1422</v>
      </c>
      <c r="F28" s="21">
        <f>+'(令和3年3月) '!F21</f>
        <v>154865</v>
      </c>
      <c r="G28" s="25">
        <f>+'(令和3年3月) '!G21</f>
        <v>699</v>
      </c>
      <c r="H28" s="26">
        <f>+'(令和3年3月) '!H21</f>
        <v>246256</v>
      </c>
      <c r="I28" s="27">
        <f>+'(令和3年3月) '!I21</f>
        <v>4514</v>
      </c>
      <c r="J28" s="21">
        <f>+'(令和3年3月) '!J21</f>
        <v>11507752</v>
      </c>
      <c r="K28" s="25">
        <f>+'(令和3年3月) '!K21</f>
        <v>995</v>
      </c>
      <c r="L28" s="26">
        <f>+'(令和3年3月) '!L21</f>
        <v>1743082</v>
      </c>
      <c r="M28" s="27">
        <f>+'(令和3年3月) '!M21</f>
        <v>7180</v>
      </c>
      <c r="N28" s="21">
        <f>+'(令和3年3月) '!N21</f>
        <v>1949378</v>
      </c>
      <c r="O28" s="25">
        <f>+'(令和3年3月) '!O21</f>
        <v>5201</v>
      </c>
      <c r="P28" s="26">
        <f>+'(令和3年3月) '!P21</f>
        <v>1790562</v>
      </c>
      <c r="Q28" s="27">
        <f>+'(令和3年3月) '!Q21</f>
        <v>29211</v>
      </c>
      <c r="R28" s="21">
        <f>+'(令和3年3月) '!R21</f>
        <v>6159994</v>
      </c>
      <c r="S28" s="25">
        <f>+'(令和3年3月) '!S21</f>
        <v>44283</v>
      </c>
      <c r="T28" s="26">
        <f>+'(令和3年3月) '!T21</f>
        <v>9876671</v>
      </c>
      <c r="U28" s="27">
        <f>+'(令和3年3月) '!U21</f>
        <v>5957</v>
      </c>
      <c r="V28" s="21">
        <f>+'(令和3年3月) '!V21</f>
        <v>1859788</v>
      </c>
      <c r="W28" s="25">
        <f>+'(令和3年3月) '!W21</f>
        <v>9124</v>
      </c>
      <c r="X28" s="26">
        <f>+'(令和3年3月) '!X21</f>
        <v>1792079</v>
      </c>
      <c r="Y28" s="58">
        <f aca="true" t="shared" si="6" ref="Y28:Y29">+W28+U28+S28+Q28+O28+M28+K28+I28+G28+E28</f>
        <v>108586</v>
      </c>
      <c r="Z28" s="59">
        <f t="shared" si="5"/>
        <v>37080427</v>
      </c>
    </row>
    <row r="29" spans="1:26" ht="18.95" customHeight="1">
      <c r="A29" s="22"/>
      <c r="B29" s="255"/>
      <c r="C29" s="7"/>
      <c r="D29" s="57" t="s">
        <v>24</v>
      </c>
      <c r="E29" s="27">
        <f>+'(令和3年3月) '!E22</f>
        <v>3081</v>
      </c>
      <c r="F29" s="21">
        <f>+'(令和3年3月) '!F22</f>
        <v>680645</v>
      </c>
      <c r="G29" s="25">
        <f>+'(令和3年3月) '!G22</f>
        <v>1123</v>
      </c>
      <c r="H29" s="26">
        <f>+'(令和3年3月) '!H22</f>
        <v>384720</v>
      </c>
      <c r="I29" s="27">
        <f>+'(令和3年3月) '!I22</f>
        <v>2127</v>
      </c>
      <c r="J29" s="21">
        <f>+'(令和3年3月) '!J22</f>
        <v>1621341</v>
      </c>
      <c r="K29" s="25">
        <f>+'(令和3年3月) '!K22</f>
        <v>912</v>
      </c>
      <c r="L29" s="26">
        <f>+'(令和3年3月) '!L22</f>
        <v>1493116</v>
      </c>
      <c r="M29" s="27">
        <f>+'(令和3年3月) '!M22</f>
        <v>11311.1</v>
      </c>
      <c r="N29" s="21">
        <f>+'(令和3年3月) '!N22</f>
        <v>2457754</v>
      </c>
      <c r="O29" s="25">
        <f>+'(令和3年3月) '!O22</f>
        <v>3758</v>
      </c>
      <c r="P29" s="26">
        <f>+'(令和3年3月) '!P22</f>
        <v>1053928</v>
      </c>
      <c r="Q29" s="27">
        <f>+'(令和3年3月) '!Q22</f>
        <v>57645</v>
      </c>
      <c r="R29" s="21">
        <f>+'(令和3年3月) '!R22</f>
        <v>10204373</v>
      </c>
      <c r="S29" s="25">
        <f>+'(令和3年3月) '!S22</f>
        <v>26967</v>
      </c>
      <c r="T29" s="26">
        <f>+'(令和3年3月) '!T22</f>
        <v>2083356</v>
      </c>
      <c r="U29" s="27">
        <f>+'(令和3年3月) '!U22</f>
        <v>5079</v>
      </c>
      <c r="V29" s="21">
        <f>+'(令和3年3月) '!V22</f>
        <v>1435900</v>
      </c>
      <c r="W29" s="25">
        <f>+'(令和3年3月) '!W22</f>
        <v>9213</v>
      </c>
      <c r="X29" s="26">
        <f>+'(令和3年3月) '!X22</f>
        <v>2062814</v>
      </c>
      <c r="Y29" s="58">
        <f t="shared" si="6"/>
        <v>121216.1</v>
      </c>
      <c r="Z29" s="59">
        <f t="shared" si="5"/>
        <v>23477947</v>
      </c>
    </row>
    <row r="30" spans="1:26" ht="18.95" customHeight="1" thickBot="1">
      <c r="A30" s="22" t="s">
        <v>29</v>
      </c>
      <c r="B30" s="255"/>
      <c r="C30" s="7"/>
      <c r="D30" s="60" t="s">
        <v>44</v>
      </c>
      <c r="E30" s="252">
        <v>41.552441090405054</v>
      </c>
      <c r="F30" s="253"/>
      <c r="G30" s="252">
        <v>70.37727061015372</v>
      </c>
      <c r="H30" s="253"/>
      <c r="I30" s="252">
        <v>202.89162112932604</v>
      </c>
      <c r="J30" s="253"/>
      <c r="K30" s="252">
        <v>122.28571428571429</v>
      </c>
      <c r="L30" s="253"/>
      <c r="M30" s="252">
        <v>49.879858766446986</v>
      </c>
      <c r="N30" s="253"/>
      <c r="O30" s="252">
        <v>136.483144604972</v>
      </c>
      <c r="P30" s="253"/>
      <c r="Q30" s="252">
        <v>52.161421266276555</v>
      </c>
      <c r="R30" s="253"/>
      <c r="S30" s="252">
        <v>167.27831036548832</v>
      </c>
      <c r="T30" s="253"/>
      <c r="U30" s="252">
        <v>82.45196003074558</v>
      </c>
      <c r="V30" s="253"/>
      <c r="W30" s="252">
        <v>88.954075498918</v>
      </c>
      <c r="X30" s="253"/>
      <c r="Y30" s="252">
        <v>86.82713544609378</v>
      </c>
      <c r="Z30" s="253"/>
    </row>
    <row r="31" spans="1:26" ht="18.95" customHeight="1">
      <c r="A31" s="22"/>
      <c r="B31" s="255"/>
      <c r="C31" s="4" t="s">
        <v>45</v>
      </c>
      <c r="D31" s="155" t="s">
        <v>21</v>
      </c>
      <c r="E31" s="124">
        <f>E20-E27</f>
        <v>458</v>
      </c>
      <c r="F31" s="125">
        <f aca="true" t="shared" si="7" ref="F31:Z33">F20-F27</f>
        <v>133930</v>
      </c>
      <c r="G31" s="126">
        <f t="shared" si="7"/>
        <v>225</v>
      </c>
      <c r="H31" s="127">
        <f t="shared" si="7"/>
        <v>108924</v>
      </c>
      <c r="I31" s="124">
        <f t="shared" si="7"/>
        <v>-1463</v>
      </c>
      <c r="J31" s="125">
        <f t="shared" si="7"/>
        <v>-4663207</v>
      </c>
      <c r="K31" s="126">
        <f t="shared" si="7"/>
        <v>761</v>
      </c>
      <c r="L31" s="127">
        <f t="shared" si="7"/>
        <v>1850943</v>
      </c>
      <c r="M31" s="124">
        <f t="shared" si="7"/>
        <v>2943</v>
      </c>
      <c r="N31" s="125">
        <f t="shared" si="7"/>
        <v>579900</v>
      </c>
      <c r="O31" s="126">
        <f t="shared" si="7"/>
        <v>-291</v>
      </c>
      <c r="P31" s="127">
        <f t="shared" si="7"/>
        <v>-182052</v>
      </c>
      <c r="Q31" s="124">
        <f t="shared" si="7"/>
        <v>-661</v>
      </c>
      <c r="R31" s="125">
        <f t="shared" si="7"/>
        <v>-6775</v>
      </c>
      <c r="S31" s="126">
        <f t="shared" si="7"/>
        <v>3919</v>
      </c>
      <c r="T31" s="127">
        <f t="shared" si="7"/>
        <v>435917</v>
      </c>
      <c r="U31" s="124">
        <f t="shared" si="7"/>
        <v>214</v>
      </c>
      <c r="V31" s="125">
        <f t="shared" si="7"/>
        <v>239807</v>
      </c>
      <c r="W31" s="126">
        <f t="shared" si="7"/>
        <v>-535</v>
      </c>
      <c r="X31" s="127">
        <f t="shared" si="7"/>
        <v>67779</v>
      </c>
      <c r="Y31" s="124">
        <f t="shared" si="7"/>
        <v>5570</v>
      </c>
      <c r="Z31" s="125">
        <f t="shared" si="7"/>
        <v>-1434834</v>
      </c>
    </row>
    <row r="32" spans="1:26" ht="18.95" customHeight="1">
      <c r="A32" s="22" t="s">
        <v>46</v>
      </c>
      <c r="B32" s="255"/>
      <c r="C32" s="7"/>
      <c r="D32" s="158" t="s">
        <v>22</v>
      </c>
      <c r="E32" s="128">
        <f aca="true" t="shared" si="8" ref="E32:T33">E21-E28</f>
        <v>-427</v>
      </c>
      <c r="F32" s="129">
        <f t="shared" si="8"/>
        <v>-63425</v>
      </c>
      <c r="G32" s="130">
        <f t="shared" si="8"/>
        <v>224</v>
      </c>
      <c r="H32" s="131">
        <f t="shared" si="8"/>
        <v>70149</v>
      </c>
      <c r="I32" s="128">
        <f t="shared" si="8"/>
        <v>-1290</v>
      </c>
      <c r="J32" s="129">
        <f t="shared" si="8"/>
        <v>-5633644</v>
      </c>
      <c r="K32" s="130">
        <f t="shared" si="8"/>
        <v>-184</v>
      </c>
      <c r="L32" s="131">
        <f t="shared" si="8"/>
        <v>228012</v>
      </c>
      <c r="M32" s="128">
        <f t="shared" si="8"/>
        <v>2677</v>
      </c>
      <c r="N32" s="129">
        <f t="shared" si="8"/>
        <v>-19653</v>
      </c>
      <c r="O32" s="130">
        <f t="shared" si="8"/>
        <v>-110</v>
      </c>
      <c r="P32" s="131">
        <f t="shared" si="8"/>
        <v>-159741</v>
      </c>
      <c r="Q32" s="128">
        <f t="shared" si="8"/>
        <v>1532</v>
      </c>
      <c r="R32" s="129">
        <f t="shared" si="8"/>
        <v>-32416</v>
      </c>
      <c r="S32" s="130">
        <f t="shared" si="8"/>
        <v>4414</v>
      </c>
      <c r="T32" s="131">
        <f t="shared" si="8"/>
        <v>378258</v>
      </c>
      <c r="U32" s="128">
        <f t="shared" si="7"/>
        <v>-1641</v>
      </c>
      <c r="V32" s="129">
        <f t="shared" si="7"/>
        <v>-184930</v>
      </c>
      <c r="W32" s="130">
        <f t="shared" si="7"/>
        <v>248</v>
      </c>
      <c r="X32" s="131">
        <f t="shared" si="7"/>
        <v>133481</v>
      </c>
      <c r="Y32" s="128">
        <f t="shared" si="7"/>
        <v>5443</v>
      </c>
      <c r="Z32" s="129">
        <f t="shared" si="7"/>
        <v>-5283909</v>
      </c>
    </row>
    <row r="33" spans="1:26" ht="18.95" customHeight="1">
      <c r="A33" s="22"/>
      <c r="B33" s="255"/>
      <c r="C33" s="7"/>
      <c r="D33" s="158" t="s">
        <v>24</v>
      </c>
      <c r="E33" s="128">
        <f t="shared" si="8"/>
        <v>72</v>
      </c>
      <c r="F33" s="129">
        <f t="shared" si="7"/>
        <v>-57037</v>
      </c>
      <c r="G33" s="130">
        <f t="shared" si="7"/>
        <v>56</v>
      </c>
      <c r="H33" s="131">
        <f t="shared" si="7"/>
        <v>128504</v>
      </c>
      <c r="I33" s="128">
        <f t="shared" si="7"/>
        <v>-278</v>
      </c>
      <c r="J33" s="129">
        <f t="shared" si="7"/>
        <v>162363</v>
      </c>
      <c r="K33" s="130">
        <f t="shared" si="7"/>
        <v>2768</v>
      </c>
      <c r="L33" s="131">
        <f t="shared" si="7"/>
        <v>3501195</v>
      </c>
      <c r="M33" s="128">
        <f t="shared" si="7"/>
        <v>2331</v>
      </c>
      <c r="N33" s="129">
        <f t="shared" si="7"/>
        <v>585531</v>
      </c>
      <c r="O33" s="130">
        <f t="shared" si="7"/>
        <v>681</v>
      </c>
      <c r="P33" s="131">
        <f t="shared" si="7"/>
        <v>194380</v>
      </c>
      <c r="Q33" s="128">
        <f t="shared" si="7"/>
        <v>540</v>
      </c>
      <c r="R33" s="129">
        <f t="shared" si="7"/>
        <v>-37425</v>
      </c>
      <c r="S33" s="130">
        <f t="shared" si="7"/>
        <v>1681</v>
      </c>
      <c r="T33" s="131">
        <f t="shared" si="7"/>
        <v>568259</v>
      </c>
      <c r="U33" s="128">
        <f t="shared" si="7"/>
        <v>-774</v>
      </c>
      <c r="V33" s="129">
        <f t="shared" si="7"/>
        <v>-458099</v>
      </c>
      <c r="W33" s="130">
        <f t="shared" si="7"/>
        <v>-1385</v>
      </c>
      <c r="X33" s="131">
        <f t="shared" si="7"/>
        <v>-192945</v>
      </c>
      <c r="Y33" s="128">
        <f t="shared" si="7"/>
        <v>5692</v>
      </c>
      <c r="Z33" s="129">
        <f t="shared" si="7"/>
        <v>4394726</v>
      </c>
    </row>
    <row r="34" spans="1:26" ht="18.95" customHeight="1" thickBot="1">
      <c r="A34" s="22" t="s">
        <v>47</v>
      </c>
      <c r="B34" s="255"/>
      <c r="C34" s="69"/>
      <c r="D34" s="28" t="s">
        <v>44</v>
      </c>
      <c r="E34" s="246">
        <f>+E23-E30</f>
        <v>1.2218535804413406</v>
      </c>
      <c r="F34" s="245"/>
      <c r="G34" s="250">
        <f aca="true" t="shared" si="9" ref="G34">+G23-G30</f>
        <v>19.16133149126246</v>
      </c>
      <c r="H34" s="251"/>
      <c r="I34" s="246">
        <f aca="true" t="shared" si="10" ref="I34">+I23-I30</f>
        <v>-52.43962992483057</v>
      </c>
      <c r="J34" s="245"/>
      <c r="K34" s="250">
        <f aca="true" t="shared" si="11" ref="K34">+K23-K30</f>
        <v>-68.5271232204222</v>
      </c>
      <c r="L34" s="251"/>
      <c r="M34" s="246">
        <f aca="true" t="shared" si="12" ref="M34">+M23-M30</f>
        <v>20.313920304201318</v>
      </c>
      <c r="N34" s="245"/>
      <c r="O34" s="250">
        <f aca="true" t="shared" si="13" ref="O34">+O23-O30</f>
        <v>-12.17647629485245</v>
      </c>
      <c r="P34" s="251"/>
      <c r="Q34" s="246">
        <f aca="true" t="shared" si="14" ref="Q34">+Q23-Q30</f>
        <v>0.2718816018089214</v>
      </c>
      <c r="R34" s="245"/>
      <c r="S34" s="250">
        <f aca="true" t="shared" si="15" ref="S34">+S23-S30</f>
        <v>10.823839485900237</v>
      </c>
      <c r="T34" s="251"/>
      <c r="U34" s="246">
        <f aca="true" t="shared" si="16" ref="U34">+U23-U30</f>
        <v>5.524579558697226</v>
      </c>
      <c r="V34" s="245"/>
      <c r="W34" s="250">
        <f aca="true" t="shared" si="17" ref="W34">+W23-W30</f>
        <v>19.50283594173473</v>
      </c>
      <c r="X34" s="251"/>
      <c r="Y34" s="246">
        <f aca="true" t="shared" si="18" ref="Y34">+Y23-Y30</f>
        <v>1.0930381447181503</v>
      </c>
      <c r="Z34" s="245"/>
    </row>
    <row r="35" spans="1:26" ht="18.95" customHeight="1">
      <c r="A35" s="22"/>
      <c r="B35" s="255"/>
      <c r="C35" s="7" t="s">
        <v>48</v>
      </c>
      <c r="D35" s="70" t="s">
        <v>21</v>
      </c>
      <c r="E35" s="71">
        <f aca="true" t="shared" si="19" ref="E35:Z37">E20/E27*100</f>
        <v>135.8934169278997</v>
      </c>
      <c r="F35" s="72">
        <f t="shared" si="19"/>
        <v>227.42980561555078</v>
      </c>
      <c r="G35" s="73">
        <f t="shared" si="19"/>
        <v>127.70935960591132</v>
      </c>
      <c r="H35" s="74">
        <f t="shared" si="19"/>
        <v>144.64153247785833</v>
      </c>
      <c r="I35" s="71">
        <f t="shared" si="19"/>
        <v>66.7273140777803</v>
      </c>
      <c r="J35" s="72">
        <f t="shared" si="19"/>
        <v>55.638898972671804</v>
      </c>
      <c r="K35" s="73">
        <f t="shared" si="19"/>
        <v>181.74006444683138</v>
      </c>
      <c r="L35" s="74">
        <f t="shared" si="19"/>
        <v>216.7466972786648</v>
      </c>
      <c r="M35" s="71">
        <f t="shared" si="19"/>
        <v>151.34333565945568</v>
      </c>
      <c r="N35" s="72">
        <f t="shared" si="19"/>
        <v>138.2579598525627</v>
      </c>
      <c r="O35" s="73">
        <f t="shared" si="19"/>
        <v>94.49385052034059</v>
      </c>
      <c r="P35" s="74">
        <f t="shared" si="19"/>
        <v>89.86833713440431</v>
      </c>
      <c r="Q35" s="71">
        <f t="shared" si="19"/>
        <v>97.8080647300703</v>
      </c>
      <c r="R35" s="72">
        <f t="shared" si="19"/>
        <v>99.88503307059784</v>
      </c>
      <c r="S35" s="73">
        <f t="shared" si="19"/>
        <v>108.69787158488138</v>
      </c>
      <c r="T35" s="74">
        <f t="shared" si="19"/>
        <v>104.40236779373929</v>
      </c>
      <c r="U35" s="71">
        <f t="shared" si="19"/>
        <v>104.48637316561845</v>
      </c>
      <c r="V35" s="72">
        <f t="shared" si="19"/>
        <v>118.5718235402996</v>
      </c>
      <c r="W35" s="73">
        <f t="shared" si="19"/>
        <v>94.2927245572861</v>
      </c>
      <c r="X35" s="74">
        <f t="shared" si="19"/>
        <v>103.71396461434857</v>
      </c>
      <c r="Y35" s="71">
        <f t="shared" si="19"/>
        <v>105.16745523703497</v>
      </c>
      <c r="Z35" s="72">
        <f t="shared" si="19"/>
        <v>95.86147507343415</v>
      </c>
    </row>
    <row r="36" spans="1:26" ht="18.95" customHeight="1">
      <c r="A36" s="22" t="s">
        <v>49</v>
      </c>
      <c r="B36" s="255"/>
      <c r="C36" s="7" t="s">
        <v>62</v>
      </c>
      <c r="D36" s="60" t="s">
        <v>22</v>
      </c>
      <c r="E36" s="75">
        <f t="shared" si="19"/>
        <v>69.971870604782</v>
      </c>
      <c r="F36" s="76">
        <f t="shared" si="19"/>
        <v>59.04497465534497</v>
      </c>
      <c r="G36" s="77">
        <f t="shared" si="19"/>
        <v>132.04577968526468</v>
      </c>
      <c r="H36" s="78">
        <f t="shared" si="19"/>
        <v>128.48620947306867</v>
      </c>
      <c r="I36" s="75">
        <f t="shared" si="19"/>
        <v>71.42224191404519</v>
      </c>
      <c r="J36" s="76">
        <f t="shared" si="19"/>
        <v>51.044791371937805</v>
      </c>
      <c r="K36" s="77">
        <f t="shared" si="19"/>
        <v>81.50753768844221</v>
      </c>
      <c r="L36" s="78">
        <f t="shared" si="19"/>
        <v>113.0809680783807</v>
      </c>
      <c r="M36" s="75">
        <f t="shared" si="19"/>
        <v>137.2841225626741</v>
      </c>
      <c r="N36" s="76">
        <f t="shared" si="19"/>
        <v>98.99183226649731</v>
      </c>
      <c r="O36" s="77">
        <f t="shared" si="19"/>
        <v>97.88502211113247</v>
      </c>
      <c r="P36" s="78">
        <f t="shared" si="19"/>
        <v>91.07872276972257</v>
      </c>
      <c r="Q36" s="75">
        <f t="shared" si="19"/>
        <v>105.244599637123</v>
      </c>
      <c r="R36" s="76">
        <f t="shared" si="19"/>
        <v>99.47376572120038</v>
      </c>
      <c r="S36" s="77">
        <f t="shared" si="19"/>
        <v>109.96770769821376</v>
      </c>
      <c r="T36" s="78">
        <f t="shared" si="19"/>
        <v>103.82981269701096</v>
      </c>
      <c r="U36" s="75">
        <f t="shared" si="19"/>
        <v>72.4525768004029</v>
      </c>
      <c r="V36" s="76">
        <f t="shared" si="19"/>
        <v>90.05639352442321</v>
      </c>
      <c r="W36" s="77">
        <f t="shared" si="19"/>
        <v>102.7181060938185</v>
      </c>
      <c r="X36" s="78">
        <f t="shared" si="19"/>
        <v>107.4483881569953</v>
      </c>
      <c r="Y36" s="75">
        <f t="shared" si="19"/>
        <v>105.01261672775495</v>
      </c>
      <c r="Z36" s="76">
        <f t="shared" si="19"/>
        <v>85.7501398244416</v>
      </c>
    </row>
    <row r="37" spans="1:26" ht="18.95" customHeight="1" thickBot="1">
      <c r="A37" s="22"/>
      <c r="B37" s="256"/>
      <c r="C37" s="69"/>
      <c r="D37" s="47" t="s">
        <v>24</v>
      </c>
      <c r="E37" s="79">
        <f t="shared" si="19"/>
        <v>102.33690360272638</v>
      </c>
      <c r="F37" s="80">
        <f t="shared" si="19"/>
        <v>91.62015441235887</v>
      </c>
      <c r="G37" s="81">
        <f t="shared" si="19"/>
        <v>104.986642920748</v>
      </c>
      <c r="H37" s="82">
        <f t="shared" si="19"/>
        <v>133.40195466833023</v>
      </c>
      <c r="I37" s="79">
        <f t="shared" si="19"/>
        <v>86.92994828396803</v>
      </c>
      <c r="J37" s="80">
        <f t="shared" si="19"/>
        <v>110.01411794311005</v>
      </c>
      <c r="K37" s="81">
        <f t="shared" si="19"/>
        <v>403.50877192982455</v>
      </c>
      <c r="L37" s="82">
        <f t="shared" si="19"/>
        <v>334.4891488672012</v>
      </c>
      <c r="M37" s="79">
        <f t="shared" si="19"/>
        <v>120.60807525351203</v>
      </c>
      <c r="N37" s="80">
        <f t="shared" si="19"/>
        <v>123.82382451620464</v>
      </c>
      <c r="O37" s="81">
        <f t="shared" si="19"/>
        <v>118.12134113890367</v>
      </c>
      <c r="P37" s="82">
        <f t="shared" si="19"/>
        <v>118.44338512687773</v>
      </c>
      <c r="Q37" s="79">
        <f t="shared" si="19"/>
        <v>100.93676814988291</v>
      </c>
      <c r="R37" s="80">
        <f t="shared" si="19"/>
        <v>99.63324547230879</v>
      </c>
      <c r="S37" s="81">
        <f t="shared" si="19"/>
        <v>106.23354470278488</v>
      </c>
      <c r="T37" s="82">
        <f t="shared" si="19"/>
        <v>127.27613523564865</v>
      </c>
      <c r="U37" s="79">
        <f t="shared" si="19"/>
        <v>84.76077968103958</v>
      </c>
      <c r="V37" s="80">
        <f t="shared" si="19"/>
        <v>68.09673375583259</v>
      </c>
      <c r="W37" s="81">
        <f t="shared" si="19"/>
        <v>84.96689460544881</v>
      </c>
      <c r="X37" s="82">
        <f t="shared" si="19"/>
        <v>90.64651490633668</v>
      </c>
      <c r="Y37" s="79">
        <f t="shared" si="19"/>
        <v>104.69574586214208</v>
      </c>
      <c r="Z37" s="80">
        <f t="shared" si="19"/>
        <v>118.71852764639088</v>
      </c>
    </row>
    <row r="38" ht="5.25" customHeight="1" thickBot="1">
      <c r="A38" s="22"/>
    </row>
    <row r="39" spans="1:26" ht="18.95" customHeight="1">
      <c r="A39" s="22" t="s">
        <v>50</v>
      </c>
      <c r="B39" s="247" t="s">
        <v>51</v>
      </c>
      <c r="C39" s="12" t="s">
        <v>43</v>
      </c>
      <c r="D39" s="154" t="s">
        <v>21</v>
      </c>
      <c r="E39" s="13">
        <f>+'(令和4年2月) '!E27</f>
        <v>1151</v>
      </c>
      <c r="F39" s="14">
        <f>+'(令和4年2月) '!F27</f>
        <v>100158</v>
      </c>
      <c r="G39" s="13">
        <f>+'(令和4年2月) '!G27</f>
        <v>682</v>
      </c>
      <c r="H39" s="14">
        <f>+'(令和4年2月) '!H27</f>
        <v>197240</v>
      </c>
      <c r="I39" s="13">
        <f>+'(令和4年2月) '!I27</f>
        <v>2297</v>
      </c>
      <c r="J39" s="14">
        <f>+'(令和4年2月) '!J27</f>
        <v>1250218</v>
      </c>
      <c r="K39" s="13">
        <f>+'(令和4年2月) '!K27</f>
        <v>663</v>
      </c>
      <c r="L39" s="14">
        <f>+'(令和4年2月) '!L27</f>
        <v>1070049</v>
      </c>
      <c r="M39" s="13">
        <f>+'(令和4年2月) '!M27</f>
        <v>7168</v>
      </c>
      <c r="N39" s="14">
        <f>+'(令和4年2月) '!N27</f>
        <v>1929756</v>
      </c>
      <c r="O39" s="13">
        <f>+'(令和4年2月) '!O27</f>
        <v>4230</v>
      </c>
      <c r="P39" s="14">
        <f>+'(令和4年2月) '!P27</f>
        <v>1442781</v>
      </c>
      <c r="Q39" s="13">
        <f>+'(令和4年2月) '!Q27</f>
        <v>23490</v>
      </c>
      <c r="R39" s="14">
        <f>+'(令和4年2月) '!R27</f>
        <v>4166540</v>
      </c>
      <c r="S39" s="25">
        <f>+'(令和4年2月) '!S27</f>
        <v>37319</v>
      </c>
      <c r="T39" s="26">
        <f>+'(令和4年2月) '!T27</f>
        <v>8448024</v>
      </c>
      <c r="U39" s="13">
        <f>+'(令和4年2月) '!U27</f>
        <v>4309</v>
      </c>
      <c r="V39" s="14">
        <f>+'(令和4年2月) '!V27</f>
        <v>915270</v>
      </c>
      <c r="W39" s="13">
        <f>+'(令和4年2月) '!W27</f>
        <v>7489</v>
      </c>
      <c r="X39" s="14">
        <f>+'(令和4年2月) '!X27</f>
        <v>1344877</v>
      </c>
      <c r="Y39" s="55">
        <f>+'(令和4年1月) '!Y20</f>
        <v>90313</v>
      </c>
      <c r="Z39" s="56">
        <f>+'(令和4年1月) '!Z20</f>
        <v>27879751</v>
      </c>
    </row>
    <row r="40" spans="1:26" ht="18.95" customHeight="1">
      <c r="A40" s="22"/>
      <c r="B40" s="248"/>
      <c r="C40" s="22"/>
      <c r="D40" s="159" t="s">
        <v>22</v>
      </c>
      <c r="E40" s="27">
        <f>+'(令和4年2月) '!E28</f>
        <v>1221</v>
      </c>
      <c r="F40" s="21">
        <f>+'(令和4年2月) '!F28</f>
        <v>98178</v>
      </c>
      <c r="G40" s="27">
        <f>+'(令和4年2月) '!G28</f>
        <v>594</v>
      </c>
      <c r="H40" s="21">
        <f>+'(令和4年2月) '!H28</f>
        <v>216372</v>
      </c>
      <c r="I40" s="27">
        <f>+'(令和4年2月) '!I28</f>
        <v>2225</v>
      </c>
      <c r="J40" s="21">
        <f>+'(令和4年2月) '!J28</f>
        <v>1132681</v>
      </c>
      <c r="K40" s="27">
        <f>+'(令和4年2月) '!K28</f>
        <v>673</v>
      </c>
      <c r="L40" s="21">
        <f>+'(令和4年2月) '!L28</f>
        <v>1027804</v>
      </c>
      <c r="M40" s="27">
        <f>+'(令和4年2月) '!M28</f>
        <v>6726</v>
      </c>
      <c r="N40" s="21">
        <f>+'(令和4年2月) '!N28</f>
        <v>1428468</v>
      </c>
      <c r="O40" s="27">
        <f>+'(令和4年2月) '!O28</f>
        <v>4297</v>
      </c>
      <c r="P40" s="21">
        <f>+'(令和4年2月) '!P28</f>
        <v>1448906</v>
      </c>
      <c r="Q40" s="27">
        <f>+'(令和4年2月) '!Q28</f>
        <v>24504</v>
      </c>
      <c r="R40" s="21">
        <f>+'(令和4年2月) '!R28</f>
        <v>4497623</v>
      </c>
      <c r="S40" s="25">
        <f>+'(令和4年2月) '!S28</f>
        <v>36147</v>
      </c>
      <c r="T40" s="26">
        <f>+'(令和4年2月) '!T28</f>
        <v>8417776</v>
      </c>
      <c r="U40" s="27">
        <f>+'(令和4年2月) '!U28</f>
        <v>4649</v>
      </c>
      <c r="V40" s="21">
        <f>+'(令和4年2月) '!V28</f>
        <v>1124696</v>
      </c>
      <c r="W40" s="27">
        <f>+'(令和4年2月) '!W28</f>
        <v>8354</v>
      </c>
      <c r="X40" s="21">
        <f>+'(令和4年2月) '!X28</f>
        <v>1310188</v>
      </c>
      <c r="Y40" s="58">
        <f>+'(令和4年1月) '!Y21</f>
        <v>91296</v>
      </c>
      <c r="Z40" s="59">
        <f>+'(令和4年1月) '!Z21</f>
        <v>28697748</v>
      </c>
    </row>
    <row r="41" spans="1:26" ht="18.95" customHeight="1">
      <c r="A41" s="22" t="s">
        <v>52</v>
      </c>
      <c r="B41" s="248"/>
      <c r="C41" s="22"/>
      <c r="D41" s="159" t="s">
        <v>24</v>
      </c>
      <c r="E41" s="27">
        <f>+'(令和4年2月) '!E29</f>
        <v>3227</v>
      </c>
      <c r="F41" s="21">
        <f>+'(令和4年2月) '!F29</f>
        <v>730409</v>
      </c>
      <c r="G41" s="27">
        <f>+'(令和4年2月) '!G29</f>
        <v>1010</v>
      </c>
      <c r="H41" s="21">
        <f>+'(令和4年2月) '!H29</f>
        <v>386979</v>
      </c>
      <c r="I41" s="27">
        <f>+'(令和4年2月) '!I29</f>
        <v>2244</v>
      </c>
      <c r="J41" s="21">
        <f>+'(令和4年2月) '!J29</f>
        <v>2617165</v>
      </c>
      <c r="K41" s="27">
        <f>+'(令和4年2月) '!K29</f>
        <v>976</v>
      </c>
      <c r="L41" s="21">
        <f>+'(令和4年2月) '!L29</f>
        <v>1650763</v>
      </c>
      <c r="M41" s="27">
        <f>+'(令和4年2月) '!M29</f>
        <v>12759.1</v>
      </c>
      <c r="N41" s="21">
        <f>+'(令和4年2月) '!N29</f>
        <v>2891369</v>
      </c>
      <c r="O41" s="27">
        <f>+'(令和4年2月) '!O29</f>
        <v>3674</v>
      </c>
      <c r="P41" s="21">
        <f>+'(令和4年2月) '!P29</f>
        <v>1047628</v>
      </c>
      <c r="Q41" s="27">
        <f>+'(令和4年2月) '!Q29</f>
        <v>56700</v>
      </c>
      <c r="R41" s="21">
        <f>+'(令和4年2月) '!R29</f>
        <v>10471367</v>
      </c>
      <c r="S41" s="25">
        <f>+'(令和4年2月) '!S29</f>
        <v>26193</v>
      </c>
      <c r="T41" s="26">
        <f>+'(令和4年2月) '!T29</f>
        <v>2058151</v>
      </c>
      <c r="U41" s="27">
        <f>+'(令和4年2月) '!U29</f>
        <v>6266</v>
      </c>
      <c r="V41" s="21">
        <f>+'(令和4年2月) '!V29</f>
        <v>2004448</v>
      </c>
      <c r="W41" s="27">
        <f>+'(令和4年2月) '!W29</f>
        <v>8963</v>
      </c>
      <c r="X41" s="21">
        <f>+'(令和4年2月) '!X29</f>
        <v>2029916</v>
      </c>
      <c r="Y41" s="58">
        <f>+'(令和4年1月) '!Y22</f>
        <v>131723.1</v>
      </c>
      <c r="Z41" s="59">
        <f>+'(令和4年1月) '!Z22</f>
        <v>24869564</v>
      </c>
    </row>
    <row r="42" spans="1:26" ht="18.95" customHeight="1" thickBot="1">
      <c r="A42" s="22"/>
      <c r="B42" s="248"/>
      <c r="C42" s="22"/>
      <c r="D42" s="160" t="s">
        <v>44</v>
      </c>
      <c r="E42" s="244">
        <v>55.80152671755725</v>
      </c>
      <c r="F42" s="245"/>
      <c r="G42" s="244">
        <v>75.58086560364464</v>
      </c>
      <c r="H42" s="245"/>
      <c r="I42" s="244">
        <v>165.72748267898382</v>
      </c>
      <c r="J42" s="245"/>
      <c r="K42" s="244">
        <v>31.68411037107517</v>
      </c>
      <c r="L42" s="245"/>
      <c r="M42" s="244">
        <v>60.59192604325588</v>
      </c>
      <c r="N42" s="245"/>
      <c r="O42" s="244">
        <v>107.46417860713096</v>
      </c>
      <c r="P42" s="245"/>
      <c r="Q42" s="244">
        <v>47.749583256158544</v>
      </c>
      <c r="R42" s="245"/>
      <c r="S42" s="244">
        <v>132.12116112747162</v>
      </c>
      <c r="T42" s="245"/>
      <c r="U42" s="244">
        <v>92.40538806927518</v>
      </c>
      <c r="V42" s="245"/>
      <c r="W42" s="244">
        <v>95.74571829097337</v>
      </c>
      <c r="X42" s="245"/>
      <c r="Y42" s="244">
        <v>77.1098815619431</v>
      </c>
      <c r="Z42" s="245"/>
    </row>
    <row r="43" spans="1:26" ht="18.95" customHeight="1">
      <c r="A43" s="22"/>
      <c r="B43" s="248"/>
      <c r="C43" s="12" t="s">
        <v>45</v>
      </c>
      <c r="D43" s="154" t="s">
        <v>21</v>
      </c>
      <c r="E43" s="124">
        <f aca="true" t="shared" si="20" ref="E43:Z46">E20-E39</f>
        <v>583</v>
      </c>
      <c r="F43" s="127">
        <f t="shared" si="20"/>
        <v>138873</v>
      </c>
      <c r="G43" s="124">
        <f t="shared" si="20"/>
        <v>355</v>
      </c>
      <c r="H43" s="125">
        <f t="shared" si="20"/>
        <v>155681</v>
      </c>
      <c r="I43" s="126">
        <f t="shared" si="20"/>
        <v>637</v>
      </c>
      <c r="J43" s="127">
        <f t="shared" si="20"/>
        <v>4598503</v>
      </c>
      <c r="K43" s="124">
        <f t="shared" si="20"/>
        <v>1029</v>
      </c>
      <c r="L43" s="125">
        <f t="shared" si="20"/>
        <v>2366329</v>
      </c>
      <c r="M43" s="126">
        <f t="shared" si="20"/>
        <v>1507</v>
      </c>
      <c r="N43" s="127">
        <f t="shared" si="20"/>
        <v>165907</v>
      </c>
      <c r="O43" s="124">
        <f t="shared" si="20"/>
        <v>764</v>
      </c>
      <c r="P43" s="125">
        <f t="shared" si="20"/>
        <v>172029</v>
      </c>
      <c r="Q43" s="126">
        <f t="shared" si="20"/>
        <v>6005</v>
      </c>
      <c r="R43" s="127">
        <f t="shared" si="20"/>
        <v>1719684</v>
      </c>
      <c r="S43" s="124">
        <f t="shared" si="20"/>
        <v>11657</v>
      </c>
      <c r="T43" s="125">
        <f t="shared" si="20"/>
        <v>1889769</v>
      </c>
      <c r="U43" s="126">
        <f t="shared" si="20"/>
        <v>675</v>
      </c>
      <c r="V43" s="127">
        <f t="shared" si="20"/>
        <v>615778</v>
      </c>
      <c r="W43" s="124">
        <f t="shared" si="20"/>
        <v>1350</v>
      </c>
      <c r="X43" s="125">
        <f t="shared" si="20"/>
        <v>547879</v>
      </c>
      <c r="Y43" s="124">
        <f t="shared" si="20"/>
        <v>23047</v>
      </c>
      <c r="Z43" s="125">
        <f t="shared" si="20"/>
        <v>5355594</v>
      </c>
    </row>
    <row r="44" spans="1:26" ht="18.95" customHeight="1">
      <c r="A44" s="22"/>
      <c r="B44" s="248"/>
      <c r="C44" s="22"/>
      <c r="D44" s="159" t="s">
        <v>22</v>
      </c>
      <c r="E44" s="128">
        <f t="shared" si="20"/>
        <v>-226</v>
      </c>
      <c r="F44" s="131">
        <f t="shared" si="20"/>
        <v>-6738</v>
      </c>
      <c r="G44" s="128">
        <f t="shared" si="20"/>
        <v>329</v>
      </c>
      <c r="H44" s="129">
        <f t="shared" si="20"/>
        <v>100033</v>
      </c>
      <c r="I44" s="130">
        <f t="shared" si="20"/>
        <v>999</v>
      </c>
      <c r="J44" s="131">
        <f t="shared" si="20"/>
        <v>4741427</v>
      </c>
      <c r="K44" s="128">
        <f t="shared" si="20"/>
        <v>138</v>
      </c>
      <c r="L44" s="129">
        <f t="shared" si="20"/>
        <v>943290</v>
      </c>
      <c r="M44" s="130">
        <f t="shared" si="20"/>
        <v>3131</v>
      </c>
      <c r="N44" s="131">
        <f t="shared" si="20"/>
        <v>501257</v>
      </c>
      <c r="O44" s="128">
        <f t="shared" si="20"/>
        <v>794</v>
      </c>
      <c r="P44" s="129">
        <f t="shared" si="20"/>
        <v>181915</v>
      </c>
      <c r="Q44" s="130">
        <f t="shared" si="20"/>
        <v>6239</v>
      </c>
      <c r="R44" s="131">
        <f t="shared" si="20"/>
        <v>1629955</v>
      </c>
      <c r="S44" s="128">
        <f t="shared" si="20"/>
        <v>12550</v>
      </c>
      <c r="T44" s="129">
        <f t="shared" si="20"/>
        <v>1837153</v>
      </c>
      <c r="U44" s="130">
        <f t="shared" si="20"/>
        <v>-333</v>
      </c>
      <c r="V44" s="131">
        <f t="shared" si="20"/>
        <v>550162</v>
      </c>
      <c r="W44" s="128">
        <f t="shared" si="20"/>
        <v>1018</v>
      </c>
      <c r="X44" s="129">
        <f t="shared" si="20"/>
        <v>615372</v>
      </c>
      <c r="Y44" s="128">
        <f t="shared" si="20"/>
        <v>22733</v>
      </c>
      <c r="Z44" s="129">
        <f t="shared" si="20"/>
        <v>3098770</v>
      </c>
    </row>
    <row r="45" spans="1:26" ht="18.95" customHeight="1">
      <c r="A45" s="22"/>
      <c r="B45" s="248"/>
      <c r="C45" s="22"/>
      <c r="D45" s="159" t="s">
        <v>24</v>
      </c>
      <c r="E45" s="128">
        <f t="shared" si="20"/>
        <v>-74</v>
      </c>
      <c r="F45" s="131">
        <f t="shared" si="20"/>
        <v>-106801</v>
      </c>
      <c r="G45" s="128">
        <f t="shared" si="20"/>
        <v>169</v>
      </c>
      <c r="H45" s="129">
        <f t="shared" si="20"/>
        <v>126245</v>
      </c>
      <c r="I45" s="130">
        <f t="shared" si="20"/>
        <v>-395</v>
      </c>
      <c r="J45" s="131">
        <f t="shared" si="20"/>
        <v>-833461</v>
      </c>
      <c r="K45" s="128">
        <f t="shared" si="20"/>
        <v>2704</v>
      </c>
      <c r="L45" s="129">
        <f t="shared" si="20"/>
        <v>3343548</v>
      </c>
      <c r="M45" s="130">
        <f t="shared" si="20"/>
        <v>883</v>
      </c>
      <c r="N45" s="131">
        <f t="shared" si="20"/>
        <v>151916</v>
      </c>
      <c r="O45" s="128">
        <f t="shared" si="20"/>
        <v>765</v>
      </c>
      <c r="P45" s="129">
        <f t="shared" si="20"/>
        <v>200680</v>
      </c>
      <c r="Q45" s="130">
        <f t="shared" si="20"/>
        <v>1485</v>
      </c>
      <c r="R45" s="131">
        <f t="shared" si="20"/>
        <v>-304419</v>
      </c>
      <c r="S45" s="128">
        <f t="shared" si="20"/>
        <v>2455</v>
      </c>
      <c r="T45" s="129">
        <f t="shared" si="20"/>
        <v>593464</v>
      </c>
      <c r="U45" s="130">
        <f t="shared" si="20"/>
        <v>-1961</v>
      </c>
      <c r="V45" s="131">
        <f t="shared" si="20"/>
        <v>-1026647</v>
      </c>
      <c r="W45" s="128">
        <f t="shared" si="20"/>
        <v>-1135</v>
      </c>
      <c r="X45" s="129">
        <f t="shared" si="20"/>
        <v>-160047</v>
      </c>
      <c r="Y45" s="128">
        <f t="shared" si="20"/>
        <v>-4815</v>
      </c>
      <c r="Z45" s="129">
        <f t="shared" si="20"/>
        <v>3003109</v>
      </c>
    </row>
    <row r="46" spans="1:38" ht="18.95" customHeight="1" thickBot="1">
      <c r="A46" s="22"/>
      <c r="B46" s="248"/>
      <c r="C46" s="46"/>
      <c r="D46" s="160" t="s">
        <v>44</v>
      </c>
      <c r="E46" s="244">
        <f>E23-E42</f>
        <v>-13.027232046710857</v>
      </c>
      <c r="F46" s="245"/>
      <c r="G46" s="244">
        <f>G23-G42</f>
        <v>13.957736497771535</v>
      </c>
      <c r="H46" s="245"/>
      <c r="I46" s="244">
        <f>I23-I42</f>
        <v>-15.275491474488348</v>
      </c>
      <c r="J46" s="245"/>
      <c r="K46" s="244">
        <f>K23-K42</f>
        <v>22.074480694216923</v>
      </c>
      <c r="L46" s="245"/>
      <c r="M46" s="244">
        <f>M23-M42</f>
        <v>9.601853027392423</v>
      </c>
      <c r="N46" s="245"/>
      <c r="O46" s="244">
        <f t="shared" si="20"/>
        <v>16.8424897029886</v>
      </c>
      <c r="P46" s="245"/>
      <c r="Q46" s="244">
        <f t="shared" si="20"/>
        <v>4.683719611926932</v>
      </c>
      <c r="R46" s="245"/>
      <c r="S46" s="244">
        <f t="shared" si="20"/>
        <v>45.98098872391694</v>
      </c>
      <c r="T46" s="245"/>
      <c r="U46" s="244">
        <f t="shared" si="20"/>
        <v>-4.428848479832368</v>
      </c>
      <c r="V46" s="245"/>
      <c r="W46" s="244">
        <f t="shared" si="20"/>
        <v>12.71119314967936</v>
      </c>
      <c r="X46" s="245"/>
      <c r="Y46" s="244">
        <f t="shared" si="20"/>
        <v>10.81029202886883</v>
      </c>
      <c r="Z46" s="245"/>
      <c r="AA46" s="242"/>
      <c r="AB46" s="243"/>
      <c r="AC46" s="242"/>
      <c r="AD46" s="243"/>
      <c r="AE46" s="242"/>
      <c r="AF46" s="243"/>
      <c r="AG46" s="163"/>
      <c r="AH46" s="164"/>
      <c r="AI46" s="163"/>
      <c r="AJ46" s="164"/>
      <c r="AK46" s="163"/>
      <c r="AL46" s="164"/>
    </row>
    <row r="47" spans="1:26" ht="18.95" customHeight="1">
      <c r="A47" s="22"/>
      <c r="B47" s="248"/>
      <c r="C47" s="22" t="s">
        <v>48</v>
      </c>
      <c r="D47" s="54" t="s">
        <v>21</v>
      </c>
      <c r="E47" s="83">
        <f aca="true" t="shared" si="21" ref="E47:Z49">E20/E39*100</f>
        <v>150.65160729800172</v>
      </c>
      <c r="F47" s="84">
        <f t="shared" si="21"/>
        <v>238.65392679566284</v>
      </c>
      <c r="G47" s="83">
        <f t="shared" si="21"/>
        <v>152.05278592375367</v>
      </c>
      <c r="H47" s="85">
        <f t="shared" si="21"/>
        <v>178.92973027783412</v>
      </c>
      <c r="I47" s="86">
        <f t="shared" si="21"/>
        <v>127.73182411841533</v>
      </c>
      <c r="J47" s="84">
        <f t="shared" si="21"/>
        <v>467.81609287340285</v>
      </c>
      <c r="K47" s="83">
        <f t="shared" si="21"/>
        <v>255.20361990950224</v>
      </c>
      <c r="L47" s="85">
        <f t="shared" si="21"/>
        <v>321.14211592179424</v>
      </c>
      <c r="M47" s="86">
        <f t="shared" si="21"/>
        <v>121.02399553571428</v>
      </c>
      <c r="N47" s="84">
        <f t="shared" si="21"/>
        <v>108.59730452969183</v>
      </c>
      <c r="O47" s="83">
        <f t="shared" si="21"/>
        <v>118.0614657210402</v>
      </c>
      <c r="P47" s="85">
        <f t="shared" si="21"/>
        <v>111.92343120681517</v>
      </c>
      <c r="Q47" s="86">
        <f t="shared" si="21"/>
        <v>125.56406981694339</v>
      </c>
      <c r="R47" s="84">
        <f t="shared" si="21"/>
        <v>141.27367071958986</v>
      </c>
      <c r="S47" s="83">
        <f t="shared" si="21"/>
        <v>131.2360995739436</v>
      </c>
      <c r="T47" s="85">
        <f t="shared" si="21"/>
        <v>122.36936116658758</v>
      </c>
      <c r="U47" s="86">
        <f t="shared" si="21"/>
        <v>115.66488744488281</v>
      </c>
      <c r="V47" s="84">
        <f t="shared" si="21"/>
        <v>167.27828946649623</v>
      </c>
      <c r="W47" s="83">
        <f t="shared" si="21"/>
        <v>118.02643877687275</v>
      </c>
      <c r="X47" s="85">
        <f t="shared" si="21"/>
        <v>140.73822364424404</v>
      </c>
      <c r="Y47" s="83">
        <f t="shared" si="21"/>
        <v>125.51902826835561</v>
      </c>
      <c r="Z47" s="85">
        <f t="shared" si="21"/>
        <v>119.20961919638377</v>
      </c>
    </row>
    <row r="48" spans="1:26" ht="18.95" customHeight="1">
      <c r="A48" s="22"/>
      <c r="B48" s="248"/>
      <c r="C48" s="22"/>
      <c r="D48" s="57" t="s">
        <v>22</v>
      </c>
      <c r="E48" s="75">
        <f t="shared" si="21"/>
        <v>81.49058149058149</v>
      </c>
      <c r="F48" s="78">
        <f t="shared" si="21"/>
        <v>93.13695532604046</v>
      </c>
      <c r="G48" s="75">
        <f t="shared" si="21"/>
        <v>155.3872053872054</v>
      </c>
      <c r="H48" s="76">
        <f t="shared" si="21"/>
        <v>146.23195237831143</v>
      </c>
      <c r="I48" s="77">
        <f t="shared" si="21"/>
        <v>144.8988764044944</v>
      </c>
      <c r="J48" s="78">
        <f t="shared" si="21"/>
        <v>518.6021483542145</v>
      </c>
      <c r="K48" s="75">
        <f t="shared" si="21"/>
        <v>120.50520059435364</v>
      </c>
      <c r="L48" s="76">
        <f t="shared" si="21"/>
        <v>191.77722600807158</v>
      </c>
      <c r="M48" s="77">
        <f t="shared" si="21"/>
        <v>146.55069878085044</v>
      </c>
      <c r="N48" s="78">
        <f t="shared" si="21"/>
        <v>135.09053055441214</v>
      </c>
      <c r="O48" s="75">
        <f t="shared" si="21"/>
        <v>118.47800791249709</v>
      </c>
      <c r="P48" s="76">
        <f t="shared" si="21"/>
        <v>112.55533485264056</v>
      </c>
      <c r="Q48" s="77">
        <f t="shared" si="21"/>
        <v>125.46114920013058</v>
      </c>
      <c r="R48" s="78">
        <f t="shared" si="21"/>
        <v>136.24036518845622</v>
      </c>
      <c r="S48" s="75">
        <f t="shared" si="21"/>
        <v>134.71934047085512</v>
      </c>
      <c r="T48" s="76">
        <f t="shared" si="21"/>
        <v>121.82468385948972</v>
      </c>
      <c r="U48" s="77">
        <f t="shared" si="21"/>
        <v>92.83716928371692</v>
      </c>
      <c r="V48" s="78">
        <f t="shared" si="21"/>
        <v>148.9165072161722</v>
      </c>
      <c r="W48" s="75">
        <f t="shared" si="21"/>
        <v>112.18577926741679</v>
      </c>
      <c r="X48" s="76">
        <f t="shared" si="21"/>
        <v>146.96822135449264</v>
      </c>
      <c r="Y48" s="75">
        <f t="shared" si="21"/>
        <v>124.90032422011916</v>
      </c>
      <c r="Z48" s="76">
        <f t="shared" si="21"/>
        <v>110.7979552960044</v>
      </c>
    </row>
    <row r="49" spans="1:26" ht="18.95" customHeight="1" thickBot="1">
      <c r="A49" s="46"/>
      <c r="B49" s="249"/>
      <c r="C49" s="46"/>
      <c r="D49" s="47" t="s">
        <v>24</v>
      </c>
      <c r="E49" s="79">
        <f t="shared" si="21"/>
        <v>97.70684846606756</v>
      </c>
      <c r="F49" s="82">
        <f t="shared" si="21"/>
        <v>85.3779183991435</v>
      </c>
      <c r="G49" s="79">
        <f t="shared" si="21"/>
        <v>116.73267326732673</v>
      </c>
      <c r="H49" s="80">
        <f t="shared" si="21"/>
        <v>132.62321728052427</v>
      </c>
      <c r="I49" s="81">
        <f t="shared" si="21"/>
        <v>82.39750445632798</v>
      </c>
      <c r="J49" s="82">
        <f t="shared" si="21"/>
        <v>68.15405219006063</v>
      </c>
      <c r="K49" s="79">
        <f t="shared" si="21"/>
        <v>377.0491803278689</v>
      </c>
      <c r="L49" s="80">
        <f t="shared" si="21"/>
        <v>302.5456107266761</v>
      </c>
      <c r="M49" s="81">
        <f t="shared" si="21"/>
        <v>106.92055082255018</v>
      </c>
      <c r="N49" s="82">
        <f t="shared" si="21"/>
        <v>105.25412010711881</v>
      </c>
      <c r="O49" s="79">
        <f t="shared" si="21"/>
        <v>120.8219923788786</v>
      </c>
      <c r="P49" s="80">
        <f t="shared" si="21"/>
        <v>119.15565448804347</v>
      </c>
      <c r="Q49" s="81">
        <f t="shared" si="21"/>
        <v>102.6190476190476</v>
      </c>
      <c r="R49" s="82">
        <f t="shared" si="21"/>
        <v>97.09284375191892</v>
      </c>
      <c r="S49" s="79">
        <f t="shared" si="21"/>
        <v>109.37273317298515</v>
      </c>
      <c r="T49" s="80">
        <f t="shared" si="21"/>
        <v>128.83481338346894</v>
      </c>
      <c r="U49" s="81">
        <f t="shared" si="21"/>
        <v>68.70411745930419</v>
      </c>
      <c r="V49" s="82">
        <f t="shared" si="21"/>
        <v>48.78155981098038</v>
      </c>
      <c r="W49" s="79">
        <f t="shared" si="21"/>
        <v>87.33682918665625</v>
      </c>
      <c r="X49" s="80">
        <f t="shared" si="21"/>
        <v>92.11558507839733</v>
      </c>
      <c r="Y49" s="79">
        <f t="shared" si="21"/>
        <v>96.34460470486952</v>
      </c>
      <c r="Z49" s="80">
        <f t="shared" si="21"/>
        <v>112.07543887781868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286A7-E031-4A2C-B47A-5AB6C7B52A71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C49" sqref="C49"/>
    </sheetView>
  </sheetViews>
  <sheetFormatPr defaultColWidth="9.140625" defaultRowHeight="15"/>
  <cols>
    <col min="1" max="1" width="2.57421875" style="151" customWidth="1"/>
    <col min="2" max="2" width="3.140625" style="151" customWidth="1"/>
    <col min="3" max="3" width="12.57421875" style="151" customWidth="1"/>
    <col min="4" max="4" width="7.28125" style="151" customWidth="1"/>
    <col min="5" max="5" width="7.57421875" style="151" customWidth="1"/>
    <col min="6" max="6" width="10.140625" style="151" customWidth="1"/>
    <col min="7" max="7" width="7.57421875" style="151" customWidth="1"/>
    <col min="8" max="8" width="10.140625" style="151" customWidth="1"/>
    <col min="9" max="9" width="7.57421875" style="151" customWidth="1"/>
    <col min="10" max="10" width="10.140625" style="151" customWidth="1"/>
    <col min="11" max="11" width="7.57421875" style="151" customWidth="1"/>
    <col min="12" max="12" width="10.140625" style="151" customWidth="1"/>
    <col min="13" max="13" width="7.57421875" style="151" customWidth="1"/>
    <col min="14" max="14" width="10.140625" style="151" customWidth="1"/>
    <col min="15" max="15" width="7.57421875" style="151" customWidth="1"/>
    <col min="16" max="16" width="10.140625" style="151" customWidth="1"/>
    <col min="17" max="17" width="8.140625" style="151" customWidth="1"/>
    <col min="18" max="18" width="11.140625" style="151" customWidth="1"/>
    <col min="19" max="19" width="8.140625" style="151" customWidth="1"/>
    <col min="20" max="20" width="11.140625" style="151" customWidth="1"/>
    <col min="21" max="21" width="8.140625" style="151" customWidth="1"/>
    <col min="22" max="22" width="11.140625" style="151" customWidth="1"/>
    <col min="23" max="23" width="7.57421875" style="151" customWidth="1"/>
    <col min="24" max="24" width="10.421875" style="151" bestFit="1" customWidth="1"/>
    <col min="25" max="25" width="8.57421875" style="151" customWidth="1"/>
    <col min="26" max="26" width="11.57421875" style="151" customWidth="1"/>
    <col min="27" max="16384" width="9.00390625" style="151" customWidth="1"/>
  </cols>
  <sheetData>
    <row r="1" spans="1:26" ht="29.25" thickBot="1">
      <c r="A1" s="277" t="s">
        <v>67</v>
      </c>
      <c r="B1" s="278"/>
      <c r="C1" s="278"/>
      <c r="D1" s="278"/>
      <c r="E1" s="279" t="s">
        <v>0</v>
      </c>
      <c r="F1" s="280"/>
      <c r="G1" s="280"/>
      <c r="H1" s="280"/>
      <c r="J1" s="281" t="s">
        <v>1</v>
      </c>
      <c r="K1" s="278"/>
      <c r="L1" s="1" t="s">
        <v>2</v>
      </c>
      <c r="M1" s="1" t="s">
        <v>3</v>
      </c>
      <c r="N1" s="1" t="s">
        <v>4</v>
      </c>
      <c r="O1" s="281" t="s">
        <v>5</v>
      </c>
      <c r="P1" s="278"/>
      <c r="Q1" s="278"/>
      <c r="R1" s="1"/>
      <c r="S1" s="1"/>
      <c r="T1" s="1"/>
      <c r="V1" s="1"/>
      <c r="W1" s="1"/>
      <c r="X1" s="150" t="s">
        <v>6</v>
      </c>
      <c r="Y1" s="1"/>
      <c r="Z1" s="1"/>
    </row>
    <row r="2" spans="1:26" ht="15">
      <c r="A2" s="4"/>
      <c r="B2" s="5"/>
      <c r="C2" s="5"/>
      <c r="D2" s="6"/>
      <c r="E2" s="282" t="s">
        <v>7</v>
      </c>
      <c r="F2" s="283"/>
      <c r="G2" s="276" t="s">
        <v>8</v>
      </c>
      <c r="H2" s="276"/>
      <c r="I2" s="274" t="s">
        <v>9</v>
      </c>
      <c r="J2" s="275"/>
      <c r="K2" s="276" t="s">
        <v>10</v>
      </c>
      <c r="L2" s="276"/>
      <c r="M2" s="274" t="s">
        <v>11</v>
      </c>
      <c r="N2" s="275"/>
      <c r="O2" s="276" t="s">
        <v>12</v>
      </c>
      <c r="P2" s="276"/>
      <c r="Q2" s="274" t="s">
        <v>13</v>
      </c>
      <c r="R2" s="275"/>
      <c r="S2" s="276" t="s">
        <v>14</v>
      </c>
      <c r="T2" s="276"/>
      <c r="U2" s="274" t="s">
        <v>15</v>
      </c>
      <c r="V2" s="275"/>
      <c r="W2" s="276" t="s">
        <v>16</v>
      </c>
      <c r="X2" s="276"/>
      <c r="Y2" s="268" t="s">
        <v>17</v>
      </c>
      <c r="Z2" s="269"/>
    </row>
    <row r="3" spans="1:26" ht="18.75">
      <c r="A3" s="7"/>
      <c r="C3" s="272"/>
      <c r="D3" s="273"/>
      <c r="E3" s="265" t="s">
        <v>53</v>
      </c>
      <c r="F3" s="266"/>
      <c r="G3" s="267" t="s">
        <v>54</v>
      </c>
      <c r="H3" s="267"/>
      <c r="I3" s="265" t="s">
        <v>55</v>
      </c>
      <c r="J3" s="266"/>
      <c r="K3" s="267" t="s">
        <v>56</v>
      </c>
      <c r="L3" s="267"/>
      <c r="M3" s="265" t="s">
        <v>57</v>
      </c>
      <c r="N3" s="266"/>
      <c r="O3" s="267">
        <v>26</v>
      </c>
      <c r="P3" s="267"/>
      <c r="Q3" s="265" t="s">
        <v>58</v>
      </c>
      <c r="R3" s="266"/>
      <c r="S3" s="267" t="s">
        <v>59</v>
      </c>
      <c r="T3" s="267"/>
      <c r="U3" s="265" t="s">
        <v>60</v>
      </c>
      <c r="V3" s="266"/>
      <c r="W3" s="267">
        <v>40</v>
      </c>
      <c r="X3" s="267"/>
      <c r="Y3" s="270"/>
      <c r="Z3" s="271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52" t="s">
        <v>21</v>
      </c>
      <c r="E5" s="13">
        <v>1066</v>
      </c>
      <c r="F5" s="14">
        <v>49245</v>
      </c>
      <c r="G5" s="15">
        <v>54</v>
      </c>
      <c r="H5" s="16">
        <v>10200</v>
      </c>
      <c r="I5" s="13">
        <v>982</v>
      </c>
      <c r="J5" s="14">
        <v>1605844</v>
      </c>
      <c r="K5" s="17">
        <v>970</v>
      </c>
      <c r="L5" s="18">
        <v>196570</v>
      </c>
      <c r="M5" s="13">
        <v>436</v>
      </c>
      <c r="N5" s="87">
        <v>305957</v>
      </c>
      <c r="O5" s="19">
        <v>613</v>
      </c>
      <c r="P5" s="18">
        <v>34935</v>
      </c>
      <c r="Q5" s="13">
        <v>13690</v>
      </c>
      <c r="R5" s="14">
        <v>2025748</v>
      </c>
      <c r="S5" s="19">
        <v>16726</v>
      </c>
      <c r="T5" s="18">
        <v>7254988</v>
      </c>
      <c r="U5" s="13">
        <v>3504</v>
      </c>
      <c r="V5" s="14">
        <v>1453272</v>
      </c>
      <c r="W5" s="13">
        <v>804</v>
      </c>
      <c r="X5" s="18">
        <v>101234</v>
      </c>
      <c r="Y5" s="20">
        <f aca="true" t="shared" si="0" ref="Y5:Z19">+W5+U5+S5+Q5+O5+M5+K5+I5+G5+E5</f>
        <v>38845</v>
      </c>
      <c r="Z5" s="21">
        <f t="shared" si="0"/>
        <v>13037993</v>
      </c>
    </row>
    <row r="6" spans="1:26" ht="18.95" customHeight="1">
      <c r="A6" s="7"/>
      <c r="B6" s="22"/>
      <c r="C6" s="145"/>
      <c r="D6" s="148" t="s">
        <v>22</v>
      </c>
      <c r="E6" s="23">
        <v>1082</v>
      </c>
      <c r="F6" s="24">
        <v>131943</v>
      </c>
      <c r="G6" s="25">
        <v>30</v>
      </c>
      <c r="H6" s="26">
        <v>5400</v>
      </c>
      <c r="I6" s="27">
        <v>960</v>
      </c>
      <c r="J6" s="21">
        <v>1017059</v>
      </c>
      <c r="K6" s="25">
        <v>836</v>
      </c>
      <c r="L6" s="26">
        <v>169970</v>
      </c>
      <c r="M6" s="27">
        <v>497</v>
      </c>
      <c r="N6" s="88">
        <v>284130</v>
      </c>
      <c r="O6" s="25">
        <v>453</v>
      </c>
      <c r="P6" s="26">
        <v>19687</v>
      </c>
      <c r="Q6" s="27">
        <v>13582</v>
      </c>
      <c r="R6" s="21">
        <v>2017804</v>
      </c>
      <c r="S6" s="25">
        <v>16621</v>
      </c>
      <c r="T6" s="26">
        <v>7247556</v>
      </c>
      <c r="U6" s="27">
        <v>2276</v>
      </c>
      <c r="V6" s="21">
        <v>557423</v>
      </c>
      <c r="W6" s="27">
        <v>588</v>
      </c>
      <c r="X6" s="26">
        <v>78027</v>
      </c>
      <c r="Y6" s="20">
        <f t="shared" si="0"/>
        <v>36925</v>
      </c>
      <c r="Z6" s="21">
        <f t="shared" si="0"/>
        <v>11528999</v>
      </c>
    </row>
    <row r="7" spans="1:26" ht="18.95" customHeight="1" thickBot="1">
      <c r="A7" s="7" t="s">
        <v>23</v>
      </c>
      <c r="B7" s="22"/>
      <c r="C7" s="146"/>
      <c r="D7" s="28" t="s">
        <v>24</v>
      </c>
      <c r="E7" s="23">
        <v>1898</v>
      </c>
      <c r="F7" s="36">
        <v>307915</v>
      </c>
      <c r="G7" s="29">
        <v>132</v>
      </c>
      <c r="H7" s="30">
        <v>70438</v>
      </c>
      <c r="I7" s="31">
        <v>1604</v>
      </c>
      <c r="J7" s="32">
        <v>1989267</v>
      </c>
      <c r="K7" s="89">
        <v>1026</v>
      </c>
      <c r="L7" s="30">
        <v>1766614</v>
      </c>
      <c r="M7" s="23">
        <v>894</v>
      </c>
      <c r="N7" s="24">
        <v>259651</v>
      </c>
      <c r="O7" s="33">
        <v>2205</v>
      </c>
      <c r="P7" s="34">
        <v>403505</v>
      </c>
      <c r="Q7" s="23">
        <v>33487</v>
      </c>
      <c r="R7" s="24">
        <v>4672676</v>
      </c>
      <c r="S7" s="33">
        <v>23719</v>
      </c>
      <c r="T7" s="34">
        <v>1717951</v>
      </c>
      <c r="U7" s="23">
        <v>3664</v>
      </c>
      <c r="V7" s="24">
        <v>2121651</v>
      </c>
      <c r="W7" s="23">
        <v>1279</v>
      </c>
      <c r="X7" s="34">
        <v>255677</v>
      </c>
      <c r="Y7" s="31">
        <f t="shared" si="0"/>
        <v>69908</v>
      </c>
      <c r="Z7" s="24">
        <f t="shared" si="0"/>
        <v>13565345</v>
      </c>
    </row>
    <row r="8" spans="1:26" ht="18.95" customHeight="1">
      <c r="A8" s="7"/>
      <c r="B8" s="22" t="s">
        <v>25</v>
      </c>
      <c r="C8" s="2" t="s">
        <v>26</v>
      </c>
      <c r="D8" s="152" t="s">
        <v>21</v>
      </c>
      <c r="E8" s="13">
        <v>220</v>
      </c>
      <c r="F8" s="14">
        <v>39736</v>
      </c>
      <c r="G8" s="15">
        <v>0</v>
      </c>
      <c r="H8" s="16">
        <v>0</v>
      </c>
      <c r="I8" s="13">
        <v>163</v>
      </c>
      <c r="J8" s="14">
        <v>98960</v>
      </c>
      <c r="K8" s="17">
        <v>0</v>
      </c>
      <c r="L8" s="18">
        <v>0</v>
      </c>
      <c r="M8" s="13">
        <v>6516</v>
      </c>
      <c r="N8" s="87">
        <v>1388480</v>
      </c>
      <c r="O8" s="19">
        <v>0</v>
      </c>
      <c r="P8" s="18">
        <v>0</v>
      </c>
      <c r="Q8" s="13">
        <v>9058</v>
      </c>
      <c r="R8" s="14">
        <v>2074808</v>
      </c>
      <c r="S8" s="19">
        <v>27629</v>
      </c>
      <c r="T8" s="18">
        <v>3469638</v>
      </c>
      <c r="U8" s="13">
        <v>426</v>
      </c>
      <c r="V8" s="14">
        <v>37125</v>
      </c>
      <c r="W8" s="13">
        <v>76</v>
      </c>
      <c r="X8" s="18">
        <v>9983</v>
      </c>
      <c r="Y8" s="13">
        <f t="shared" si="0"/>
        <v>44088</v>
      </c>
      <c r="Z8" s="14">
        <f t="shared" si="0"/>
        <v>7118730</v>
      </c>
    </row>
    <row r="9" spans="1:26" ht="18.95" customHeight="1">
      <c r="A9" s="7" t="s">
        <v>27</v>
      </c>
      <c r="B9" s="22"/>
      <c r="C9" s="145"/>
      <c r="D9" s="148" t="s">
        <v>22</v>
      </c>
      <c r="E9" s="23">
        <v>188</v>
      </c>
      <c r="F9" s="24">
        <v>28972</v>
      </c>
      <c r="G9" s="25">
        <v>0</v>
      </c>
      <c r="H9" s="26">
        <v>0</v>
      </c>
      <c r="I9" s="27">
        <v>170</v>
      </c>
      <c r="J9" s="21">
        <v>100739</v>
      </c>
      <c r="K9" s="25">
        <v>0</v>
      </c>
      <c r="L9" s="26">
        <v>0</v>
      </c>
      <c r="M9" s="27">
        <v>5638</v>
      </c>
      <c r="N9" s="88">
        <v>910571</v>
      </c>
      <c r="O9" s="25">
        <v>0</v>
      </c>
      <c r="P9" s="26">
        <v>0</v>
      </c>
      <c r="Q9" s="27">
        <v>8884</v>
      </c>
      <c r="R9" s="21">
        <v>2097886</v>
      </c>
      <c r="S9" s="25">
        <v>28483</v>
      </c>
      <c r="T9" s="26">
        <v>3474204</v>
      </c>
      <c r="U9" s="27">
        <v>824</v>
      </c>
      <c r="V9" s="21">
        <v>71755</v>
      </c>
      <c r="W9" s="27">
        <v>179</v>
      </c>
      <c r="X9" s="26">
        <v>23564</v>
      </c>
      <c r="Y9" s="20">
        <f t="shared" si="0"/>
        <v>44366</v>
      </c>
      <c r="Z9" s="21">
        <f t="shared" si="0"/>
        <v>6707691</v>
      </c>
    </row>
    <row r="10" spans="1:26" ht="18.95" customHeight="1" thickBot="1">
      <c r="A10" s="7"/>
      <c r="B10" s="22"/>
      <c r="C10" s="146"/>
      <c r="D10" s="28" t="s">
        <v>24</v>
      </c>
      <c r="E10" s="35">
        <v>181</v>
      </c>
      <c r="F10" s="36">
        <v>31130</v>
      </c>
      <c r="G10" s="29">
        <v>0</v>
      </c>
      <c r="H10" s="30">
        <v>0</v>
      </c>
      <c r="I10" s="37">
        <v>112</v>
      </c>
      <c r="J10" s="38">
        <v>32942</v>
      </c>
      <c r="K10" s="89">
        <v>14</v>
      </c>
      <c r="L10" s="30">
        <v>218</v>
      </c>
      <c r="M10" s="35">
        <v>7169</v>
      </c>
      <c r="N10" s="36">
        <v>1805342</v>
      </c>
      <c r="O10" s="29">
        <v>0</v>
      </c>
      <c r="P10" s="30">
        <v>0</v>
      </c>
      <c r="Q10" s="35">
        <v>12593</v>
      </c>
      <c r="R10" s="36">
        <v>1407716</v>
      </c>
      <c r="S10" s="29">
        <v>4816</v>
      </c>
      <c r="T10" s="30">
        <v>712795</v>
      </c>
      <c r="U10" s="35">
        <v>1833</v>
      </c>
      <c r="V10" s="36">
        <v>130925</v>
      </c>
      <c r="W10" s="35">
        <v>181</v>
      </c>
      <c r="X10" s="30">
        <v>28900</v>
      </c>
      <c r="Y10" s="37">
        <f t="shared" si="0"/>
        <v>26899</v>
      </c>
      <c r="Z10" s="36">
        <f t="shared" si="0"/>
        <v>4149968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107</v>
      </c>
      <c r="J11" s="14">
        <v>52351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2064</v>
      </c>
      <c r="R11" s="14">
        <v>529060</v>
      </c>
      <c r="S11" s="19">
        <v>0</v>
      </c>
      <c r="T11" s="18">
        <v>0</v>
      </c>
      <c r="U11" s="13">
        <v>3</v>
      </c>
      <c r="V11" s="14">
        <v>680</v>
      </c>
      <c r="W11" s="13">
        <v>0</v>
      </c>
      <c r="X11" s="18">
        <v>0</v>
      </c>
      <c r="Y11" s="13">
        <f>+W11+U11+S11+Q11+O11+M11+K11+I11+G11+E11</f>
        <v>2264</v>
      </c>
      <c r="Z11" s="14">
        <f t="shared" si="0"/>
        <v>672091</v>
      </c>
    </row>
    <row r="12" spans="1:26" ht="18.95" customHeight="1">
      <c r="A12" s="7"/>
      <c r="B12" s="7"/>
      <c r="C12" s="145"/>
      <c r="D12" s="149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95</v>
      </c>
      <c r="J12" s="21">
        <v>47703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2225</v>
      </c>
      <c r="R12" s="21">
        <v>522707</v>
      </c>
      <c r="S12" s="25">
        <v>0</v>
      </c>
      <c r="T12" s="26">
        <v>0</v>
      </c>
      <c r="U12" s="27">
        <v>6</v>
      </c>
      <c r="V12" s="21">
        <v>800</v>
      </c>
      <c r="W12" s="27">
        <v>0</v>
      </c>
      <c r="X12" s="26">
        <v>0</v>
      </c>
      <c r="Y12" s="20">
        <f aca="true" t="shared" si="1" ref="Y12:Y19">+W12+U12+S12+Q12+O12+M12+K12+I12+G12+E12</f>
        <v>2416</v>
      </c>
      <c r="Z12" s="21">
        <f t="shared" si="0"/>
        <v>661210</v>
      </c>
    </row>
    <row r="13" spans="1:26" ht="18.95" customHeight="1" thickBot="1">
      <c r="A13" s="7"/>
      <c r="B13" s="7"/>
      <c r="C13" s="146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45</v>
      </c>
      <c r="J13" s="38">
        <v>40731</v>
      </c>
      <c r="K13" s="89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5847</v>
      </c>
      <c r="R13" s="36">
        <v>1612434</v>
      </c>
      <c r="S13" s="29">
        <v>0</v>
      </c>
      <c r="T13" s="30">
        <v>0</v>
      </c>
      <c r="U13" s="35">
        <v>30</v>
      </c>
      <c r="V13" s="36">
        <v>3426</v>
      </c>
      <c r="W13" s="35">
        <v>0</v>
      </c>
      <c r="X13" s="30">
        <v>0</v>
      </c>
      <c r="Y13" s="37">
        <f t="shared" si="1"/>
        <v>6136</v>
      </c>
      <c r="Z13" s="36">
        <f t="shared" si="0"/>
        <v>1870591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52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</v>
      </c>
      <c r="N14" s="87">
        <v>5017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2</v>
      </c>
      <c r="Z14" s="14">
        <f t="shared" si="0"/>
        <v>5017</v>
      </c>
    </row>
    <row r="15" spans="1:26" ht="18.95" customHeight="1">
      <c r="A15" s="7"/>
      <c r="B15" s="22"/>
      <c r="C15" s="145"/>
      <c r="D15" s="148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838</v>
      </c>
      <c r="N15" s="88">
        <v>64651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838</v>
      </c>
      <c r="Z15" s="24">
        <f t="shared" si="0"/>
        <v>64651</v>
      </c>
    </row>
    <row r="16" spans="1:26" ht="18.95" customHeight="1" thickBot="1">
      <c r="A16" s="7" t="s">
        <v>34</v>
      </c>
      <c r="B16" s="22"/>
      <c r="C16" s="146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5980</v>
      </c>
      <c r="N16" s="36">
        <v>655257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5980</v>
      </c>
      <c r="Z16" s="36">
        <f t="shared" si="0"/>
        <v>655257</v>
      </c>
    </row>
    <row r="17" spans="1:26" ht="18.95" customHeight="1">
      <c r="A17" s="7"/>
      <c r="B17" s="22"/>
      <c r="C17" s="2" t="s">
        <v>35</v>
      </c>
      <c r="D17" s="152" t="s">
        <v>21</v>
      </c>
      <c r="E17" s="13">
        <v>0</v>
      </c>
      <c r="F17" s="14">
        <v>0</v>
      </c>
      <c r="G17" s="19">
        <v>530</v>
      </c>
      <c r="H17" s="18">
        <v>114192</v>
      </c>
      <c r="I17" s="13">
        <v>1284</v>
      </c>
      <c r="J17" s="14">
        <v>162006</v>
      </c>
      <c r="K17" s="19">
        <v>84</v>
      </c>
      <c r="L17" s="18">
        <v>64050</v>
      </c>
      <c r="M17" s="13">
        <v>653</v>
      </c>
      <c r="N17" s="87">
        <v>231965</v>
      </c>
      <c r="O17" s="19">
        <v>4018</v>
      </c>
      <c r="P17" s="18">
        <v>1560232</v>
      </c>
      <c r="Q17" s="13">
        <v>4656</v>
      </c>
      <c r="R17" s="14">
        <v>1084727</v>
      </c>
      <c r="S17" s="19">
        <v>209</v>
      </c>
      <c r="T17" s="18">
        <v>49338</v>
      </c>
      <c r="U17" s="13">
        <v>0</v>
      </c>
      <c r="V17" s="14">
        <v>0</v>
      </c>
      <c r="W17" s="13">
        <v>7964</v>
      </c>
      <c r="X17" s="18">
        <v>1726255</v>
      </c>
      <c r="Y17" s="41">
        <f t="shared" si="1"/>
        <v>19398</v>
      </c>
      <c r="Z17" s="42">
        <f t="shared" si="0"/>
        <v>4992765</v>
      </c>
    </row>
    <row r="18" spans="1:26" ht="18.95" customHeight="1">
      <c r="A18" s="7" t="s">
        <v>36</v>
      </c>
      <c r="B18" s="22"/>
      <c r="C18" s="145"/>
      <c r="D18" s="148" t="s">
        <v>22</v>
      </c>
      <c r="E18" s="27">
        <v>62</v>
      </c>
      <c r="F18" s="21">
        <v>15294</v>
      </c>
      <c r="G18" s="25">
        <v>531</v>
      </c>
      <c r="H18" s="26">
        <v>122819</v>
      </c>
      <c r="I18" s="27">
        <v>1290</v>
      </c>
      <c r="J18" s="21">
        <v>163955</v>
      </c>
      <c r="K18" s="25">
        <v>91</v>
      </c>
      <c r="L18" s="26">
        <v>70360</v>
      </c>
      <c r="M18" s="27">
        <v>624</v>
      </c>
      <c r="N18" s="21">
        <v>364501</v>
      </c>
      <c r="O18" s="25">
        <v>4018</v>
      </c>
      <c r="P18" s="26">
        <v>1562845</v>
      </c>
      <c r="Q18" s="27">
        <v>4948</v>
      </c>
      <c r="R18" s="21">
        <v>1217718</v>
      </c>
      <c r="S18" s="25">
        <v>195</v>
      </c>
      <c r="T18" s="26">
        <v>46590</v>
      </c>
      <c r="U18" s="27">
        <v>10</v>
      </c>
      <c r="V18" s="21">
        <v>2200</v>
      </c>
      <c r="W18" s="27">
        <v>8165</v>
      </c>
      <c r="X18" s="26">
        <v>1719393</v>
      </c>
      <c r="Y18" s="23">
        <f t="shared" si="1"/>
        <v>19934</v>
      </c>
      <c r="Z18" s="24">
        <f t="shared" si="0"/>
        <v>5285675</v>
      </c>
    </row>
    <row r="19" spans="1:26" ht="18.95" customHeight="1" thickBot="1">
      <c r="A19" s="7"/>
      <c r="B19" s="22"/>
      <c r="C19" s="146"/>
      <c r="D19" s="43" t="s">
        <v>24</v>
      </c>
      <c r="E19" s="23">
        <v>325</v>
      </c>
      <c r="F19" s="24">
        <v>75949</v>
      </c>
      <c r="G19" s="33">
        <v>541</v>
      </c>
      <c r="H19" s="34">
        <v>116993</v>
      </c>
      <c r="I19" s="23">
        <v>283</v>
      </c>
      <c r="J19" s="24">
        <v>120456</v>
      </c>
      <c r="K19" s="90">
        <v>198</v>
      </c>
      <c r="L19" s="34">
        <v>153570</v>
      </c>
      <c r="M19" s="23">
        <v>1386</v>
      </c>
      <c r="N19" s="24">
        <v>403919</v>
      </c>
      <c r="O19" s="33">
        <v>2049</v>
      </c>
      <c r="P19" s="34">
        <v>786003</v>
      </c>
      <c r="Q19" s="23">
        <v>7688</v>
      </c>
      <c r="R19" s="24">
        <v>2253847</v>
      </c>
      <c r="S19" s="33">
        <v>132</v>
      </c>
      <c r="T19" s="34">
        <v>42596</v>
      </c>
      <c r="U19" s="23">
        <v>66</v>
      </c>
      <c r="V19" s="24">
        <v>14520</v>
      </c>
      <c r="W19" s="23">
        <v>8480</v>
      </c>
      <c r="X19" s="34">
        <v>1918120</v>
      </c>
      <c r="Y19" s="35">
        <f t="shared" si="1"/>
        <v>21148</v>
      </c>
      <c r="Z19" s="36">
        <f t="shared" si="0"/>
        <v>5885973</v>
      </c>
    </row>
    <row r="20" spans="1:28" ht="18.95" customHeight="1">
      <c r="A20" s="7"/>
      <c r="B20" s="22"/>
      <c r="C20" s="2" t="s">
        <v>17</v>
      </c>
      <c r="D20" s="152" t="s">
        <v>21</v>
      </c>
      <c r="E20" s="13">
        <f>+E17+E14+E11+E8+E5</f>
        <v>1286</v>
      </c>
      <c r="F20" s="14">
        <f aca="true" t="shared" si="2" ref="E20:Z22">+F17+F14+F11+F8+F5</f>
        <v>88981</v>
      </c>
      <c r="G20" s="19">
        <f t="shared" si="2"/>
        <v>659</v>
      </c>
      <c r="H20" s="18">
        <f t="shared" si="2"/>
        <v>199392</v>
      </c>
      <c r="I20" s="13">
        <f t="shared" si="2"/>
        <v>2536</v>
      </c>
      <c r="J20" s="14">
        <f t="shared" si="2"/>
        <v>1919161</v>
      </c>
      <c r="K20" s="19">
        <f t="shared" si="2"/>
        <v>1054</v>
      </c>
      <c r="L20" s="18">
        <f t="shared" si="2"/>
        <v>260620</v>
      </c>
      <c r="M20" s="13">
        <f t="shared" si="2"/>
        <v>7622</v>
      </c>
      <c r="N20" s="14">
        <f t="shared" si="2"/>
        <v>1946419</v>
      </c>
      <c r="O20" s="19">
        <f t="shared" si="2"/>
        <v>4631</v>
      </c>
      <c r="P20" s="18">
        <f t="shared" si="2"/>
        <v>1595167</v>
      </c>
      <c r="Q20" s="13">
        <f t="shared" si="2"/>
        <v>29468</v>
      </c>
      <c r="R20" s="14">
        <f t="shared" si="2"/>
        <v>5714343</v>
      </c>
      <c r="S20" s="19">
        <f t="shared" si="2"/>
        <v>44564</v>
      </c>
      <c r="T20" s="18">
        <f t="shared" si="2"/>
        <v>10773964</v>
      </c>
      <c r="U20" s="13">
        <f t="shared" si="2"/>
        <v>3933</v>
      </c>
      <c r="V20" s="14">
        <f t="shared" si="2"/>
        <v>1491077</v>
      </c>
      <c r="W20" s="13">
        <f t="shared" si="2"/>
        <v>8844</v>
      </c>
      <c r="X20" s="18">
        <f t="shared" si="2"/>
        <v>1837472</v>
      </c>
      <c r="Y20" s="31">
        <f t="shared" si="2"/>
        <v>104597</v>
      </c>
      <c r="Z20" s="32">
        <f t="shared" si="2"/>
        <v>25826596</v>
      </c>
      <c r="AA20" s="3"/>
      <c r="AB20" s="3"/>
    </row>
    <row r="21" spans="1:28" ht="18.95" customHeight="1">
      <c r="A21" s="7" t="s">
        <v>37</v>
      </c>
      <c r="B21" s="22"/>
      <c r="C21" s="145"/>
      <c r="D21" s="148" t="s">
        <v>22</v>
      </c>
      <c r="E21" s="27">
        <f t="shared" si="2"/>
        <v>1332</v>
      </c>
      <c r="F21" s="21">
        <f t="shared" si="2"/>
        <v>176209</v>
      </c>
      <c r="G21" s="25">
        <f t="shared" si="2"/>
        <v>636</v>
      </c>
      <c r="H21" s="26">
        <f t="shared" si="2"/>
        <v>203219</v>
      </c>
      <c r="I21" s="27">
        <f t="shared" si="2"/>
        <v>2515</v>
      </c>
      <c r="J21" s="21">
        <f t="shared" si="2"/>
        <v>1329456</v>
      </c>
      <c r="K21" s="25">
        <f t="shared" si="2"/>
        <v>927</v>
      </c>
      <c r="L21" s="26">
        <f t="shared" si="2"/>
        <v>240330</v>
      </c>
      <c r="M21" s="27">
        <f t="shared" si="2"/>
        <v>7612</v>
      </c>
      <c r="N21" s="21">
        <f t="shared" si="2"/>
        <v>1638853</v>
      </c>
      <c r="O21" s="25">
        <f t="shared" si="2"/>
        <v>4471</v>
      </c>
      <c r="P21" s="26">
        <f t="shared" si="2"/>
        <v>1582532</v>
      </c>
      <c r="Q21" s="27">
        <f t="shared" si="2"/>
        <v>29639</v>
      </c>
      <c r="R21" s="21">
        <f t="shared" si="2"/>
        <v>5856115</v>
      </c>
      <c r="S21" s="25">
        <f t="shared" si="2"/>
        <v>45299</v>
      </c>
      <c r="T21" s="26">
        <f t="shared" si="2"/>
        <v>10768350</v>
      </c>
      <c r="U21" s="27">
        <f t="shared" si="2"/>
        <v>3116</v>
      </c>
      <c r="V21" s="21">
        <f t="shared" si="2"/>
        <v>632178</v>
      </c>
      <c r="W21" s="27">
        <f t="shared" si="2"/>
        <v>8932</v>
      </c>
      <c r="X21" s="26">
        <f t="shared" si="2"/>
        <v>1820984</v>
      </c>
      <c r="Y21" s="23">
        <f t="shared" si="2"/>
        <v>104479</v>
      </c>
      <c r="Z21" s="24">
        <f t="shared" si="2"/>
        <v>24248226</v>
      </c>
      <c r="AA21" s="3"/>
      <c r="AB21" s="3"/>
    </row>
    <row r="22" spans="1:28" ht="18.95" customHeight="1" thickBot="1">
      <c r="A22" s="7"/>
      <c r="B22" s="22"/>
      <c r="C22" s="146"/>
      <c r="D22" s="43" t="s">
        <v>24</v>
      </c>
      <c r="E22" s="23">
        <f t="shared" si="2"/>
        <v>2404</v>
      </c>
      <c r="F22" s="24">
        <f t="shared" si="2"/>
        <v>414994</v>
      </c>
      <c r="G22" s="33">
        <f t="shared" si="2"/>
        <v>868</v>
      </c>
      <c r="H22" s="34">
        <f t="shared" si="2"/>
        <v>382431</v>
      </c>
      <c r="I22" s="23">
        <f t="shared" si="2"/>
        <v>2044</v>
      </c>
      <c r="J22" s="24">
        <f t="shared" si="2"/>
        <v>2183396</v>
      </c>
      <c r="K22" s="33">
        <f t="shared" si="2"/>
        <v>1238</v>
      </c>
      <c r="L22" s="34">
        <f t="shared" si="2"/>
        <v>1920402</v>
      </c>
      <c r="M22" s="23">
        <f t="shared" si="2"/>
        <v>15448</v>
      </c>
      <c r="N22" s="24">
        <f t="shared" si="2"/>
        <v>3143169</v>
      </c>
      <c r="O22" s="33">
        <f t="shared" si="2"/>
        <v>4254</v>
      </c>
      <c r="P22" s="34">
        <f t="shared" si="2"/>
        <v>1189508</v>
      </c>
      <c r="Q22" s="23">
        <f t="shared" si="2"/>
        <v>59615</v>
      </c>
      <c r="R22" s="24">
        <f t="shared" si="2"/>
        <v>9946673</v>
      </c>
      <c r="S22" s="33">
        <f t="shared" si="2"/>
        <v>28667</v>
      </c>
      <c r="T22" s="34">
        <f t="shared" si="2"/>
        <v>2473342</v>
      </c>
      <c r="U22" s="23">
        <f t="shared" si="2"/>
        <v>5593</v>
      </c>
      <c r="V22" s="24">
        <f t="shared" si="2"/>
        <v>2270522</v>
      </c>
      <c r="W22" s="23">
        <f t="shared" si="2"/>
        <v>9940</v>
      </c>
      <c r="X22" s="34">
        <f t="shared" si="2"/>
        <v>2202697</v>
      </c>
      <c r="Y22" s="23">
        <f t="shared" si="2"/>
        <v>130071</v>
      </c>
      <c r="Z22" s="24">
        <f t="shared" si="2"/>
        <v>26127134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61">
        <f>(E20+E21)/(E22+E41)*100</f>
        <v>53.93489905232798</v>
      </c>
      <c r="F23" s="262"/>
      <c r="G23" s="261">
        <f>(G20+G21)/(G22+G41)*100</f>
        <v>75.59836544074723</v>
      </c>
      <c r="H23" s="262"/>
      <c r="I23" s="261">
        <f>(I20+I21)/(I22+I41)*100</f>
        <v>124.19473813621835</v>
      </c>
      <c r="J23" s="262"/>
      <c r="K23" s="261">
        <f>(K20+K21)/(K22+K41)*100</f>
        <v>84.33375904640272</v>
      </c>
      <c r="L23" s="262"/>
      <c r="M23" s="261">
        <f>(M20+M21)/(M22+M41)*100</f>
        <v>49.323318008159035</v>
      </c>
      <c r="N23" s="262"/>
      <c r="O23" s="261">
        <f>(O20+O21)/(O22+O41)*100</f>
        <v>109.0321034978438</v>
      </c>
      <c r="P23" s="262"/>
      <c r="Q23" s="261">
        <f>(Q20+Q21)/(Q22+Q41)*100</f>
        <v>49.502935486302455</v>
      </c>
      <c r="R23" s="262"/>
      <c r="S23" s="261">
        <f>(S20+S21)/(S22+S41)*100</f>
        <v>154.75210525409426</v>
      </c>
      <c r="T23" s="262"/>
      <c r="U23" s="261">
        <f>(U20+U21)/(U22+U41)*100</f>
        <v>67.98148326743177</v>
      </c>
      <c r="V23" s="262"/>
      <c r="W23" s="261">
        <f>(W20+W21)/(W22+W41)*100</f>
        <v>89.0224358974359</v>
      </c>
      <c r="X23" s="262"/>
      <c r="Y23" s="261">
        <f>(Y20+Y21)/(Y22+Y41)*100</f>
        <v>82.28873160442876</v>
      </c>
      <c r="Z23" s="262"/>
    </row>
    <row r="24" spans="1:26" ht="18.95" customHeight="1">
      <c r="A24" s="7"/>
      <c r="B24" s="22"/>
      <c r="C24" s="45" t="s">
        <v>39</v>
      </c>
      <c r="D24" s="43" t="s">
        <v>40</v>
      </c>
      <c r="E24" s="263">
        <v>172626</v>
      </c>
      <c r="F24" s="264"/>
      <c r="G24" s="257">
        <v>440589</v>
      </c>
      <c r="H24" s="258"/>
      <c r="I24" s="259">
        <v>1068198</v>
      </c>
      <c r="J24" s="260"/>
      <c r="K24" s="257">
        <v>1551213</v>
      </c>
      <c r="L24" s="258"/>
      <c r="M24" s="259">
        <v>203466</v>
      </c>
      <c r="N24" s="260"/>
      <c r="O24" s="257">
        <v>279621</v>
      </c>
      <c r="P24" s="258"/>
      <c r="Q24" s="259">
        <v>166848</v>
      </c>
      <c r="R24" s="260"/>
      <c r="S24" s="257">
        <v>86278</v>
      </c>
      <c r="T24" s="258"/>
      <c r="U24" s="259">
        <v>405958</v>
      </c>
      <c r="V24" s="260"/>
      <c r="W24" s="257">
        <v>221599</v>
      </c>
      <c r="X24" s="258"/>
      <c r="Y24" s="259">
        <v>200868</v>
      </c>
      <c r="Z24" s="26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1.8482213560286305</v>
      </c>
      <c r="F25" s="49"/>
      <c r="G25" s="50">
        <f>G22/Y22*100</f>
        <v>0.6673278440236486</v>
      </c>
      <c r="H25" s="51"/>
      <c r="I25" s="48">
        <f>I22/Y22*100</f>
        <v>1.5714494391524627</v>
      </c>
      <c r="J25" s="49"/>
      <c r="K25" s="50">
        <f>K22/Y22*100</f>
        <v>0.951787869701932</v>
      </c>
      <c r="L25" s="51"/>
      <c r="M25" s="48">
        <f>M22/Y22*100</f>
        <v>11.876590477508438</v>
      </c>
      <c r="N25" s="49"/>
      <c r="O25" s="50">
        <f>O22/Y22*100</f>
        <v>3.2705214844200476</v>
      </c>
      <c r="P25" s="51"/>
      <c r="Q25" s="48">
        <f>Q22/Y22*100</f>
        <v>45.83266062381315</v>
      </c>
      <c r="R25" s="49"/>
      <c r="S25" s="50">
        <f>S22/Y22*100</f>
        <v>22.03950150302527</v>
      </c>
      <c r="T25" s="51"/>
      <c r="U25" s="48">
        <f>U22/Y22*100</f>
        <v>4.299959253023348</v>
      </c>
      <c r="V25" s="49"/>
      <c r="W25" s="50">
        <f>W22/Y22*100</f>
        <v>7.641980149303072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144"/>
      <c r="E26" s="52"/>
      <c r="F26" s="144"/>
      <c r="G26" s="52"/>
      <c r="H26" s="144"/>
      <c r="I26" s="52"/>
      <c r="J26" s="144"/>
      <c r="K26" s="52"/>
      <c r="L26" s="144"/>
      <c r="M26" s="52"/>
      <c r="N26" s="144"/>
      <c r="O26" s="52"/>
      <c r="P26" s="144"/>
      <c r="Q26" s="52"/>
      <c r="R26" s="144"/>
      <c r="S26" s="52"/>
      <c r="T26" s="144"/>
      <c r="U26" s="52"/>
      <c r="V26" s="144"/>
      <c r="W26" s="52"/>
      <c r="X26" s="144"/>
      <c r="Y26" s="52"/>
      <c r="Z26" s="53"/>
    </row>
    <row r="27" spans="1:26" ht="18.95" customHeight="1">
      <c r="A27" s="22"/>
      <c r="B27" s="254" t="s">
        <v>42</v>
      </c>
      <c r="C27" s="4" t="s">
        <v>43</v>
      </c>
      <c r="D27" s="54" t="s">
        <v>21</v>
      </c>
      <c r="E27" s="13">
        <v>1197</v>
      </c>
      <c r="F27" s="14">
        <v>92365</v>
      </c>
      <c r="G27" s="19">
        <v>649</v>
      </c>
      <c r="H27" s="18">
        <v>255834</v>
      </c>
      <c r="I27" s="13">
        <v>2059</v>
      </c>
      <c r="J27" s="14">
        <v>943429</v>
      </c>
      <c r="K27" s="19">
        <v>31</v>
      </c>
      <c r="L27" s="18">
        <v>18266</v>
      </c>
      <c r="M27" s="13">
        <v>3689</v>
      </c>
      <c r="N27" s="14">
        <v>1045420</v>
      </c>
      <c r="O27" s="19">
        <v>4168</v>
      </c>
      <c r="P27" s="18">
        <v>1408494</v>
      </c>
      <c r="Q27" s="13">
        <v>22201</v>
      </c>
      <c r="R27" s="14">
        <v>4429180</v>
      </c>
      <c r="S27" s="19">
        <v>40953</v>
      </c>
      <c r="T27" s="18">
        <v>10090499</v>
      </c>
      <c r="U27" s="13">
        <v>3076</v>
      </c>
      <c r="V27" s="14">
        <v>841081</v>
      </c>
      <c r="W27" s="19">
        <v>10903</v>
      </c>
      <c r="X27" s="18">
        <v>2065512</v>
      </c>
      <c r="Y27" s="55">
        <f>+W27+U27+S27+Q27+O27+M27+K27+I27+G27+E27</f>
        <v>88926</v>
      </c>
      <c r="Z27" s="56">
        <f aca="true" t="shared" si="3" ref="Z27:Z29">+X27+V27+T27+R27+P27+N27+L27+J27+H27+F27</f>
        <v>21190080</v>
      </c>
    </row>
    <row r="28" spans="1:26" ht="18.95" customHeight="1">
      <c r="A28" s="22"/>
      <c r="B28" s="255"/>
      <c r="C28" s="7"/>
      <c r="D28" s="57" t="s">
        <v>22</v>
      </c>
      <c r="E28" s="27">
        <v>1146</v>
      </c>
      <c r="F28" s="21">
        <v>96447</v>
      </c>
      <c r="G28" s="25">
        <v>660</v>
      </c>
      <c r="H28" s="26">
        <v>278974</v>
      </c>
      <c r="I28" s="27">
        <v>2043</v>
      </c>
      <c r="J28" s="21">
        <v>871729</v>
      </c>
      <c r="K28" s="25">
        <v>140</v>
      </c>
      <c r="L28" s="26">
        <v>58958</v>
      </c>
      <c r="M28" s="27">
        <v>4682</v>
      </c>
      <c r="N28" s="21">
        <v>1165533</v>
      </c>
      <c r="O28" s="25">
        <v>4260</v>
      </c>
      <c r="P28" s="26">
        <v>1451979</v>
      </c>
      <c r="Q28" s="27">
        <v>22741</v>
      </c>
      <c r="R28" s="21">
        <v>4682330</v>
      </c>
      <c r="S28" s="25">
        <v>40400</v>
      </c>
      <c r="T28" s="26">
        <v>10122011</v>
      </c>
      <c r="U28" s="27">
        <v>3526</v>
      </c>
      <c r="V28" s="21">
        <v>912478</v>
      </c>
      <c r="W28" s="25">
        <v>11635</v>
      </c>
      <c r="X28" s="26">
        <v>1866954</v>
      </c>
      <c r="Y28" s="58">
        <f aca="true" t="shared" si="4" ref="Y28:Y29">+W28+U28+S28+Q28+O28+M28+K28+I28+G28+E28</f>
        <v>91233</v>
      </c>
      <c r="Z28" s="59">
        <f t="shared" si="3"/>
        <v>21507393</v>
      </c>
    </row>
    <row r="29" spans="1:26" ht="18.95" customHeight="1">
      <c r="A29" s="22"/>
      <c r="B29" s="255"/>
      <c r="C29" s="7"/>
      <c r="D29" s="57" t="s">
        <v>24</v>
      </c>
      <c r="E29" s="27">
        <v>1846</v>
      </c>
      <c r="F29" s="21">
        <v>227520</v>
      </c>
      <c r="G29" s="25">
        <v>1539</v>
      </c>
      <c r="H29" s="26">
        <v>504891</v>
      </c>
      <c r="I29" s="27">
        <v>2300</v>
      </c>
      <c r="J29" s="21">
        <v>2414906</v>
      </c>
      <c r="K29" s="25">
        <v>432</v>
      </c>
      <c r="L29" s="26">
        <v>146414</v>
      </c>
      <c r="M29" s="27">
        <v>10047</v>
      </c>
      <c r="N29" s="21">
        <v>2363414</v>
      </c>
      <c r="O29" s="25">
        <v>4322</v>
      </c>
      <c r="P29" s="26">
        <v>1295952</v>
      </c>
      <c r="Q29" s="27">
        <v>64872</v>
      </c>
      <c r="R29" s="21">
        <v>12338743</v>
      </c>
      <c r="S29" s="25">
        <v>26259</v>
      </c>
      <c r="T29" s="26">
        <v>2225821</v>
      </c>
      <c r="U29" s="27">
        <v>6765</v>
      </c>
      <c r="V29" s="21">
        <v>2320224</v>
      </c>
      <c r="W29" s="25">
        <v>14616</v>
      </c>
      <c r="X29" s="26">
        <v>2071582</v>
      </c>
      <c r="Y29" s="58">
        <f t="shared" si="4"/>
        <v>132998</v>
      </c>
      <c r="Z29" s="59">
        <f t="shared" si="3"/>
        <v>25909467</v>
      </c>
    </row>
    <row r="30" spans="1:26" ht="18.95" customHeight="1" thickBot="1">
      <c r="A30" s="22" t="s">
        <v>29</v>
      </c>
      <c r="B30" s="255"/>
      <c r="C30" s="7"/>
      <c r="D30" s="60" t="s">
        <v>44</v>
      </c>
      <c r="E30" s="252">
        <v>64.4</v>
      </c>
      <c r="F30" s="253"/>
      <c r="G30" s="252">
        <v>42.4</v>
      </c>
      <c r="H30" s="253"/>
      <c r="I30" s="252">
        <v>89.5</v>
      </c>
      <c r="J30" s="253"/>
      <c r="K30" s="252">
        <v>17.6</v>
      </c>
      <c r="L30" s="253"/>
      <c r="M30" s="252">
        <v>39.7</v>
      </c>
      <c r="N30" s="253"/>
      <c r="O30" s="252">
        <v>96.5</v>
      </c>
      <c r="P30" s="253"/>
      <c r="Q30" s="252">
        <v>34.5</v>
      </c>
      <c r="R30" s="253"/>
      <c r="S30" s="252">
        <v>156.6</v>
      </c>
      <c r="T30" s="253"/>
      <c r="U30" s="252">
        <v>47.2</v>
      </c>
      <c r="V30" s="253"/>
      <c r="W30" s="252">
        <v>75.2</v>
      </c>
      <c r="X30" s="253"/>
      <c r="Y30" s="252">
        <v>67.1</v>
      </c>
      <c r="Z30" s="253"/>
    </row>
    <row r="31" spans="1:26" ht="18.95" customHeight="1">
      <c r="A31" s="22"/>
      <c r="B31" s="255"/>
      <c r="C31" s="4" t="s">
        <v>45</v>
      </c>
      <c r="D31" s="152" t="s">
        <v>21</v>
      </c>
      <c r="E31" s="124">
        <f>E20-E27</f>
        <v>89</v>
      </c>
      <c r="F31" s="125">
        <f aca="true" t="shared" si="5" ref="F31:Z33">F20-F27</f>
        <v>-3384</v>
      </c>
      <c r="G31" s="126">
        <f t="shared" si="5"/>
        <v>10</v>
      </c>
      <c r="H31" s="127">
        <f t="shared" si="5"/>
        <v>-56442</v>
      </c>
      <c r="I31" s="124">
        <f t="shared" si="5"/>
        <v>477</v>
      </c>
      <c r="J31" s="125">
        <f t="shared" si="5"/>
        <v>975732</v>
      </c>
      <c r="K31" s="126">
        <f t="shared" si="5"/>
        <v>1023</v>
      </c>
      <c r="L31" s="127">
        <f t="shared" si="5"/>
        <v>242354</v>
      </c>
      <c r="M31" s="124">
        <f t="shared" si="5"/>
        <v>3933</v>
      </c>
      <c r="N31" s="125">
        <f t="shared" si="5"/>
        <v>900999</v>
      </c>
      <c r="O31" s="126">
        <f t="shared" si="5"/>
        <v>463</v>
      </c>
      <c r="P31" s="127">
        <f t="shared" si="5"/>
        <v>186673</v>
      </c>
      <c r="Q31" s="124">
        <f t="shared" si="5"/>
        <v>7267</v>
      </c>
      <c r="R31" s="125">
        <f t="shared" si="5"/>
        <v>1285163</v>
      </c>
      <c r="S31" s="126">
        <f t="shared" si="5"/>
        <v>3611</v>
      </c>
      <c r="T31" s="127">
        <f t="shared" si="5"/>
        <v>683465</v>
      </c>
      <c r="U31" s="124">
        <f t="shared" si="5"/>
        <v>857</v>
      </c>
      <c r="V31" s="125">
        <f t="shared" si="5"/>
        <v>649996</v>
      </c>
      <c r="W31" s="126">
        <f t="shared" si="5"/>
        <v>-2059</v>
      </c>
      <c r="X31" s="127">
        <f t="shared" si="5"/>
        <v>-228040</v>
      </c>
      <c r="Y31" s="124">
        <f t="shared" si="5"/>
        <v>15671</v>
      </c>
      <c r="Z31" s="125">
        <f t="shared" si="5"/>
        <v>4636516</v>
      </c>
    </row>
    <row r="32" spans="1:26" ht="18.95" customHeight="1">
      <c r="A32" s="22" t="s">
        <v>46</v>
      </c>
      <c r="B32" s="255"/>
      <c r="C32" s="7"/>
      <c r="D32" s="148" t="s">
        <v>22</v>
      </c>
      <c r="E32" s="128">
        <f aca="true" t="shared" si="6" ref="E32:T33">E21-E28</f>
        <v>186</v>
      </c>
      <c r="F32" s="129">
        <f t="shared" si="6"/>
        <v>79762</v>
      </c>
      <c r="G32" s="130">
        <f t="shared" si="6"/>
        <v>-24</v>
      </c>
      <c r="H32" s="131">
        <f t="shared" si="6"/>
        <v>-75755</v>
      </c>
      <c r="I32" s="128">
        <f t="shared" si="6"/>
        <v>472</v>
      </c>
      <c r="J32" s="129">
        <f t="shared" si="6"/>
        <v>457727</v>
      </c>
      <c r="K32" s="130">
        <f t="shared" si="6"/>
        <v>787</v>
      </c>
      <c r="L32" s="131">
        <f t="shared" si="6"/>
        <v>181372</v>
      </c>
      <c r="M32" s="128">
        <f t="shared" si="6"/>
        <v>2930</v>
      </c>
      <c r="N32" s="129">
        <f t="shared" si="6"/>
        <v>473320</v>
      </c>
      <c r="O32" s="130">
        <f t="shared" si="6"/>
        <v>211</v>
      </c>
      <c r="P32" s="131">
        <f t="shared" si="6"/>
        <v>130553</v>
      </c>
      <c r="Q32" s="128">
        <f t="shared" si="6"/>
        <v>6898</v>
      </c>
      <c r="R32" s="129">
        <f t="shared" si="6"/>
        <v>1173785</v>
      </c>
      <c r="S32" s="130">
        <f t="shared" si="6"/>
        <v>4899</v>
      </c>
      <c r="T32" s="131">
        <f t="shared" si="6"/>
        <v>646339</v>
      </c>
      <c r="U32" s="128">
        <f t="shared" si="5"/>
        <v>-410</v>
      </c>
      <c r="V32" s="129">
        <f t="shared" si="5"/>
        <v>-280300</v>
      </c>
      <c r="W32" s="130">
        <f t="shared" si="5"/>
        <v>-2703</v>
      </c>
      <c r="X32" s="131">
        <f t="shared" si="5"/>
        <v>-45970</v>
      </c>
      <c r="Y32" s="128">
        <f t="shared" si="5"/>
        <v>13246</v>
      </c>
      <c r="Z32" s="129">
        <f t="shared" si="5"/>
        <v>2740833</v>
      </c>
    </row>
    <row r="33" spans="1:26" ht="18.95" customHeight="1">
      <c r="A33" s="22"/>
      <c r="B33" s="255"/>
      <c r="C33" s="7"/>
      <c r="D33" s="148" t="s">
        <v>24</v>
      </c>
      <c r="E33" s="128">
        <f t="shared" si="6"/>
        <v>558</v>
      </c>
      <c r="F33" s="129">
        <f t="shared" si="5"/>
        <v>187474</v>
      </c>
      <c r="G33" s="130">
        <f t="shared" si="5"/>
        <v>-671</v>
      </c>
      <c r="H33" s="131">
        <f t="shared" si="5"/>
        <v>-122460</v>
      </c>
      <c r="I33" s="128">
        <f t="shared" si="5"/>
        <v>-256</v>
      </c>
      <c r="J33" s="129">
        <f t="shared" si="5"/>
        <v>-231510</v>
      </c>
      <c r="K33" s="130">
        <f t="shared" si="5"/>
        <v>806</v>
      </c>
      <c r="L33" s="131">
        <f t="shared" si="5"/>
        <v>1773988</v>
      </c>
      <c r="M33" s="128">
        <f t="shared" si="5"/>
        <v>5401</v>
      </c>
      <c r="N33" s="129">
        <f t="shared" si="5"/>
        <v>779755</v>
      </c>
      <c r="O33" s="130">
        <f t="shared" si="5"/>
        <v>-68</v>
      </c>
      <c r="P33" s="131">
        <f t="shared" si="5"/>
        <v>-106444</v>
      </c>
      <c r="Q33" s="128">
        <f t="shared" si="5"/>
        <v>-5257</v>
      </c>
      <c r="R33" s="129">
        <f t="shared" si="5"/>
        <v>-2392070</v>
      </c>
      <c r="S33" s="130">
        <f t="shared" si="5"/>
        <v>2408</v>
      </c>
      <c r="T33" s="131">
        <f t="shared" si="5"/>
        <v>247521</v>
      </c>
      <c r="U33" s="128">
        <f t="shared" si="5"/>
        <v>-1172</v>
      </c>
      <c r="V33" s="129">
        <f t="shared" si="5"/>
        <v>-49702</v>
      </c>
      <c r="W33" s="130">
        <f t="shared" si="5"/>
        <v>-4676</v>
      </c>
      <c r="X33" s="131">
        <f t="shared" si="5"/>
        <v>131115</v>
      </c>
      <c r="Y33" s="128">
        <f t="shared" si="5"/>
        <v>-2927</v>
      </c>
      <c r="Z33" s="129">
        <f t="shared" si="5"/>
        <v>217667</v>
      </c>
    </row>
    <row r="34" spans="1:26" ht="18.95" customHeight="1" thickBot="1">
      <c r="A34" s="22" t="s">
        <v>47</v>
      </c>
      <c r="B34" s="255"/>
      <c r="C34" s="69"/>
      <c r="D34" s="28" t="s">
        <v>44</v>
      </c>
      <c r="E34" s="246">
        <f>+E23-E30</f>
        <v>-10.465100947672028</v>
      </c>
      <c r="F34" s="245"/>
      <c r="G34" s="250">
        <f aca="true" t="shared" si="7" ref="G34">+G23-G30</f>
        <v>33.19836544074723</v>
      </c>
      <c r="H34" s="251"/>
      <c r="I34" s="246">
        <f aca="true" t="shared" si="8" ref="I34">+I23-I30</f>
        <v>34.69473813621835</v>
      </c>
      <c r="J34" s="245"/>
      <c r="K34" s="250">
        <f aca="true" t="shared" si="9" ref="K34">+K23-K30</f>
        <v>66.73375904640272</v>
      </c>
      <c r="L34" s="251"/>
      <c r="M34" s="246">
        <f aca="true" t="shared" si="10" ref="M34">+M23-M30</f>
        <v>9.623318008159032</v>
      </c>
      <c r="N34" s="245"/>
      <c r="O34" s="250">
        <f aca="true" t="shared" si="11" ref="O34">+O23-O30</f>
        <v>12.532103497843806</v>
      </c>
      <c r="P34" s="251"/>
      <c r="Q34" s="246">
        <f aca="true" t="shared" si="12" ref="Q34">+Q23-Q30</f>
        <v>15.002935486302455</v>
      </c>
      <c r="R34" s="245"/>
      <c r="S34" s="250">
        <f aca="true" t="shared" si="13" ref="S34">+S23-S30</f>
        <v>-1.8478947459057338</v>
      </c>
      <c r="T34" s="251"/>
      <c r="U34" s="246">
        <f aca="true" t="shared" si="14" ref="U34">+U23-U30</f>
        <v>20.781483267431767</v>
      </c>
      <c r="V34" s="245"/>
      <c r="W34" s="250">
        <f aca="true" t="shared" si="15" ref="W34">+W23-W30</f>
        <v>13.822435897435895</v>
      </c>
      <c r="X34" s="251"/>
      <c r="Y34" s="246">
        <f aca="true" t="shared" si="16" ref="Y34">+Y23-Y30</f>
        <v>15.188731604428767</v>
      </c>
      <c r="Z34" s="245"/>
    </row>
    <row r="35" spans="1:26" ht="18.95" customHeight="1">
      <c r="A35" s="22"/>
      <c r="B35" s="255"/>
      <c r="C35" s="7" t="s">
        <v>48</v>
      </c>
      <c r="D35" s="70" t="s">
        <v>21</v>
      </c>
      <c r="E35" s="71">
        <f aca="true" t="shared" si="17" ref="E35:Z37">E20/E27*100</f>
        <v>107.43525480367586</v>
      </c>
      <c r="F35" s="72">
        <f t="shared" si="17"/>
        <v>96.33627456287554</v>
      </c>
      <c r="G35" s="73">
        <f t="shared" si="17"/>
        <v>101.54083204930662</v>
      </c>
      <c r="H35" s="74">
        <f t="shared" si="17"/>
        <v>77.93803794648092</v>
      </c>
      <c r="I35" s="71">
        <f t="shared" si="17"/>
        <v>123.1665857212239</v>
      </c>
      <c r="J35" s="72">
        <f t="shared" si="17"/>
        <v>203.42399905027298</v>
      </c>
      <c r="K35" s="73">
        <f t="shared" si="17"/>
        <v>3400</v>
      </c>
      <c r="L35" s="74">
        <f t="shared" si="17"/>
        <v>1426.80389795248</v>
      </c>
      <c r="M35" s="71">
        <f t="shared" si="17"/>
        <v>206.61425860666847</v>
      </c>
      <c r="N35" s="72">
        <f t="shared" si="17"/>
        <v>186.18536090757783</v>
      </c>
      <c r="O35" s="73">
        <f t="shared" si="17"/>
        <v>111.10844529750479</v>
      </c>
      <c r="P35" s="74">
        <f t="shared" si="17"/>
        <v>113.25337559123432</v>
      </c>
      <c r="Q35" s="71">
        <f t="shared" si="17"/>
        <v>132.73275978559525</v>
      </c>
      <c r="R35" s="72">
        <f t="shared" si="17"/>
        <v>129.01582234183303</v>
      </c>
      <c r="S35" s="73">
        <f t="shared" si="17"/>
        <v>108.81742485288012</v>
      </c>
      <c r="T35" s="74">
        <f t="shared" si="17"/>
        <v>106.77335184315464</v>
      </c>
      <c r="U35" s="71">
        <f t="shared" si="17"/>
        <v>127.86085825747723</v>
      </c>
      <c r="V35" s="72">
        <f t="shared" si="17"/>
        <v>177.28102287413458</v>
      </c>
      <c r="W35" s="73">
        <f t="shared" si="17"/>
        <v>81.11528936989819</v>
      </c>
      <c r="X35" s="74">
        <f t="shared" si="17"/>
        <v>88.95963809457413</v>
      </c>
      <c r="Y35" s="71">
        <f t="shared" si="17"/>
        <v>117.62251759890245</v>
      </c>
      <c r="Z35" s="72">
        <f t="shared" si="17"/>
        <v>121.88059695857685</v>
      </c>
    </row>
    <row r="36" spans="1:26" ht="18.95" customHeight="1">
      <c r="A36" s="22" t="s">
        <v>49</v>
      </c>
      <c r="B36" s="255"/>
      <c r="C36" s="7" t="s">
        <v>62</v>
      </c>
      <c r="D36" s="60" t="s">
        <v>22</v>
      </c>
      <c r="E36" s="75">
        <f t="shared" si="17"/>
        <v>116.2303664921466</v>
      </c>
      <c r="F36" s="76">
        <f t="shared" si="17"/>
        <v>182.70034319367113</v>
      </c>
      <c r="G36" s="77">
        <f t="shared" si="17"/>
        <v>96.36363636363636</v>
      </c>
      <c r="H36" s="78">
        <f t="shared" si="17"/>
        <v>72.8451396904371</v>
      </c>
      <c r="I36" s="75">
        <f t="shared" si="17"/>
        <v>123.10327949094469</v>
      </c>
      <c r="J36" s="76">
        <f t="shared" si="17"/>
        <v>152.5079468504547</v>
      </c>
      <c r="K36" s="77">
        <f t="shared" si="17"/>
        <v>662.1428571428571</v>
      </c>
      <c r="L36" s="78">
        <f t="shared" si="17"/>
        <v>407.6291597408325</v>
      </c>
      <c r="M36" s="75">
        <f t="shared" si="17"/>
        <v>162.58009397693294</v>
      </c>
      <c r="N36" s="76">
        <f t="shared" si="17"/>
        <v>140.6097467853763</v>
      </c>
      <c r="O36" s="77">
        <f t="shared" si="17"/>
        <v>104.95305164319248</v>
      </c>
      <c r="P36" s="78">
        <f t="shared" si="17"/>
        <v>108.99138348419639</v>
      </c>
      <c r="Q36" s="75">
        <f t="shared" si="17"/>
        <v>130.33287894111956</v>
      </c>
      <c r="R36" s="76">
        <f t="shared" si="17"/>
        <v>125.06839543560577</v>
      </c>
      <c r="S36" s="77">
        <f t="shared" si="17"/>
        <v>112.12623762376236</v>
      </c>
      <c r="T36" s="78">
        <f t="shared" si="17"/>
        <v>106.38548011852585</v>
      </c>
      <c r="U36" s="75">
        <f t="shared" si="17"/>
        <v>88.37209302325581</v>
      </c>
      <c r="V36" s="76">
        <f t="shared" si="17"/>
        <v>69.28145116923366</v>
      </c>
      <c r="W36" s="77">
        <f t="shared" si="17"/>
        <v>76.76837129351097</v>
      </c>
      <c r="X36" s="78">
        <f t="shared" si="17"/>
        <v>97.53770044682409</v>
      </c>
      <c r="Y36" s="75">
        <f t="shared" si="17"/>
        <v>114.51886926879529</v>
      </c>
      <c r="Z36" s="76">
        <f t="shared" si="17"/>
        <v>112.74367841792821</v>
      </c>
    </row>
    <row r="37" spans="1:26" ht="18.95" customHeight="1" thickBot="1">
      <c r="A37" s="22"/>
      <c r="B37" s="256"/>
      <c r="C37" s="69"/>
      <c r="D37" s="47" t="s">
        <v>24</v>
      </c>
      <c r="E37" s="79">
        <f t="shared" si="17"/>
        <v>130.22751895991334</v>
      </c>
      <c r="F37" s="80">
        <f t="shared" si="17"/>
        <v>182.39890998593532</v>
      </c>
      <c r="G37" s="81">
        <f t="shared" si="17"/>
        <v>56.40025990903184</v>
      </c>
      <c r="H37" s="82">
        <f t="shared" si="17"/>
        <v>75.7452598679715</v>
      </c>
      <c r="I37" s="79">
        <f t="shared" si="17"/>
        <v>88.8695652173913</v>
      </c>
      <c r="J37" s="80">
        <f t="shared" si="17"/>
        <v>90.41329144902535</v>
      </c>
      <c r="K37" s="81">
        <f t="shared" si="17"/>
        <v>286.5740740740741</v>
      </c>
      <c r="L37" s="82">
        <f t="shared" si="17"/>
        <v>1311.6245714207657</v>
      </c>
      <c r="M37" s="79">
        <f t="shared" si="17"/>
        <v>153.75734049965163</v>
      </c>
      <c r="N37" s="80">
        <f t="shared" si="17"/>
        <v>132.99273847070384</v>
      </c>
      <c r="O37" s="81">
        <f t="shared" si="17"/>
        <v>98.4266543267006</v>
      </c>
      <c r="P37" s="82">
        <f t="shared" si="17"/>
        <v>91.7864241885502</v>
      </c>
      <c r="Q37" s="79">
        <f t="shared" si="17"/>
        <v>91.8963497348625</v>
      </c>
      <c r="R37" s="80">
        <f t="shared" si="17"/>
        <v>80.61334124553855</v>
      </c>
      <c r="S37" s="81">
        <f t="shared" si="17"/>
        <v>109.17018926844129</v>
      </c>
      <c r="T37" s="82">
        <f t="shared" si="17"/>
        <v>111.12043600990376</v>
      </c>
      <c r="U37" s="79">
        <f t="shared" si="17"/>
        <v>82.67553584626755</v>
      </c>
      <c r="V37" s="80">
        <f t="shared" si="17"/>
        <v>97.85787923924588</v>
      </c>
      <c r="W37" s="81">
        <f t="shared" si="17"/>
        <v>68.00766283524904</v>
      </c>
      <c r="X37" s="82">
        <f t="shared" si="17"/>
        <v>106.32922085633105</v>
      </c>
      <c r="Y37" s="79">
        <f t="shared" si="17"/>
        <v>97.79921502578986</v>
      </c>
      <c r="Z37" s="80">
        <f t="shared" si="17"/>
        <v>100.84010605081146</v>
      </c>
    </row>
    <row r="38" ht="5.25" customHeight="1" thickBot="1">
      <c r="A38" s="22"/>
    </row>
    <row r="39" spans="1:26" ht="18.95" customHeight="1">
      <c r="A39" s="22" t="s">
        <v>50</v>
      </c>
      <c r="B39" s="247" t="s">
        <v>51</v>
      </c>
      <c r="C39" s="12" t="s">
        <v>43</v>
      </c>
      <c r="D39" s="153" t="s">
        <v>21</v>
      </c>
      <c r="E39" s="13">
        <f>+'(令和3年5月) '!E20</f>
        <v>979</v>
      </c>
      <c r="F39" s="14">
        <f>+'(令和3年5月) '!F20</f>
        <v>60552</v>
      </c>
      <c r="G39" s="13">
        <f>+'(令和3年5月) '!G20</f>
        <v>597</v>
      </c>
      <c r="H39" s="14">
        <f>+'(令和3年5月) '!H20</f>
        <v>205645</v>
      </c>
      <c r="I39" s="13">
        <f>+'(令和3年5月) '!I20</f>
        <v>2225</v>
      </c>
      <c r="J39" s="14">
        <f>+'(令和3年5月) '!J20</f>
        <v>1109727</v>
      </c>
      <c r="K39" s="13">
        <f>+'(令和3年5月) '!K20</f>
        <v>744</v>
      </c>
      <c r="L39" s="14">
        <f>+'(令和3年5月) '!L20</f>
        <v>1499703</v>
      </c>
      <c r="M39" s="13">
        <f>+'(令和3年5月) '!M20</f>
        <v>9979</v>
      </c>
      <c r="N39" s="14">
        <f>+'(令和3年5月) '!N20</f>
        <v>1688414</v>
      </c>
      <c r="O39" s="13">
        <f>+'(令和3年5月) '!O20</f>
        <v>4400</v>
      </c>
      <c r="P39" s="14">
        <f>+'(令和3年5月) '!P20</f>
        <v>1532505</v>
      </c>
      <c r="Q39" s="13">
        <f>+'(令和3年5月) '!Q20</f>
        <v>27176</v>
      </c>
      <c r="R39" s="14">
        <f>+'(令和3年5月) '!R20</f>
        <v>4633373</v>
      </c>
      <c r="S39" s="25">
        <f>+'(令和3年5月) '!S20</f>
        <v>36055</v>
      </c>
      <c r="T39" s="26">
        <f>+'(令和3年5月) '!T20</f>
        <v>8553753</v>
      </c>
      <c r="U39" s="13">
        <f>+'(令和3年5月) '!U20</f>
        <v>2488</v>
      </c>
      <c r="V39" s="14">
        <f>+'(令和3年5月) '!V20</f>
        <v>493760</v>
      </c>
      <c r="W39" s="13">
        <f>+'(令和3年5月) '!W20</f>
        <v>7229</v>
      </c>
      <c r="X39" s="14">
        <f>+'(令和3年5月) '!X20</f>
        <v>1374984</v>
      </c>
      <c r="Y39" s="55">
        <f>+'(令和3年4月) '!Y20</f>
        <v>109429</v>
      </c>
      <c r="Z39" s="56">
        <f>+'(令和3年4月) '!Z20</f>
        <v>26918593</v>
      </c>
    </row>
    <row r="40" spans="1:26" ht="18.95" customHeight="1">
      <c r="A40" s="22"/>
      <c r="B40" s="248"/>
      <c r="C40" s="22"/>
      <c r="D40" s="149" t="s">
        <v>22</v>
      </c>
      <c r="E40" s="27">
        <f>+'(令和3年5月) '!E21</f>
        <v>1480</v>
      </c>
      <c r="F40" s="21">
        <f>+'(令和3年5月) '!F21</f>
        <v>187550</v>
      </c>
      <c r="G40" s="27">
        <f>+'(令和3年5月) '!G21</f>
        <v>646</v>
      </c>
      <c r="H40" s="21">
        <f>+'(令和3年5月) '!H21</f>
        <v>220594</v>
      </c>
      <c r="I40" s="27">
        <f>+'(令和3年5月) '!I21</f>
        <v>2416</v>
      </c>
      <c r="J40" s="21">
        <f>+'(令和3年5月) '!J21</f>
        <v>1093633</v>
      </c>
      <c r="K40" s="27">
        <f>+'(令和3年5月) '!K21</f>
        <v>712</v>
      </c>
      <c r="L40" s="21">
        <f>+'(令和3年5月) '!L21</f>
        <v>1541405</v>
      </c>
      <c r="M40" s="27">
        <f>+'(令和3年5月) '!M21</f>
        <v>6376</v>
      </c>
      <c r="N40" s="21">
        <f>+'(令和3年5月) '!N21</f>
        <v>1390948</v>
      </c>
      <c r="O40" s="27">
        <f>+'(令和3年5月) '!O21</f>
        <v>4354</v>
      </c>
      <c r="P40" s="21">
        <f>+'(令和3年5月) '!P21</f>
        <v>1526246</v>
      </c>
      <c r="Q40" s="27">
        <f>+'(令和3年5月) '!Q21</f>
        <v>24928</v>
      </c>
      <c r="R40" s="21">
        <f>+'(令和3年5月) '!R21</f>
        <v>4473619</v>
      </c>
      <c r="S40" s="25">
        <f>+'(令和3年5月) '!S21</f>
        <v>35429</v>
      </c>
      <c r="T40" s="26">
        <f>+'(令和3年5月) '!T21</f>
        <v>8561002</v>
      </c>
      <c r="U40" s="27">
        <f>+'(令和3年5月) '!U21</f>
        <v>2685</v>
      </c>
      <c r="V40" s="21">
        <f>+'(令和3年5月) '!V21</f>
        <v>488178</v>
      </c>
      <c r="W40" s="27">
        <f>+'(令和3年5月) '!W21</f>
        <v>6898</v>
      </c>
      <c r="X40" s="21">
        <f>+'(令和3年5月) '!X21</f>
        <v>1366119</v>
      </c>
      <c r="Y40" s="58">
        <f>+'(令和3年4月) '!Y21</f>
        <v>106640</v>
      </c>
      <c r="Z40" s="59">
        <f>+'(令和3年4月) '!Z21</f>
        <v>26150898</v>
      </c>
    </row>
    <row r="41" spans="1:26" ht="18.95" customHeight="1">
      <c r="A41" s="22" t="s">
        <v>52</v>
      </c>
      <c r="B41" s="248"/>
      <c r="C41" s="22"/>
      <c r="D41" s="149" t="s">
        <v>24</v>
      </c>
      <c r="E41" s="27">
        <f>+'(令和3年5月) '!E22</f>
        <v>2450</v>
      </c>
      <c r="F41" s="21">
        <f>+'(令和3年5月) '!F22</f>
        <v>502222</v>
      </c>
      <c r="G41" s="27">
        <f>+'(令和3年5月) '!G22</f>
        <v>845</v>
      </c>
      <c r="H41" s="21">
        <f>+'(令和3年5月) '!H22</f>
        <v>386258</v>
      </c>
      <c r="I41" s="27">
        <f>+'(令和3年5月) '!I22</f>
        <v>2023</v>
      </c>
      <c r="J41" s="21">
        <f>+'(令和3年5月) '!J22</f>
        <v>1593691</v>
      </c>
      <c r="K41" s="27">
        <f>+'(令和3年5月) '!K22</f>
        <v>1111</v>
      </c>
      <c r="L41" s="21">
        <f>+'(令和3年5月) '!L22</f>
        <v>1900112</v>
      </c>
      <c r="M41" s="27">
        <f>+'(令和3年5月) '!M22</f>
        <v>15438</v>
      </c>
      <c r="N41" s="21">
        <f>+'(令和3年5月) '!N22</f>
        <v>2835603</v>
      </c>
      <c r="O41" s="27">
        <f>+'(令和3年5月) '!O22</f>
        <v>4094</v>
      </c>
      <c r="P41" s="21">
        <f>+'(令和3年5月) '!P22</f>
        <v>1176873</v>
      </c>
      <c r="Q41" s="27">
        <f>+'(令和3年5月) '!Q22</f>
        <v>59786</v>
      </c>
      <c r="R41" s="21">
        <f>+'(令和3年5月) '!R22</f>
        <v>10088445</v>
      </c>
      <c r="S41" s="25">
        <f>+'(令和3年5月) '!S22</f>
        <v>29402</v>
      </c>
      <c r="T41" s="26">
        <f>+'(令和3年5月) '!T22</f>
        <v>2467728</v>
      </c>
      <c r="U41" s="27">
        <f>+'(令和3年5月) '!U22</f>
        <v>4776</v>
      </c>
      <c r="V41" s="21">
        <f>+'(令和3年5月) '!V22</f>
        <v>1411623</v>
      </c>
      <c r="W41" s="27">
        <f>+'(令和3年5月) '!W22</f>
        <v>10028</v>
      </c>
      <c r="X41" s="21">
        <f>+'(令和3年5月) '!X22</f>
        <v>2186209</v>
      </c>
      <c r="Y41" s="58">
        <f>+'(令和3年4月) '!Y22</f>
        <v>124005.1</v>
      </c>
      <c r="Z41" s="59">
        <f>+'(令和3年4月) '!Z22</f>
        <v>24245642</v>
      </c>
    </row>
    <row r="42" spans="1:26" ht="18.95" customHeight="1" thickBot="1">
      <c r="A42" s="22"/>
      <c r="B42" s="248"/>
      <c r="C42" s="22"/>
      <c r="D42" s="147" t="s">
        <v>44</v>
      </c>
      <c r="E42" s="244">
        <f>+'(令和3年5月) '!E23:F23</f>
        <v>45.528605813738196</v>
      </c>
      <c r="F42" s="245">
        <f>+'(令和3年2月) '!F23</f>
        <v>0</v>
      </c>
      <c r="G42" s="244">
        <f>+'(令和3年5月) '!G23:H23</f>
        <v>71.47786083956296</v>
      </c>
      <c r="H42" s="245">
        <f>+'(令和3年2月) '!H23</f>
        <v>0</v>
      </c>
      <c r="I42" s="244">
        <f>+'(令和3年5月) '!I23:J23</f>
        <v>109.53504838329007</v>
      </c>
      <c r="J42" s="245">
        <f>+'(令和3年2月) '!J23</f>
        <v>0</v>
      </c>
      <c r="K42" s="244">
        <f>+'(令和3年5月) '!K23:L23</f>
        <v>66.48401826484019</v>
      </c>
      <c r="L42" s="245">
        <f>+'(令和3年2月) '!L23</f>
        <v>0</v>
      </c>
      <c r="M42" s="244">
        <f>+'(令和3年5月) '!M23:N23</f>
        <v>59.96751377731171</v>
      </c>
      <c r="N42" s="245">
        <f>+'(令和3年2月) '!N23</f>
        <v>0</v>
      </c>
      <c r="O42" s="244">
        <f>+'(令和3年5月) '!O23:P23</f>
        <v>107.5165806927045</v>
      </c>
      <c r="P42" s="245">
        <f>+'(令和3年2月) '!P23</f>
        <v>0</v>
      </c>
      <c r="Q42" s="244">
        <f>+'(令和3年5月) '!Q23:R23</f>
        <v>44.41035082336095</v>
      </c>
      <c r="R42" s="245">
        <f>+'(令和3年2月) '!R23</f>
        <v>0</v>
      </c>
      <c r="S42" s="244">
        <f>+'(令和3年5月) '!S23:T23</f>
        <v>122.87118842174019</v>
      </c>
      <c r="T42" s="245">
        <f>+'(令和3年2月) '!T23</f>
        <v>0</v>
      </c>
      <c r="U42" s="244">
        <f>+'(令和3年5月) '!U23:V23</f>
        <v>53.06185249769207</v>
      </c>
      <c r="V42" s="245">
        <f>+'(令和3年2月) '!V23</f>
        <v>0</v>
      </c>
      <c r="W42" s="244">
        <f>+'(令和3年5月) '!W23:X23</f>
        <v>71.61977186311788</v>
      </c>
      <c r="X42" s="245">
        <f>+'(令和3年2月) '!X23</f>
        <v>0</v>
      </c>
      <c r="Y42" s="244">
        <f>+'(令和3年5月) '!Y23:Z23</f>
        <v>70.00997408627644</v>
      </c>
      <c r="Z42" s="245">
        <f>+'(令和3年2月) '!Z23</f>
        <v>0</v>
      </c>
    </row>
    <row r="43" spans="1:26" ht="18.95" customHeight="1">
      <c r="A43" s="22"/>
      <c r="B43" s="248"/>
      <c r="C43" s="12" t="s">
        <v>45</v>
      </c>
      <c r="D43" s="153" t="s">
        <v>21</v>
      </c>
      <c r="E43" s="124">
        <f aca="true" t="shared" si="18" ref="E43:Z46">E20-E39</f>
        <v>307</v>
      </c>
      <c r="F43" s="127">
        <f t="shared" si="18"/>
        <v>28429</v>
      </c>
      <c r="G43" s="124">
        <f t="shared" si="18"/>
        <v>62</v>
      </c>
      <c r="H43" s="125">
        <f t="shared" si="18"/>
        <v>-6253</v>
      </c>
      <c r="I43" s="126">
        <f t="shared" si="18"/>
        <v>311</v>
      </c>
      <c r="J43" s="127">
        <f t="shared" si="18"/>
        <v>809434</v>
      </c>
      <c r="K43" s="124">
        <f t="shared" si="18"/>
        <v>310</v>
      </c>
      <c r="L43" s="125">
        <f t="shared" si="18"/>
        <v>-1239083</v>
      </c>
      <c r="M43" s="126">
        <f t="shared" si="18"/>
        <v>-2357</v>
      </c>
      <c r="N43" s="127">
        <f t="shared" si="18"/>
        <v>258005</v>
      </c>
      <c r="O43" s="124">
        <f t="shared" si="18"/>
        <v>231</v>
      </c>
      <c r="P43" s="125">
        <f t="shared" si="18"/>
        <v>62662</v>
      </c>
      <c r="Q43" s="126">
        <f t="shared" si="18"/>
        <v>2292</v>
      </c>
      <c r="R43" s="127">
        <f t="shared" si="18"/>
        <v>1080970</v>
      </c>
      <c r="S43" s="124">
        <f t="shared" si="18"/>
        <v>8509</v>
      </c>
      <c r="T43" s="125">
        <f t="shared" si="18"/>
        <v>2220211</v>
      </c>
      <c r="U43" s="126">
        <f t="shared" si="18"/>
        <v>1445</v>
      </c>
      <c r="V43" s="127">
        <f t="shared" si="18"/>
        <v>997317</v>
      </c>
      <c r="W43" s="124">
        <f t="shared" si="18"/>
        <v>1615</v>
      </c>
      <c r="X43" s="125">
        <f t="shared" si="18"/>
        <v>462488</v>
      </c>
      <c r="Y43" s="124">
        <f t="shared" si="18"/>
        <v>-4832</v>
      </c>
      <c r="Z43" s="125">
        <f t="shared" si="18"/>
        <v>-1091997</v>
      </c>
    </row>
    <row r="44" spans="1:26" ht="18.95" customHeight="1">
      <c r="A44" s="22"/>
      <c r="B44" s="248"/>
      <c r="C44" s="22"/>
      <c r="D44" s="149" t="s">
        <v>22</v>
      </c>
      <c r="E44" s="128">
        <f t="shared" si="18"/>
        <v>-148</v>
      </c>
      <c r="F44" s="131">
        <f t="shared" si="18"/>
        <v>-11341</v>
      </c>
      <c r="G44" s="128">
        <f t="shared" si="18"/>
        <v>-10</v>
      </c>
      <c r="H44" s="129">
        <f t="shared" si="18"/>
        <v>-17375</v>
      </c>
      <c r="I44" s="130">
        <f t="shared" si="18"/>
        <v>99</v>
      </c>
      <c r="J44" s="131">
        <f t="shared" si="18"/>
        <v>235823</v>
      </c>
      <c r="K44" s="128">
        <f t="shared" si="18"/>
        <v>215</v>
      </c>
      <c r="L44" s="129">
        <f t="shared" si="18"/>
        <v>-1301075</v>
      </c>
      <c r="M44" s="130">
        <f t="shared" si="18"/>
        <v>1236</v>
      </c>
      <c r="N44" s="131">
        <f t="shared" si="18"/>
        <v>247905</v>
      </c>
      <c r="O44" s="128">
        <f t="shared" si="18"/>
        <v>117</v>
      </c>
      <c r="P44" s="129">
        <f t="shared" si="18"/>
        <v>56286</v>
      </c>
      <c r="Q44" s="130">
        <f t="shared" si="18"/>
        <v>4711</v>
      </c>
      <c r="R44" s="131">
        <f t="shared" si="18"/>
        <v>1382496</v>
      </c>
      <c r="S44" s="128">
        <f t="shared" si="18"/>
        <v>9870</v>
      </c>
      <c r="T44" s="129">
        <f t="shared" si="18"/>
        <v>2207348</v>
      </c>
      <c r="U44" s="130">
        <f t="shared" si="18"/>
        <v>431</v>
      </c>
      <c r="V44" s="131">
        <f t="shared" si="18"/>
        <v>144000</v>
      </c>
      <c r="W44" s="128">
        <f t="shared" si="18"/>
        <v>2034</v>
      </c>
      <c r="X44" s="129">
        <f t="shared" si="18"/>
        <v>454865</v>
      </c>
      <c r="Y44" s="128">
        <f t="shared" si="18"/>
        <v>-2161</v>
      </c>
      <c r="Z44" s="129">
        <f t="shared" si="18"/>
        <v>-1902672</v>
      </c>
    </row>
    <row r="45" spans="1:26" ht="18.95" customHeight="1">
      <c r="A45" s="22"/>
      <c r="B45" s="248"/>
      <c r="C45" s="22"/>
      <c r="D45" s="149" t="s">
        <v>24</v>
      </c>
      <c r="E45" s="128">
        <f t="shared" si="18"/>
        <v>-46</v>
      </c>
      <c r="F45" s="131">
        <f t="shared" si="18"/>
        <v>-87228</v>
      </c>
      <c r="G45" s="128">
        <f t="shared" si="18"/>
        <v>23</v>
      </c>
      <c r="H45" s="129">
        <f t="shared" si="18"/>
        <v>-3827</v>
      </c>
      <c r="I45" s="130">
        <f t="shared" si="18"/>
        <v>21</v>
      </c>
      <c r="J45" s="131">
        <f t="shared" si="18"/>
        <v>589705</v>
      </c>
      <c r="K45" s="128">
        <f t="shared" si="18"/>
        <v>127</v>
      </c>
      <c r="L45" s="129">
        <f t="shared" si="18"/>
        <v>20290</v>
      </c>
      <c r="M45" s="130">
        <f t="shared" si="18"/>
        <v>10</v>
      </c>
      <c r="N45" s="131">
        <f t="shared" si="18"/>
        <v>307566</v>
      </c>
      <c r="O45" s="128">
        <f t="shared" si="18"/>
        <v>160</v>
      </c>
      <c r="P45" s="129">
        <f t="shared" si="18"/>
        <v>12635</v>
      </c>
      <c r="Q45" s="130">
        <f t="shared" si="18"/>
        <v>-171</v>
      </c>
      <c r="R45" s="131">
        <f t="shared" si="18"/>
        <v>-141772</v>
      </c>
      <c r="S45" s="128">
        <f t="shared" si="18"/>
        <v>-735</v>
      </c>
      <c r="T45" s="129">
        <f t="shared" si="18"/>
        <v>5614</v>
      </c>
      <c r="U45" s="130">
        <f t="shared" si="18"/>
        <v>817</v>
      </c>
      <c r="V45" s="131">
        <f t="shared" si="18"/>
        <v>858899</v>
      </c>
      <c r="W45" s="128">
        <f t="shared" si="18"/>
        <v>-88</v>
      </c>
      <c r="X45" s="129">
        <f t="shared" si="18"/>
        <v>16488</v>
      </c>
      <c r="Y45" s="128">
        <f t="shared" si="18"/>
        <v>6065.899999999994</v>
      </c>
      <c r="Z45" s="129">
        <f t="shared" si="18"/>
        <v>1881492</v>
      </c>
    </row>
    <row r="46" spans="1:38" ht="18.95" customHeight="1" thickBot="1">
      <c r="A46" s="22"/>
      <c r="B46" s="248"/>
      <c r="C46" s="46"/>
      <c r="D46" s="147" t="s">
        <v>44</v>
      </c>
      <c r="E46" s="244">
        <f>E23-E42</f>
        <v>8.406293238589782</v>
      </c>
      <c r="F46" s="245"/>
      <c r="G46" s="244">
        <f>G23-G42</f>
        <v>4.120504601184265</v>
      </c>
      <c r="H46" s="245"/>
      <c r="I46" s="244">
        <f>I23-I42</f>
        <v>14.659689752928273</v>
      </c>
      <c r="J46" s="245"/>
      <c r="K46" s="244">
        <f>K23-K42</f>
        <v>17.84974078156253</v>
      </c>
      <c r="L46" s="245"/>
      <c r="M46" s="244">
        <f>M23-M42</f>
        <v>-10.644195769152674</v>
      </c>
      <c r="N46" s="245"/>
      <c r="O46" s="244">
        <f t="shared" si="18"/>
        <v>1.5155228051393124</v>
      </c>
      <c r="P46" s="245"/>
      <c r="Q46" s="244">
        <f t="shared" si="18"/>
        <v>5.092584662941505</v>
      </c>
      <c r="R46" s="245"/>
      <c r="S46" s="244">
        <f t="shared" si="18"/>
        <v>31.880916832354075</v>
      </c>
      <c r="T46" s="245"/>
      <c r="U46" s="244">
        <f t="shared" si="18"/>
        <v>14.919630769739697</v>
      </c>
      <c r="V46" s="245"/>
      <c r="W46" s="244">
        <f t="shared" si="18"/>
        <v>17.402664034318022</v>
      </c>
      <c r="X46" s="245"/>
      <c r="Y46" s="244">
        <f t="shared" si="18"/>
        <v>12.278757518152318</v>
      </c>
      <c r="Z46" s="245"/>
      <c r="AA46" s="242"/>
      <c r="AB46" s="243"/>
      <c r="AC46" s="242"/>
      <c r="AD46" s="243"/>
      <c r="AE46" s="242"/>
      <c r="AF46" s="243"/>
      <c r="AG46" s="143"/>
      <c r="AH46" s="144"/>
      <c r="AI46" s="143"/>
      <c r="AJ46" s="144"/>
      <c r="AK46" s="143"/>
      <c r="AL46" s="144"/>
    </row>
    <row r="47" spans="1:26" ht="18.95" customHeight="1">
      <c r="A47" s="22"/>
      <c r="B47" s="248"/>
      <c r="C47" s="22" t="s">
        <v>48</v>
      </c>
      <c r="D47" s="54" t="s">
        <v>21</v>
      </c>
      <c r="E47" s="83">
        <f aca="true" t="shared" si="19" ref="E47:Z49">E20/E39*100</f>
        <v>131.3585291113381</v>
      </c>
      <c r="F47" s="84">
        <f t="shared" si="19"/>
        <v>146.9497291584093</v>
      </c>
      <c r="G47" s="83">
        <f t="shared" si="19"/>
        <v>110.3852596314908</v>
      </c>
      <c r="H47" s="85">
        <f t="shared" si="19"/>
        <v>96.95932310535146</v>
      </c>
      <c r="I47" s="86">
        <f t="shared" si="19"/>
        <v>113.97752808988764</v>
      </c>
      <c r="J47" s="84">
        <f t="shared" si="19"/>
        <v>172.93992125991346</v>
      </c>
      <c r="K47" s="83">
        <f t="shared" si="19"/>
        <v>141.66666666666669</v>
      </c>
      <c r="L47" s="85">
        <f t="shared" si="19"/>
        <v>17.378107531957994</v>
      </c>
      <c r="M47" s="86">
        <f t="shared" si="19"/>
        <v>76.38039883755887</v>
      </c>
      <c r="N47" s="84">
        <f t="shared" si="19"/>
        <v>115.28090859232391</v>
      </c>
      <c r="O47" s="83">
        <f t="shared" si="19"/>
        <v>105.25</v>
      </c>
      <c r="P47" s="85">
        <f t="shared" si="19"/>
        <v>104.08886104776167</v>
      </c>
      <c r="Q47" s="86">
        <f t="shared" si="19"/>
        <v>108.43391227553725</v>
      </c>
      <c r="R47" s="84">
        <f t="shared" si="19"/>
        <v>123.3300880373758</v>
      </c>
      <c r="S47" s="83">
        <f t="shared" si="19"/>
        <v>123.60005547080848</v>
      </c>
      <c r="T47" s="85">
        <f t="shared" si="19"/>
        <v>125.9559868048563</v>
      </c>
      <c r="U47" s="86">
        <f t="shared" si="19"/>
        <v>158.07877813504822</v>
      </c>
      <c r="V47" s="84">
        <f t="shared" si="19"/>
        <v>301.9841623460791</v>
      </c>
      <c r="W47" s="83">
        <f t="shared" si="19"/>
        <v>122.34057269331858</v>
      </c>
      <c r="X47" s="85">
        <f t="shared" si="19"/>
        <v>133.63588230844869</v>
      </c>
      <c r="Y47" s="83">
        <f t="shared" si="19"/>
        <v>95.5843514973179</v>
      </c>
      <c r="Z47" s="85">
        <f t="shared" si="19"/>
        <v>95.94333552277416</v>
      </c>
    </row>
    <row r="48" spans="1:26" ht="18.95" customHeight="1">
      <c r="A48" s="22"/>
      <c r="B48" s="248"/>
      <c r="C48" s="22"/>
      <c r="D48" s="57" t="s">
        <v>22</v>
      </c>
      <c r="E48" s="75">
        <f t="shared" si="19"/>
        <v>90</v>
      </c>
      <c r="F48" s="78">
        <f t="shared" si="19"/>
        <v>93.95307917888563</v>
      </c>
      <c r="G48" s="75">
        <f t="shared" si="19"/>
        <v>98.45201238390094</v>
      </c>
      <c r="H48" s="76">
        <f t="shared" si="19"/>
        <v>92.12353917150965</v>
      </c>
      <c r="I48" s="77">
        <f t="shared" si="19"/>
        <v>104.09768211920529</v>
      </c>
      <c r="J48" s="78">
        <f t="shared" si="19"/>
        <v>121.56326665343859</v>
      </c>
      <c r="K48" s="75">
        <f t="shared" si="19"/>
        <v>130.19662921348313</v>
      </c>
      <c r="L48" s="76">
        <f t="shared" si="19"/>
        <v>15.591619334308634</v>
      </c>
      <c r="M48" s="77">
        <f t="shared" si="19"/>
        <v>119.38519447929737</v>
      </c>
      <c r="N48" s="78">
        <f t="shared" si="19"/>
        <v>117.8227367234433</v>
      </c>
      <c r="O48" s="75">
        <f t="shared" si="19"/>
        <v>102.6871841984382</v>
      </c>
      <c r="P48" s="76">
        <f t="shared" si="19"/>
        <v>103.68787207304719</v>
      </c>
      <c r="Q48" s="77">
        <f t="shared" si="19"/>
        <v>118.8984274711168</v>
      </c>
      <c r="R48" s="78">
        <f t="shared" si="19"/>
        <v>130.90330222578186</v>
      </c>
      <c r="S48" s="75">
        <f t="shared" si="19"/>
        <v>127.85853396934715</v>
      </c>
      <c r="T48" s="76">
        <f t="shared" si="19"/>
        <v>125.78375755548241</v>
      </c>
      <c r="U48" s="77">
        <f t="shared" si="19"/>
        <v>116.05214152700188</v>
      </c>
      <c r="V48" s="78">
        <f t="shared" si="19"/>
        <v>129.497437410125</v>
      </c>
      <c r="W48" s="75">
        <f t="shared" si="19"/>
        <v>129.48680777036822</v>
      </c>
      <c r="X48" s="76">
        <f t="shared" si="19"/>
        <v>133.29614770016377</v>
      </c>
      <c r="Y48" s="75">
        <f t="shared" si="19"/>
        <v>97.97355588897224</v>
      </c>
      <c r="Z48" s="76">
        <f t="shared" si="19"/>
        <v>92.7242574996851</v>
      </c>
    </row>
    <row r="49" spans="1:26" ht="18.95" customHeight="1" thickBot="1">
      <c r="A49" s="46"/>
      <c r="B49" s="249"/>
      <c r="C49" s="46"/>
      <c r="D49" s="47" t="s">
        <v>24</v>
      </c>
      <c r="E49" s="79">
        <f t="shared" si="19"/>
        <v>98.12244897959184</v>
      </c>
      <c r="F49" s="82">
        <f t="shared" si="19"/>
        <v>82.63158523521471</v>
      </c>
      <c r="G49" s="79">
        <f t="shared" si="19"/>
        <v>102.72189349112426</v>
      </c>
      <c r="H49" s="80">
        <f t="shared" si="19"/>
        <v>99.00921145969792</v>
      </c>
      <c r="I49" s="81">
        <f t="shared" si="19"/>
        <v>101.03806228373702</v>
      </c>
      <c r="J49" s="82">
        <f t="shared" si="19"/>
        <v>137.00246785606492</v>
      </c>
      <c r="K49" s="79">
        <f t="shared" si="19"/>
        <v>111.43114311431144</v>
      </c>
      <c r="L49" s="80">
        <f t="shared" si="19"/>
        <v>101.06783179096811</v>
      </c>
      <c r="M49" s="81">
        <f t="shared" si="19"/>
        <v>100.06477522995208</v>
      </c>
      <c r="N49" s="82">
        <f t="shared" si="19"/>
        <v>110.84658183814871</v>
      </c>
      <c r="O49" s="79">
        <f t="shared" si="19"/>
        <v>103.90815828041036</v>
      </c>
      <c r="P49" s="80">
        <f t="shared" si="19"/>
        <v>101.07360777246144</v>
      </c>
      <c r="Q49" s="81">
        <f t="shared" si="19"/>
        <v>99.71397986150605</v>
      </c>
      <c r="R49" s="82">
        <f t="shared" si="19"/>
        <v>98.59470909540569</v>
      </c>
      <c r="S49" s="79">
        <f t="shared" si="19"/>
        <v>97.50017005645874</v>
      </c>
      <c r="T49" s="80">
        <f t="shared" si="19"/>
        <v>100.2274967095239</v>
      </c>
      <c r="U49" s="81">
        <f t="shared" si="19"/>
        <v>117.10636515912898</v>
      </c>
      <c r="V49" s="82">
        <f t="shared" si="19"/>
        <v>160.8447864621078</v>
      </c>
      <c r="W49" s="79">
        <f t="shared" si="19"/>
        <v>99.12245712006383</v>
      </c>
      <c r="X49" s="80">
        <f t="shared" si="19"/>
        <v>100.75418223966692</v>
      </c>
      <c r="Y49" s="79">
        <f t="shared" si="19"/>
        <v>104.89165364972892</v>
      </c>
      <c r="Z49" s="80">
        <f t="shared" si="19"/>
        <v>107.76012447927756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3D69D-0955-4200-AD97-FBFCAEA69EBA}">
  <dimension ref="A1:AL49"/>
  <sheetViews>
    <sheetView zoomScaleSheetLayoutView="100" workbookViewId="0" topLeftCell="A1">
      <pane xSplit="4" ySplit="4" topLeftCell="E2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A27" sqref="A27"/>
    </sheetView>
  </sheetViews>
  <sheetFormatPr defaultColWidth="9.140625" defaultRowHeight="15"/>
  <cols>
    <col min="1" max="1" width="2.57421875" style="140" customWidth="1"/>
    <col min="2" max="2" width="3.140625" style="140" customWidth="1"/>
    <col min="3" max="3" width="12.57421875" style="140" customWidth="1"/>
    <col min="4" max="4" width="7.28125" style="140" customWidth="1"/>
    <col min="5" max="5" width="7.57421875" style="140" customWidth="1"/>
    <col min="6" max="6" width="10.140625" style="140" customWidth="1"/>
    <col min="7" max="7" width="7.57421875" style="140" customWidth="1"/>
    <col min="8" max="8" width="10.140625" style="140" customWidth="1"/>
    <col min="9" max="9" width="7.57421875" style="140" customWidth="1"/>
    <col min="10" max="10" width="10.140625" style="140" customWidth="1"/>
    <col min="11" max="11" width="7.57421875" style="140" customWidth="1"/>
    <col min="12" max="12" width="10.140625" style="140" customWidth="1"/>
    <col min="13" max="13" width="7.57421875" style="140" customWidth="1"/>
    <col min="14" max="14" width="10.140625" style="140" customWidth="1"/>
    <col min="15" max="15" width="7.57421875" style="140" customWidth="1"/>
    <col min="16" max="16" width="10.140625" style="140" customWidth="1"/>
    <col min="17" max="17" width="8.140625" style="140" customWidth="1"/>
    <col min="18" max="18" width="11.140625" style="140" customWidth="1"/>
    <col min="19" max="19" width="8.140625" style="140" customWidth="1"/>
    <col min="20" max="20" width="11.140625" style="140" customWidth="1"/>
    <col min="21" max="21" width="8.140625" style="140" customWidth="1"/>
    <col min="22" max="22" width="11.140625" style="140" customWidth="1"/>
    <col min="23" max="23" width="7.57421875" style="140" customWidth="1"/>
    <col min="24" max="24" width="10.421875" style="140" bestFit="1" customWidth="1"/>
    <col min="25" max="25" width="8.57421875" style="140" customWidth="1"/>
    <col min="26" max="26" width="11.57421875" style="140" customWidth="1"/>
    <col min="27" max="16384" width="9.00390625" style="140" customWidth="1"/>
  </cols>
  <sheetData>
    <row r="1" spans="1:26" ht="29.25" thickBot="1">
      <c r="A1" s="277" t="s">
        <v>66</v>
      </c>
      <c r="B1" s="278"/>
      <c r="C1" s="278"/>
      <c r="D1" s="278"/>
      <c r="E1" s="279" t="s">
        <v>0</v>
      </c>
      <c r="F1" s="280"/>
      <c r="G1" s="280"/>
      <c r="H1" s="280"/>
      <c r="J1" s="281" t="s">
        <v>1</v>
      </c>
      <c r="K1" s="278"/>
      <c r="L1" s="1" t="s">
        <v>2</v>
      </c>
      <c r="M1" s="1" t="s">
        <v>3</v>
      </c>
      <c r="N1" s="1" t="s">
        <v>4</v>
      </c>
      <c r="O1" s="281" t="s">
        <v>5</v>
      </c>
      <c r="P1" s="278"/>
      <c r="Q1" s="278"/>
      <c r="R1" s="1"/>
      <c r="S1" s="1"/>
      <c r="T1" s="1"/>
      <c r="V1" s="1"/>
      <c r="W1" s="1"/>
      <c r="X1" s="139" t="s">
        <v>6</v>
      </c>
      <c r="Y1" s="1"/>
      <c r="Z1" s="1"/>
    </row>
    <row r="2" spans="1:26" ht="15">
      <c r="A2" s="4"/>
      <c r="B2" s="5"/>
      <c r="C2" s="5"/>
      <c r="D2" s="6"/>
      <c r="E2" s="282" t="s">
        <v>7</v>
      </c>
      <c r="F2" s="283"/>
      <c r="G2" s="276" t="s">
        <v>8</v>
      </c>
      <c r="H2" s="276"/>
      <c r="I2" s="274" t="s">
        <v>9</v>
      </c>
      <c r="J2" s="275"/>
      <c r="K2" s="276" t="s">
        <v>10</v>
      </c>
      <c r="L2" s="276"/>
      <c r="M2" s="274" t="s">
        <v>11</v>
      </c>
      <c r="N2" s="275"/>
      <c r="O2" s="276" t="s">
        <v>12</v>
      </c>
      <c r="P2" s="276"/>
      <c r="Q2" s="274" t="s">
        <v>13</v>
      </c>
      <c r="R2" s="275"/>
      <c r="S2" s="276" t="s">
        <v>14</v>
      </c>
      <c r="T2" s="276"/>
      <c r="U2" s="274" t="s">
        <v>15</v>
      </c>
      <c r="V2" s="275"/>
      <c r="W2" s="276" t="s">
        <v>16</v>
      </c>
      <c r="X2" s="276"/>
      <c r="Y2" s="268" t="s">
        <v>17</v>
      </c>
      <c r="Z2" s="269"/>
    </row>
    <row r="3" spans="1:26" ht="18.75">
      <c r="A3" s="7"/>
      <c r="C3" s="272"/>
      <c r="D3" s="273"/>
      <c r="E3" s="265" t="s">
        <v>53</v>
      </c>
      <c r="F3" s="266"/>
      <c r="G3" s="267" t="s">
        <v>54</v>
      </c>
      <c r="H3" s="267"/>
      <c r="I3" s="265" t="s">
        <v>55</v>
      </c>
      <c r="J3" s="266"/>
      <c r="K3" s="267" t="s">
        <v>56</v>
      </c>
      <c r="L3" s="267"/>
      <c r="M3" s="265" t="s">
        <v>57</v>
      </c>
      <c r="N3" s="266"/>
      <c r="O3" s="267">
        <v>26</v>
      </c>
      <c r="P3" s="267"/>
      <c r="Q3" s="265" t="s">
        <v>58</v>
      </c>
      <c r="R3" s="266"/>
      <c r="S3" s="267" t="s">
        <v>59</v>
      </c>
      <c r="T3" s="267"/>
      <c r="U3" s="265" t="s">
        <v>60</v>
      </c>
      <c r="V3" s="266"/>
      <c r="W3" s="267">
        <v>40</v>
      </c>
      <c r="X3" s="267"/>
      <c r="Y3" s="270"/>
      <c r="Z3" s="271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41" t="s">
        <v>21</v>
      </c>
      <c r="E5" s="13">
        <v>831</v>
      </c>
      <c r="F5" s="14">
        <v>37405</v>
      </c>
      <c r="G5" s="15">
        <v>54</v>
      </c>
      <c r="H5" s="16">
        <v>10200</v>
      </c>
      <c r="I5" s="13">
        <v>788</v>
      </c>
      <c r="J5" s="14">
        <v>874079</v>
      </c>
      <c r="K5" s="17">
        <v>628</v>
      </c>
      <c r="L5" s="18">
        <v>1402818</v>
      </c>
      <c r="M5" s="13">
        <v>372</v>
      </c>
      <c r="N5" s="87">
        <v>165157</v>
      </c>
      <c r="O5" s="19">
        <v>529</v>
      </c>
      <c r="P5" s="18">
        <v>24829</v>
      </c>
      <c r="Q5" s="13">
        <v>13919</v>
      </c>
      <c r="R5" s="14">
        <v>1987717</v>
      </c>
      <c r="S5" s="19">
        <v>14217</v>
      </c>
      <c r="T5" s="18">
        <v>5835066</v>
      </c>
      <c r="U5" s="13">
        <v>2039</v>
      </c>
      <c r="V5" s="14">
        <v>451645</v>
      </c>
      <c r="W5" s="13">
        <v>308</v>
      </c>
      <c r="X5" s="18">
        <v>31513</v>
      </c>
      <c r="Y5" s="20">
        <f aca="true" t="shared" si="0" ref="Y5:Z19">+W5+U5+S5+Q5+O5+M5+K5+I5+G5+E5</f>
        <v>33685</v>
      </c>
      <c r="Z5" s="21">
        <f t="shared" si="0"/>
        <v>10820429</v>
      </c>
    </row>
    <row r="6" spans="1:26" ht="18.95" customHeight="1">
      <c r="A6" s="7"/>
      <c r="B6" s="22"/>
      <c r="C6" s="134"/>
      <c r="D6" s="137" t="s">
        <v>22</v>
      </c>
      <c r="E6" s="23">
        <v>1246</v>
      </c>
      <c r="F6" s="24">
        <v>146836</v>
      </c>
      <c r="G6" s="25">
        <v>54</v>
      </c>
      <c r="H6" s="26">
        <v>10200</v>
      </c>
      <c r="I6" s="27">
        <v>892</v>
      </c>
      <c r="J6" s="21">
        <v>797228</v>
      </c>
      <c r="K6" s="25">
        <v>641</v>
      </c>
      <c r="L6" s="26">
        <v>1484240</v>
      </c>
      <c r="M6" s="27">
        <v>421</v>
      </c>
      <c r="N6" s="88">
        <v>173341</v>
      </c>
      <c r="O6" s="25">
        <v>499</v>
      </c>
      <c r="P6" s="26">
        <v>23479</v>
      </c>
      <c r="Q6" s="27">
        <v>11919</v>
      </c>
      <c r="R6" s="21">
        <v>1773684</v>
      </c>
      <c r="S6" s="25">
        <v>14583</v>
      </c>
      <c r="T6" s="26">
        <v>5914527</v>
      </c>
      <c r="U6" s="27">
        <v>2286</v>
      </c>
      <c r="V6" s="21">
        <v>451573</v>
      </c>
      <c r="W6" s="27">
        <v>377</v>
      </c>
      <c r="X6" s="26">
        <v>52012</v>
      </c>
      <c r="Y6" s="20">
        <f t="shared" si="0"/>
        <v>32918</v>
      </c>
      <c r="Z6" s="21">
        <f t="shared" si="0"/>
        <v>10827120</v>
      </c>
    </row>
    <row r="7" spans="1:26" ht="18.95" customHeight="1" thickBot="1">
      <c r="A7" s="7" t="s">
        <v>23</v>
      </c>
      <c r="B7" s="22"/>
      <c r="C7" s="135"/>
      <c r="D7" s="28" t="s">
        <v>24</v>
      </c>
      <c r="E7" s="23">
        <v>1914</v>
      </c>
      <c r="F7" s="36">
        <v>390613</v>
      </c>
      <c r="G7" s="29">
        <v>108</v>
      </c>
      <c r="H7" s="30">
        <v>65638</v>
      </c>
      <c r="I7" s="31">
        <v>1582</v>
      </c>
      <c r="J7" s="32">
        <v>1400482</v>
      </c>
      <c r="K7" s="89">
        <v>892</v>
      </c>
      <c r="L7" s="30">
        <v>1740014</v>
      </c>
      <c r="M7" s="23">
        <v>955</v>
      </c>
      <c r="N7" s="24">
        <v>237824</v>
      </c>
      <c r="O7" s="33">
        <v>2045</v>
      </c>
      <c r="P7" s="34">
        <v>388257</v>
      </c>
      <c r="Q7" s="23">
        <v>33379</v>
      </c>
      <c r="R7" s="24">
        <v>4664732</v>
      </c>
      <c r="S7" s="33">
        <v>23614</v>
      </c>
      <c r="T7" s="34">
        <v>1710519</v>
      </c>
      <c r="U7" s="23">
        <v>2436</v>
      </c>
      <c r="V7" s="24">
        <v>1225802</v>
      </c>
      <c r="W7" s="23">
        <v>1063</v>
      </c>
      <c r="X7" s="34">
        <v>232470</v>
      </c>
      <c r="Y7" s="31">
        <f t="shared" si="0"/>
        <v>67988</v>
      </c>
      <c r="Z7" s="24">
        <f t="shared" si="0"/>
        <v>12056351</v>
      </c>
    </row>
    <row r="8" spans="1:26" ht="18.95" customHeight="1">
      <c r="A8" s="7"/>
      <c r="B8" s="22" t="s">
        <v>25</v>
      </c>
      <c r="C8" s="2" t="s">
        <v>26</v>
      </c>
      <c r="D8" s="141" t="s">
        <v>21</v>
      </c>
      <c r="E8" s="13">
        <v>148</v>
      </c>
      <c r="F8" s="14">
        <v>23147</v>
      </c>
      <c r="G8" s="15">
        <v>0</v>
      </c>
      <c r="H8" s="16">
        <v>0</v>
      </c>
      <c r="I8" s="13">
        <v>147</v>
      </c>
      <c r="J8" s="14">
        <v>74032</v>
      </c>
      <c r="K8" s="17">
        <v>0</v>
      </c>
      <c r="L8" s="18">
        <v>0</v>
      </c>
      <c r="M8" s="13">
        <v>4703</v>
      </c>
      <c r="N8" s="87">
        <v>772709</v>
      </c>
      <c r="O8" s="19">
        <v>0</v>
      </c>
      <c r="P8" s="18">
        <v>0</v>
      </c>
      <c r="Q8" s="13">
        <v>7146</v>
      </c>
      <c r="R8" s="14">
        <v>1103572</v>
      </c>
      <c r="S8" s="19">
        <v>21621</v>
      </c>
      <c r="T8" s="18">
        <v>2670443</v>
      </c>
      <c r="U8" s="13">
        <v>424</v>
      </c>
      <c r="V8" s="14">
        <v>36955</v>
      </c>
      <c r="W8" s="13">
        <v>291</v>
      </c>
      <c r="X8" s="18">
        <v>44390</v>
      </c>
      <c r="Y8" s="13">
        <f t="shared" si="0"/>
        <v>34480</v>
      </c>
      <c r="Z8" s="14">
        <f t="shared" si="0"/>
        <v>4725248</v>
      </c>
    </row>
    <row r="9" spans="1:26" ht="18.95" customHeight="1">
      <c r="A9" s="7" t="s">
        <v>27</v>
      </c>
      <c r="B9" s="22"/>
      <c r="C9" s="134"/>
      <c r="D9" s="137" t="s">
        <v>22</v>
      </c>
      <c r="E9" s="23">
        <v>179</v>
      </c>
      <c r="F9" s="24">
        <v>26669</v>
      </c>
      <c r="G9" s="25">
        <v>0</v>
      </c>
      <c r="H9" s="26">
        <v>0</v>
      </c>
      <c r="I9" s="27">
        <v>167</v>
      </c>
      <c r="J9" s="21">
        <v>99407</v>
      </c>
      <c r="K9" s="25">
        <v>0</v>
      </c>
      <c r="L9" s="26">
        <v>0</v>
      </c>
      <c r="M9" s="27">
        <v>4623</v>
      </c>
      <c r="N9" s="88">
        <v>900424</v>
      </c>
      <c r="O9" s="25">
        <v>0</v>
      </c>
      <c r="P9" s="26">
        <v>0</v>
      </c>
      <c r="Q9" s="27">
        <v>6807</v>
      </c>
      <c r="R9" s="21">
        <v>1138976</v>
      </c>
      <c r="S9" s="25">
        <v>20330</v>
      </c>
      <c r="T9" s="26">
        <v>2531710</v>
      </c>
      <c r="U9" s="27">
        <v>376</v>
      </c>
      <c r="V9" s="21">
        <v>32775</v>
      </c>
      <c r="W9" s="27">
        <v>145</v>
      </c>
      <c r="X9" s="26">
        <v>21322</v>
      </c>
      <c r="Y9" s="20">
        <f t="shared" si="0"/>
        <v>32627</v>
      </c>
      <c r="Z9" s="21">
        <f t="shared" si="0"/>
        <v>4751283</v>
      </c>
    </row>
    <row r="10" spans="1:26" ht="18.95" customHeight="1" thickBot="1">
      <c r="A10" s="7"/>
      <c r="B10" s="22"/>
      <c r="C10" s="135"/>
      <c r="D10" s="28" t="s">
        <v>24</v>
      </c>
      <c r="E10" s="35">
        <v>149</v>
      </c>
      <c r="F10" s="36">
        <v>20366</v>
      </c>
      <c r="G10" s="29">
        <v>0</v>
      </c>
      <c r="H10" s="30">
        <v>0</v>
      </c>
      <c r="I10" s="37">
        <v>119</v>
      </c>
      <c r="J10" s="38">
        <v>34721</v>
      </c>
      <c r="K10" s="89">
        <v>14</v>
      </c>
      <c r="L10" s="30">
        <v>218</v>
      </c>
      <c r="M10" s="35">
        <v>6291</v>
      </c>
      <c r="N10" s="36">
        <v>1327433</v>
      </c>
      <c r="O10" s="29">
        <v>0</v>
      </c>
      <c r="P10" s="30">
        <v>0</v>
      </c>
      <c r="Q10" s="35">
        <v>12419</v>
      </c>
      <c r="R10" s="36">
        <v>1430794</v>
      </c>
      <c r="S10" s="29">
        <v>5670</v>
      </c>
      <c r="T10" s="30">
        <v>717361</v>
      </c>
      <c r="U10" s="35">
        <v>2231</v>
      </c>
      <c r="V10" s="36">
        <v>165555</v>
      </c>
      <c r="W10" s="35">
        <v>284</v>
      </c>
      <c r="X10" s="30">
        <v>42481</v>
      </c>
      <c r="Y10" s="37">
        <f t="shared" si="0"/>
        <v>27177</v>
      </c>
      <c r="Z10" s="36">
        <f t="shared" si="0"/>
        <v>3738929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41</v>
      </c>
      <c r="J11" s="14">
        <v>21703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1927</v>
      </c>
      <c r="R11" s="14">
        <v>504865</v>
      </c>
      <c r="S11" s="19">
        <v>0</v>
      </c>
      <c r="T11" s="18">
        <v>0</v>
      </c>
      <c r="U11" s="13">
        <v>5</v>
      </c>
      <c r="V11" s="14">
        <v>760</v>
      </c>
      <c r="W11" s="13">
        <v>0</v>
      </c>
      <c r="X11" s="18">
        <v>0</v>
      </c>
      <c r="Y11" s="13">
        <f>+W11+U11+S11+Q11+O11+M11+K11+I11+G11+E11</f>
        <v>2063</v>
      </c>
      <c r="Z11" s="14">
        <f t="shared" si="0"/>
        <v>617328</v>
      </c>
    </row>
    <row r="12" spans="1:26" ht="18.95" customHeight="1">
      <c r="A12" s="7"/>
      <c r="B12" s="7"/>
      <c r="C12" s="134"/>
      <c r="D12" s="138" t="s">
        <v>22</v>
      </c>
      <c r="E12" s="23">
        <v>2</v>
      </c>
      <c r="F12" s="21">
        <v>600</v>
      </c>
      <c r="G12" s="25">
        <v>75</v>
      </c>
      <c r="H12" s="26">
        <v>75000</v>
      </c>
      <c r="I12" s="27">
        <v>108</v>
      </c>
      <c r="J12" s="21">
        <v>53703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1733</v>
      </c>
      <c r="R12" s="21">
        <v>439306</v>
      </c>
      <c r="S12" s="25">
        <v>0</v>
      </c>
      <c r="T12" s="26">
        <v>0</v>
      </c>
      <c r="U12" s="27">
        <v>3</v>
      </c>
      <c r="V12" s="21">
        <v>680</v>
      </c>
      <c r="W12" s="27">
        <v>0</v>
      </c>
      <c r="X12" s="26">
        <v>0</v>
      </c>
      <c r="Y12" s="20">
        <f aca="true" t="shared" si="1" ref="Y12:Y19">+W12+U12+S12+Q12+O12+M12+K12+I12+G12+E12</f>
        <v>1936</v>
      </c>
      <c r="Z12" s="21">
        <f t="shared" si="0"/>
        <v>584289</v>
      </c>
    </row>
    <row r="13" spans="1:26" ht="18.95" customHeight="1" thickBot="1">
      <c r="A13" s="7"/>
      <c r="B13" s="7"/>
      <c r="C13" s="135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33</v>
      </c>
      <c r="J13" s="38">
        <v>36083</v>
      </c>
      <c r="K13" s="89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6008</v>
      </c>
      <c r="R13" s="36">
        <v>1606081</v>
      </c>
      <c r="S13" s="29">
        <v>0</v>
      </c>
      <c r="T13" s="30">
        <v>0</v>
      </c>
      <c r="U13" s="35">
        <v>33</v>
      </c>
      <c r="V13" s="36">
        <v>3546</v>
      </c>
      <c r="W13" s="35">
        <v>0</v>
      </c>
      <c r="X13" s="30">
        <v>0</v>
      </c>
      <c r="Y13" s="37">
        <f t="shared" si="1"/>
        <v>6288</v>
      </c>
      <c r="Z13" s="36">
        <f t="shared" si="0"/>
        <v>1859710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41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4397</v>
      </c>
      <c r="N14" s="87">
        <v>396833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4397</v>
      </c>
      <c r="Z14" s="14">
        <f t="shared" si="0"/>
        <v>396833</v>
      </c>
    </row>
    <row r="15" spans="1:26" ht="18.95" customHeight="1">
      <c r="A15" s="7"/>
      <c r="B15" s="22"/>
      <c r="C15" s="134"/>
      <c r="D15" s="137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810</v>
      </c>
      <c r="N15" s="88">
        <v>71535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810</v>
      </c>
      <c r="Z15" s="24">
        <f t="shared" si="0"/>
        <v>71535</v>
      </c>
    </row>
    <row r="16" spans="1:26" ht="18.95" customHeight="1" thickBot="1">
      <c r="A16" s="7" t="s">
        <v>34</v>
      </c>
      <c r="B16" s="22"/>
      <c r="C16" s="135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6816</v>
      </c>
      <c r="N16" s="36">
        <v>714891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6816</v>
      </c>
      <c r="Z16" s="36">
        <f t="shared" si="0"/>
        <v>714891</v>
      </c>
    </row>
    <row r="17" spans="1:26" ht="18.95" customHeight="1">
      <c r="A17" s="7"/>
      <c r="B17" s="22"/>
      <c r="C17" s="2" t="s">
        <v>35</v>
      </c>
      <c r="D17" s="141" t="s">
        <v>21</v>
      </c>
      <c r="E17" s="13">
        <v>0</v>
      </c>
      <c r="F17" s="14">
        <v>0</v>
      </c>
      <c r="G17" s="19">
        <v>468</v>
      </c>
      <c r="H17" s="18">
        <v>120445</v>
      </c>
      <c r="I17" s="13">
        <v>1249</v>
      </c>
      <c r="J17" s="14">
        <v>139913</v>
      </c>
      <c r="K17" s="19">
        <v>116</v>
      </c>
      <c r="L17" s="18">
        <v>96885</v>
      </c>
      <c r="M17" s="13">
        <v>492</v>
      </c>
      <c r="N17" s="87">
        <v>338715</v>
      </c>
      <c r="O17" s="19">
        <v>3871</v>
      </c>
      <c r="P17" s="18">
        <v>1507676</v>
      </c>
      <c r="Q17" s="13">
        <v>4184</v>
      </c>
      <c r="R17" s="14">
        <v>1037219</v>
      </c>
      <c r="S17" s="19">
        <v>217</v>
      </c>
      <c r="T17" s="18">
        <v>48244</v>
      </c>
      <c r="U17" s="13">
        <v>20</v>
      </c>
      <c r="V17" s="14">
        <v>4400</v>
      </c>
      <c r="W17" s="13">
        <v>6630</v>
      </c>
      <c r="X17" s="18">
        <v>1299081</v>
      </c>
      <c r="Y17" s="41">
        <f t="shared" si="1"/>
        <v>17247</v>
      </c>
      <c r="Z17" s="42">
        <f t="shared" si="0"/>
        <v>4592578</v>
      </c>
    </row>
    <row r="18" spans="1:26" ht="18.95" customHeight="1">
      <c r="A18" s="7" t="s">
        <v>36</v>
      </c>
      <c r="B18" s="22"/>
      <c r="C18" s="134"/>
      <c r="D18" s="137" t="s">
        <v>22</v>
      </c>
      <c r="E18" s="27">
        <v>53</v>
      </c>
      <c r="F18" s="21">
        <v>13445</v>
      </c>
      <c r="G18" s="25">
        <v>517</v>
      </c>
      <c r="H18" s="26">
        <v>135394</v>
      </c>
      <c r="I18" s="27">
        <v>1249</v>
      </c>
      <c r="J18" s="21">
        <v>143295</v>
      </c>
      <c r="K18" s="25">
        <v>71</v>
      </c>
      <c r="L18" s="26">
        <v>57165</v>
      </c>
      <c r="M18" s="27">
        <v>507</v>
      </c>
      <c r="N18" s="21">
        <v>230648</v>
      </c>
      <c r="O18" s="25">
        <v>3855</v>
      </c>
      <c r="P18" s="26">
        <v>1502767</v>
      </c>
      <c r="Q18" s="27">
        <v>4469</v>
      </c>
      <c r="R18" s="21">
        <v>1121653</v>
      </c>
      <c r="S18" s="25">
        <v>516</v>
      </c>
      <c r="T18" s="26">
        <v>114765</v>
      </c>
      <c r="U18" s="27">
        <v>20</v>
      </c>
      <c r="V18" s="21">
        <v>3150</v>
      </c>
      <c r="W18" s="27">
        <v>6376</v>
      </c>
      <c r="X18" s="26">
        <v>1292785</v>
      </c>
      <c r="Y18" s="23">
        <f t="shared" si="1"/>
        <v>17633</v>
      </c>
      <c r="Z18" s="24">
        <f t="shared" si="0"/>
        <v>4615067</v>
      </c>
    </row>
    <row r="19" spans="1:26" ht="18.95" customHeight="1" thickBot="1">
      <c r="A19" s="7"/>
      <c r="B19" s="22"/>
      <c r="C19" s="135"/>
      <c r="D19" s="43" t="s">
        <v>24</v>
      </c>
      <c r="E19" s="23">
        <v>387</v>
      </c>
      <c r="F19" s="24">
        <v>91243</v>
      </c>
      <c r="G19" s="33">
        <v>542</v>
      </c>
      <c r="H19" s="34">
        <v>125620</v>
      </c>
      <c r="I19" s="23">
        <v>289</v>
      </c>
      <c r="J19" s="24">
        <v>122405</v>
      </c>
      <c r="K19" s="90">
        <v>205</v>
      </c>
      <c r="L19" s="34">
        <v>159880</v>
      </c>
      <c r="M19" s="23">
        <v>1357</v>
      </c>
      <c r="N19" s="24">
        <v>536455</v>
      </c>
      <c r="O19" s="33">
        <v>2049</v>
      </c>
      <c r="P19" s="34">
        <v>788616</v>
      </c>
      <c r="Q19" s="23">
        <v>7980</v>
      </c>
      <c r="R19" s="24">
        <v>2386838</v>
      </c>
      <c r="S19" s="33">
        <v>118</v>
      </c>
      <c r="T19" s="34">
        <v>39848</v>
      </c>
      <c r="U19" s="23">
        <v>76</v>
      </c>
      <c r="V19" s="24">
        <v>16720</v>
      </c>
      <c r="W19" s="23">
        <v>8681</v>
      </c>
      <c r="X19" s="34">
        <v>1911258</v>
      </c>
      <c r="Y19" s="35">
        <f t="shared" si="1"/>
        <v>21684</v>
      </c>
      <c r="Z19" s="36">
        <f t="shared" si="0"/>
        <v>6178883</v>
      </c>
    </row>
    <row r="20" spans="1:28" ht="18.95" customHeight="1">
      <c r="A20" s="7"/>
      <c r="B20" s="22"/>
      <c r="C20" s="2" t="s">
        <v>17</v>
      </c>
      <c r="D20" s="141" t="s">
        <v>21</v>
      </c>
      <c r="E20" s="13">
        <f>+E17+E14+E11+E8+E5</f>
        <v>979</v>
      </c>
      <c r="F20" s="14">
        <f aca="true" t="shared" si="2" ref="E20:Z22">+F17+F14+F11+F8+F5</f>
        <v>60552</v>
      </c>
      <c r="G20" s="19">
        <f t="shared" si="2"/>
        <v>597</v>
      </c>
      <c r="H20" s="18">
        <f t="shared" si="2"/>
        <v>205645</v>
      </c>
      <c r="I20" s="13">
        <f t="shared" si="2"/>
        <v>2225</v>
      </c>
      <c r="J20" s="14">
        <f t="shared" si="2"/>
        <v>1109727</v>
      </c>
      <c r="K20" s="19">
        <f t="shared" si="2"/>
        <v>744</v>
      </c>
      <c r="L20" s="18">
        <f t="shared" si="2"/>
        <v>1499703</v>
      </c>
      <c r="M20" s="13">
        <f t="shared" si="2"/>
        <v>9979</v>
      </c>
      <c r="N20" s="14">
        <f t="shared" si="2"/>
        <v>1688414</v>
      </c>
      <c r="O20" s="19">
        <f t="shared" si="2"/>
        <v>4400</v>
      </c>
      <c r="P20" s="18">
        <f t="shared" si="2"/>
        <v>1532505</v>
      </c>
      <c r="Q20" s="13">
        <f t="shared" si="2"/>
        <v>27176</v>
      </c>
      <c r="R20" s="14">
        <f t="shared" si="2"/>
        <v>4633373</v>
      </c>
      <c r="S20" s="19">
        <f t="shared" si="2"/>
        <v>36055</v>
      </c>
      <c r="T20" s="18">
        <f t="shared" si="2"/>
        <v>8553753</v>
      </c>
      <c r="U20" s="13">
        <f t="shared" si="2"/>
        <v>2488</v>
      </c>
      <c r="V20" s="14">
        <f t="shared" si="2"/>
        <v>493760</v>
      </c>
      <c r="W20" s="13">
        <f t="shared" si="2"/>
        <v>7229</v>
      </c>
      <c r="X20" s="18">
        <f t="shared" si="2"/>
        <v>1374984</v>
      </c>
      <c r="Y20" s="31">
        <f t="shared" si="2"/>
        <v>91872</v>
      </c>
      <c r="Z20" s="32">
        <f t="shared" si="2"/>
        <v>21152416</v>
      </c>
      <c r="AA20" s="3"/>
      <c r="AB20" s="3"/>
    </row>
    <row r="21" spans="1:28" ht="18.95" customHeight="1">
      <c r="A21" s="7" t="s">
        <v>37</v>
      </c>
      <c r="B21" s="22"/>
      <c r="C21" s="134"/>
      <c r="D21" s="137" t="s">
        <v>22</v>
      </c>
      <c r="E21" s="27">
        <f t="shared" si="2"/>
        <v>1480</v>
      </c>
      <c r="F21" s="21">
        <f t="shared" si="2"/>
        <v>187550</v>
      </c>
      <c r="G21" s="25">
        <f t="shared" si="2"/>
        <v>646</v>
      </c>
      <c r="H21" s="26">
        <f t="shared" si="2"/>
        <v>220594</v>
      </c>
      <c r="I21" s="27">
        <f t="shared" si="2"/>
        <v>2416</v>
      </c>
      <c r="J21" s="21">
        <f t="shared" si="2"/>
        <v>1093633</v>
      </c>
      <c r="K21" s="25">
        <f t="shared" si="2"/>
        <v>712</v>
      </c>
      <c r="L21" s="26">
        <f t="shared" si="2"/>
        <v>1541405</v>
      </c>
      <c r="M21" s="27">
        <f t="shared" si="2"/>
        <v>6376</v>
      </c>
      <c r="N21" s="21">
        <f t="shared" si="2"/>
        <v>1390948</v>
      </c>
      <c r="O21" s="25">
        <f t="shared" si="2"/>
        <v>4354</v>
      </c>
      <c r="P21" s="26">
        <f t="shared" si="2"/>
        <v>1526246</v>
      </c>
      <c r="Q21" s="27">
        <f t="shared" si="2"/>
        <v>24928</v>
      </c>
      <c r="R21" s="21">
        <f t="shared" si="2"/>
        <v>4473619</v>
      </c>
      <c r="S21" s="25">
        <f t="shared" si="2"/>
        <v>35429</v>
      </c>
      <c r="T21" s="26">
        <f t="shared" si="2"/>
        <v>8561002</v>
      </c>
      <c r="U21" s="27">
        <f t="shared" si="2"/>
        <v>2685</v>
      </c>
      <c r="V21" s="21">
        <f t="shared" si="2"/>
        <v>488178</v>
      </c>
      <c r="W21" s="27">
        <f t="shared" si="2"/>
        <v>6898</v>
      </c>
      <c r="X21" s="26">
        <f t="shared" si="2"/>
        <v>1366119</v>
      </c>
      <c r="Y21" s="23">
        <f t="shared" si="2"/>
        <v>85924</v>
      </c>
      <c r="Z21" s="24">
        <f t="shared" si="2"/>
        <v>20849294</v>
      </c>
      <c r="AA21" s="3"/>
      <c r="AB21" s="3"/>
    </row>
    <row r="22" spans="1:28" ht="18.95" customHeight="1" thickBot="1">
      <c r="A22" s="7"/>
      <c r="B22" s="22"/>
      <c r="C22" s="135"/>
      <c r="D22" s="43" t="s">
        <v>24</v>
      </c>
      <c r="E22" s="23">
        <f t="shared" si="2"/>
        <v>2450</v>
      </c>
      <c r="F22" s="24">
        <f t="shared" si="2"/>
        <v>502222</v>
      </c>
      <c r="G22" s="33">
        <f t="shared" si="2"/>
        <v>845</v>
      </c>
      <c r="H22" s="34">
        <f t="shared" si="2"/>
        <v>386258</v>
      </c>
      <c r="I22" s="23">
        <f t="shared" si="2"/>
        <v>2023</v>
      </c>
      <c r="J22" s="24">
        <f t="shared" si="2"/>
        <v>1593691</v>
      </c>
      <c r="K22" s="33">
        <f t="shared" si="2"/>
        <v>1111</v>
      </c>
      <c r="L22" s="34">
        <f t="shared" si="2"/>
        <v>1900112</v>
      </c>
      <c r="M22" s="23">
        <f t="shared" si="2"/>
        <v>15438</v>
      </c>
      <c r="N22" s="24">
        <f t="shared" si="2"/>
        <v>2835603</v>
      </c>
      <c r="O22" s="33">
        <f t="shared" si="2"/>
        <v>4094</v>
      </c>
      <c r="P22" s="34">
        <f t="shared" si="2"/>
        <v>1176873</v>
      </c>
      <c r="Q22" s="23">
        <f t="shared" si="2"/>
        <v>59786</v>
      </c>
      <c r="R22" s="24">
        <f t="shared" si="2"/>
        <v>10088445</v>
      </c>
      <c r="S22" s="33">
        <f t="shared" si="2"/>
        <v>29402</v>
      </c>
      <c r="T22" s="34">
        <f t="shared" si="2"/>
        <v>2467728</v>
      </c>
      <c r="U22" s="23">
        <f t="shared" si="2"/>
        <v>4776</v>
      </c>
      <c r="V22" s="24">
        <f t="shared" si="2"/>
        <v>1411623</v>
      </c>
      <c r="W22" s="23">
        <f t="shared" si="2"/>
        <v>10028</v>
      </c>
      <c r="X22" s="34">
        <f t="shared" si="2"/>
        <v>2186209</v>
      </c>
      <c r="Y22" s="23">
        <f t="shared" si="2"/>
        <v>129953</v>
      </c>
      <c r="Z22" s="24">
        <f t="shared" si="2"/>
        <v>24548764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61">
        <f>(E20+E21)/(E22+E41)*100</f>
        <v>45.528605813738196</v>
      </c>
      <c r="F23" s="262"/>
      <c r="G23" s="261">
        <f>(G20+G21)/(G22+G41)*100</f>
        <v>71.47786083956296</v>
      </c>
      <c r="H23" s="262"/>
      <c r="I23" s="261">
        <f>(I20+I21)/(I22+I41)*100</f>
        <v>109.53504838329007</v>
      </c>
      <c r="J23" s="262"/>
      <c r="K23" s="261">
        <f>(K20+K21)/(K22+K41)*100</f>
        <v>66.48401826484019</v>
      </c>
      <c r="L23" s="262"/>
      <c r="M23" s="261">
        <f>(M20+M21)/(M22+M41)*100</f>
        <v>59.96751377731171</v>
      </c>
      <c r="N23" s="262"/>
      <c r="O23" s="261">
        <f>(O20+O21)/(O22+O41)*100</f>
        <v>107.5165806927045</v>
      </c>
      <c r="P23" s="262"/>
      <c r="Q23" s="261">
        <f>(Q20+Q21)/(Q22+Q41)*100</f>
        <v>44.41035082336095</v>
      </c>
      <c r="R23" s="262"/>
      <c r="S23" s="261">
        <f>(S20+S21)/(S22+S41)*100</f>
        <v>122.87118842174019</v>
      </c>
      <c r="T23" s="262"/>
      <c r="U23" s="261">
        <f>(U20+U21)/(U22+U41)*100</f>
        <v>53.06185249769207</v>
      </c>
      <c r="V23" s="262"/>
      <c r="W23" s="261">
        <f>(W20+W21)/(W22+W41)*100</f>
        <v>71.61977186311788</v>
      </c>
      <c r="X23" s="262"/>
      <c r="Y23" s="261">
        <f>(Y20+Y21)/(Y22+Y41)*100</f>
        <v>70.00997408627644</v>
      </c>
      <c r="Z23" s="262"/>
    </row>
    <row r="24" spans="1:26" ht="18.95" customHeight="1">
      <c r="A24" s="7"/>
      <c r="B24" s="22"/>
      <c r="C24" s="45" t="s">
        <v>39</v>
      </c>
      <c r="D24" s="43" t="s">
        <v>40</v>
      </c>
      <c r="E24" s="263">
        <v>204989</v>
      </c>
      <c r="F24" s="264"/>
      <c r="G24" s="257">
        <v>457110</v>
      </c>
      <c r="H24" s="258"/>
      <c r="I24" s="259">
        <v>787786</v>
      </c>
      <c r="J24" s="260"/>
      <c r="K24" s="257">
        <v>1710272</v>
      </c>
      <c r="L24" s="258"/>
      <c r="M24" s="259">
        <v>183676</v>
      </c>
      <c r="N24" s="260"/>
      <c r="O24" s="257">
        <v>287463</v>
      </c>
      <c r="P24" s="258"/>
      <c r="Q24" s="259">
        <v>168743</v>
      </c>
      <c r="R24" s="260"/>
      <c r="S24" s="257">
        <v>83931</v>
      </c>
      <c r="T24" s="258"/>
      <c r="U24" s="259">
        <v>295566</v>
      </c>
      <c r="V24" s="260"/>
      <c r="W24" s="257">
        <v>218010</v>
      </c>
      <c r="X24" s="258"/>
      <c r="Y24" s="259">
        <v>188905</v>
      </c>
      <c r="Z24" s="26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1.8852969919894116</v>
      </c>
      <c r="F25" s="49"/>
      <c r="G25" s="50">
        <f>G22/Y22*100</f>
        <v>0.6502350849922665</v>
      </c>
      <c r="H25" s="51"/>
      <c r="I25" s="48">
        <f>I22/Y22*100</f>
        <v>1.5567166590998283</v>
      </c>
      <c r="J25" s="49"/>
      <c r="K25" s="50">
        <f>K22/Y22*100</f>
        <v>0.854924472693974</v>
      </c>
      <c r="L25" s="51"/>
      <c r="M25" s="48">
        <f>M22/Y22*100</f>
        <v>11.87967957646226</v>
      </c>
      <c r="N25" s="49"/>
      <c r="O25" s="50">
        <f>O22/Y22*100</f>
        <v>3.1503697490631226</v>
      </c>
      <c r="P25" s="51"/>
      <c r="Q25" s="48">
        <f>Q22/Y22*100</f>
        <v>46.005863658399576</v>
      </c>
      <c r="R25" s="49"/>
      <c r="S25" s="50">
        <f>S22/Y22*100</f>
        <v>22.625102921825583</v>
      </c>
      <c r="T25" s="51"/>
      <c r="U25" s="48">
        <f>U22/Y22*100</f>
        <v>3.6751748709148693</v>
      </c>
      <c r="V25" s="49"/>
      <c r="W25" s="50">
        <f>W22/Y22*100</f>
        <v>7.71663601455911</v>
      </c>
      <c r="X25" s="51"/>
      <c r="Y25" s="48">
        <f>E25+G25+I25+K25+M25+O25+Q25+S25+U25+W25</f>
        <v>100.00000000000001</v>
      </c>
      <c r="Z25" s="49"/>
    </row>
    <row r="26" spans="1:26" ht="6" customHeight="1" thickBot="1">
      <c r="A26" s="22"/>
      <c r="D26" s="133"/>
      <c r="E26" s="52"/>
      <c r="F26" s="133"/>
      <c r="G26" s="52"/>
      <c r="H26" s="133"/>
      <c r="I26" s="52"/>
      <c r="J26" s="133"/>
      <c r="K26" s="52"/>
      <c r="L26" s="133"/>
      <c r="M26" s="52"/>
      <c r="N26" s="133"/>
      <c r="O26" s="52"/>
      <c r="P26" s="133"/>
      <c r="Q26" s="52"/>
      <c r="R26" s="133"/>
      <c r="S26" s="52"/>
      <c r="T26" s="133"/>
      <c r="U26" s="52"/>
      <c r="V26" s="133"/>
      <c r="W26" s="52"/>
      <c r="X26" s="133"/>
      <c r="Y26" s="52"/>
      <c r="Z26" s="53"/>
    </row>
    <row r="27" spans="1:26" ht="18.95" customHeight="1">
      <c r="A27" s="22"/>
      <c r="B27" s="254" t="s">
        <v>42</v>
      </c>
      <c r="C27" s="4" t="s">
        <v>43</v>
      </c>
      <c r="D27" s="54" t="s">
        <v>21</v>
      </c>
      <c r="E27" s="13">
        <v>965</v>
      </c>
      <c r="F27" s="14">
        <v>61474</v>
      </c>
      <c r="G27" s="19">
        <v>704</v>
      </c>
      <c r="H27" s="18">
        <v>274486</v>
      </c>
      <c r="I27" s="13">
        <v>1951</v>
      </c>
      <c r="J27" s="14">
        <v>878006</v>
      </c>
      <c r="K27" s="19">
        <v>160</v>
      </c>
      <c r="L27" s="18">
        <v>56310</v>
      </c>
      <c r="M27" s="13">
        <v>5847</v>
      </c>
      <c r="N27" s="14">
        <v>1458549</v>
      </c>
      <c r="O27" s="19">
        <v>4545</v>
      </c>
      <c r="P27" s="18">
        <v>1524039</v>
      </c>
      <c r="Q27" s="13">
        <v>23039</v>
      </c>
      <c r="R27" s="14">
        <v>5321902</v>
      </c>
      <c r="S27" s="19">
        <v>32187</v>
      </c>
      <c r="T27" s="18">
        <v>7981022</v>
      </c>
      <c r="U27" s="13">
        <v>3141</v>
      </c>
      <c r="V27" s="14">
        <v>860039</v>
      </c>
      <c r="W27" s="19">
        <v>10075</v>
      </c>
      <c r="X27" s="18">
        <v>2036045</v>
      </c>
      <c r="Y27" s="55">
        <f>+W27+U27+S27+Q27+O27+M27+K27+I27+G27+E27</f>
        <v>82614</v>
      </c>
      <c r="Z27" s="56">
        <f aca="true" t="shared" si="3" ref="Z27:Z29">+X27+V27+T27+R27+P27+N27+L27+J27+H27+F27</f>
        <v>20451872</v>
      </c>
    </row>
    <row r="28" spans="1:26" ht="18.95" customHeight="1">
      <c r="A28" s="22"/>
      <c r="B28" s="255"/>
      <c r="C28" s="7"/>
      <c r="D28" s="57" t="s">
        <v>22</v>
      </c>
      <c r="E28" s="27">
        <v>1122</v>
      </c>
      <c r="F28" s="21">
        <v>88987</v>
      </c>
      <c r="G28" s="25">
        <v>595</v>
      </c>
      <c r="H28" s="26">
        <v>252173</v>
      </c>
      <c r="I28" s="27">
        <v>2012</v>
      </c>
      <c r="J28" s="21">
        <v>871396</v>
      </c>
      <c r="K28" s="25">
        <v>176</v>
      </c>
      <c r="L28" s="26">
        <v>59543</v>
      </c>
      <c r="M28" s="27">
        <v>4002</v>
      </c>
      <c r="N28" s="21">
        <v>1131981</v>
      </c>
      <c r="O28" s="25">
        <v>3875</v>
      </c>
      <c r="P28" s="26">
        <v>1321464</v>
      </c>
      <c r="Q28" s="27">
        <v>19934</v>
      </c>
      <c r="R28" s="21">
        <v>4558686</v>
      </c>
      <c r="S28" s="25">
        <v>31882</v>
      </c>
      <c r="T28" s="26">
        <v>7834458</v>
      </c>
      <c r="U28" s="27">
        <v>2965</v>
      </c>
      <c r="V28" s="21">
        <v>862126</v>
      </c>
      <c r="W28" s="25">
        <v>16050</v>
      </c>
      <c r="X28" s="26">
        <v>2099920</v>
      </c>
      <c r="Y28" s="58">
        <f aca="true" t="shared" si="4" ref="Y28:Y29">+W28+U28+S28+Q28+O28+M28+K28+I28+G28+E28</f>
        <v>82613</v>
      </c>
      <c r="Z28" s="59">
        <f t="shared" si="3"/>
        <v>19080734</v>
      </c>
    </row>
    <row r="29" spans="1:26" ht="18.95" customHeight="1">
      <c r="A29" s="22"/>
      <c r="B29" s="255"/>
      <c r="C29" s="7"/>
      <c r="D29" s="57" t="s">
        <v>24</v>
      </c>
      <c r="E29" s="27">
        <v>1795</v>
      </c>
      <c r="F29" s="21">
        <v>231602</v>
      </c>
      <c r="G29" s="25">
        <v>1550</v>
      </c>
      <c r="H29" s="26">
        <v>528031</v>
      </c>
      <c r="I29" s="27">
        <v>2284</v>
      </c>
      <c r="J29" s="21">
        <v>2343206</v>
      </c>
      <c r="K29" s="25">
        <v>541</v>
      </c>
      <c r="L29" s="26">
        <v>187106</v>
      </c>
      <c r="M29" s="27">
        <v>110470</v>
      </c>
      <c r="N29" s="21">
        <v>2483527</v>
      </c>
      <c r="O29" s="25">
        <v>4414</v>
      </c>
      <c r="P29" s="26">
        <v>1339437</v>
      </c>
      <c r="Q29" s="27">
        <v>65412</v>
      </c>
      <c r="R29" s="21">
        <v>12591893</v>
      </c>
      <c r="S29" s="25">
        <v>25706</v>
      </c>
      <c r="T29" s="26">
        <v>2257333</v>
      </c>
      <c r="U29" s="27">
        <v>7215</v>
      </c>
      <c r="V29" s="21">
        <v>2391621</v>
      </c>
      <c r="W29" s="25">
        <v>15348</v>
      </c>
      <c r="X29" s="26">
        <v>1873024</v>
      </c>
      <c r="Y29" s="58">
        <f t="shared" si="4"/>
        <v>234735</v>
      </c>
      <c r="Z29" s="59">
        <f t="shared" si="3"/>
        <v>26226780</v>
      </c>
    </row>
    <row r="30" spans="1:26" ht="18.95" customHeight="1" thickBot="1">
      <c r="A30" s="22" t="s">
        <v>29</v>
      </c>
      <c r="B30" s="255"/>
      <c r="C30" s="7"/>
      <c r="D30" s="60" t="s">
        <v>44</v>
      </c>
      <c r="E30" s="252">
        <v>55.5</v>
      </c>
      <c r="F30" s="253"/>
      <c r="G30" s="252">
        <v>43.4</v>
      </c>
      <c r="H30" s="253"/>
      <c r="I30" s="252">
        <v>85</v>
      </c>
      <c r="J30" s="253"/>
      <c r="K30" s="252">
        <v>39.4</v>
      </c>
      <c r="L30" s="253"/>
      <c r="M30" s="252">
        <v>50</v>
      </c>
      <c r="N30" s="253"/>
      <c r="O30" s="252">
        <v>103</v>
      </c>
      <c r="P30" s="253"/>
      <c r="Q30" s="252">
        <v>33.7</v>
      </c>
      <c r="R30" s="253"/>
      <c r="S30" s="252">
        <v>126.5</v>
      </c>
      <c r="T30" s="253"/>
      <c r="U30" s="252">
        <v>42.3</v>
      </c>
      <c r="V30" s="253"/>
      <c r="W30" s="252">
        <v>67.3</v>
      </c>
      <c r="X30" s="253"/>
      <c r="Y30" s="252">
        <v>60.8</v>
      </c>
      <c r="Z30" s="253"/>
    </row>
    <row r="31" spans="1:26" ht="18.95" customHeight="1">
      <c r="A31" s="22"/>
      <c r="B31" s="255"/>
      <c r="C31" s="4" t="s">
        <v>45</v>
      </c>
      <c r="D31" s="141" t="s">
        <v>21</v>
      </c>
      <c r="E31" s="124">
        <f>E20-E27</f>
        <v>14</v>
      </c>
      <c r="F31" s="125">
        <f aca="true" t="shared" si="5" ref="F31:Z33">F20-F27</f>
        <v>-922</v>
      </c>
      <c r="G31" s="126">
        <f t="shared" si="5"/>
        <v>-107</v>
      </c>
      <c r="H31" s="127">
        <f t="shared" si="5"/>
        <v>-68841</v>
      </c>
      <c r="I31" s="124">
        <f t="shared" si="5"/>
        <v>274</v>
      </c>
      <c r="J31" s="125">
        <f t="shared" si="5"/>
        <v>231721</v>
      </c>
      <c r="K31" s="126">
        <f t="shared" si="5"/>
        <v>584</v>
      </c>
      <c r="L31" s="127">
        <f t="shared" si="5"/>
        <v>1443393</v>
      </c>
      <c r="M31" s="124">
        <f t="shared" si="5"/>
        <v>4132</v>
      </c>
      <c r="N31" s="125">
        <f t="shared" si="5"/>
        <v>229865</v>
      </c>
      <c r="O31" s="126">
        <f t="shared" si="5"/>
        <v>-145</v>
      </c>
      <c r="P31" s="127">
        <f t="shared" si="5"/>
        <v>8466</v>
      </c>
      <c r="Q31" s="124">
        <f t="shared" si="5"/>
        <v>4137</v>
      </c>
      <c r="R31" s="125">
        <f t="shared" si="5"/>
        <v>-688529</v>
      </c>
      <c r="S31" s="126">
        <f t="shared" si="5"/>
        <v>3868</v>
      </c>
      <c r="T31" s="127">
        <f t="shared" si="5"/>
        <v>572731</v>
      </c>
      <c r="U31" s="124">
        <f t="shared" si="5"/>
        <v>-653</v>
      </c>
      <c r="V31" s="125">
        <f t="shared" si="5"/>
        <v>-366279</v>
      </c>
      <c r="W31" s="126">
        <f t="shared" si="5"/>
        <v>-2846</v>
      </c>
      <c r="X31" s="127">
        <f t="shared" si="5"/>
        <v>-661061</v>
      </c>
      <c r="Y31" s="124">
        <f t="shared" si="5"/>
        <v>9258</v>
      </c>
      <c r="Z31" s="125">
        <f t="shared" si="5"/>
        <v>700544</v>
      </c>
    </row>
    <row r="32" spans="1:26" ht="18.95" customHeight="1">
      <c r="A32" s="22" t="s">
        <v>46</v>
      </c>
      <c r="B32" s="255"/>
      <c r="C32" s="7"/>
      <c r="D32" s="137" t="s">
        <v>22</v>
      </c>
      <c r="E32" s="128">
        <f aca="true" t="shared" si="6" ref="E32:T33">E21-E28</f>
        <v>358</v>
      </c>
      <c r="F32" s="129">
        <f t="shared" si="6"/>
        <v>98563</v>
      </c>
      <c r="G32" s="130">
        <f t="shared" si="6"/>
        <v>51</v>
      </c>
      <c r="H32" s="131">
        <f t="shared" si="6"/>
        <v>-31579</v>
      </c>
      <c r="I32" s="128">
        <f t="shared" si="6"/>
        <v>404</v>
      </c>
      <c r="J32" s="129">
        <f t="shared" si="6"/>
        <v>222237</v>
      </c>
      <c r="K32" s="130">
        <f t="shared" si="6"/>
        <v>536</v>
      </c>
      <c r="L32" s="131">
        <f t="shared" si="6"/>
        <v>1481862</v>
      </c>
      <c r="M32" s="128">
        <f t="shared" si="6"/>
        <v>2374</v>
      </c>
      <c r="N32" s="129">
        <f t="shared" si="6"/>
        <v>258967</v>
      </c>
      <c r="O32" s="130">
        <f t="shared" si="6"/>
        <v>479</v>
      </c>
      <c r="P32" s="131">
        <f t="shared" si="6"/>
        <v>204782</v>
      </c>
      <c r="Q32" s="128">
        <f t="shared" si="6"/>
        <v>4994</v>
      </c>
      <c r="R32" s="129">
        <f t="shared" si="6"/>
        <v>-85067</v>
      </c>
      <c r="S32" s="130">
        <f t="shared" si="6"/>
        <v>3547</v>
      </c>
      <c r="T32" s="131">
        <f t="shared" si="6"/>
        <v>726544</v>
      </c>
      <c r="U32" s="128">
        <f t="shared" si="5"/>
        <v>-280</v>
      </c>
      <c r="V32" s="129">
        <f t="shared" si="5"/>
        <v>-373948</v>
      </c>
      <c r="W32" s="130">
        <f t="shared" si="5"/>
        <v>-9152</v>
      </c>
      <c r="X32" s="131">
        <f t="shared" si="5"/>
        <v>-733801</v>
      </c>
      <c r="Y32" s="128">
        <f t="shared" si="5"/>
        <v>3311</v>
      </c>
      <c r="Z32" s="129">
        <f t="shared" si="5"/>
        <v>1768560</v>
      </c>
    </row>
    <row r="33" spans="1:26" ht="18.95" customHeight="1">
      <c r="A33" s="22"/>
      <c r="B33" s="255"/>
      <c r="C33" s="7"/>
      <c r="D33" s="137" t="s">
        <v>24</v>
      </c>
      <c r="E33" s="128">
        <f t="shared" si="6"/>
        <v>655</v>
      </c>
      <c r="F33" s="129">
        <f t="shared" si="5"/>
        <v>270620</v>
      </c>
      <c r="G33" s="130">
        <f t="shared" si="5"/>
        <v>-705</v>
      </c>
      <c r="H33" s="131">
        <f t="shared" si="5"/>
        <v>-141773</v>
      </c>
      <c r="I33" s="128">
        <f t="shared" si="5"/>
        <v>-261</v>
      </c>
      <c r="J33" s="129">
        <f t="shared" si="5"/>
        <v>-749515</v>
      </c>
      <c r="K33" s="130">
        <f t="shared" si="5"/>
        <v>570</v>
      </c>
      <c r="L33" s="131">
        <f t="shared" si="5"/>
        <v>1713006</v>
      </c>
      <c r="M33" s="128">
        <f t="shared" si="5"/>
        <v>-95032</v>
      </c>
      <c r="N33" s="129">
        <f t="shared" si="5"/>
        <v>352076</v>
      </c>
      <c r="O33" s="130">
        <f t="shared" si="5"/>
        <v>-320</v>
      </c>
      <c r="P33" s="131">
        <f t="shared" si="5"/>
        <v>-162564</v>
      </c>
      <c r="Q33" s="128">
        <f t="shared" si="5"/>
        <v>-5626</v>
      </c>
      <c r="R33" s="129">
        <f t="shared" si="5"/>
        <v>-2503448</v>
      </c>
      <c r="S33" s="130">
        <f t="shared" si="5"/>
        <v>3696</v>
      </c>
      <c r="T33" s="131">
        <f t="shared" si="5"/>
        <v>210395</v>
      </c>
      <c r="U33" s="128">
        <f t="shared" si="5"/>
        <v>-2439</v>
      </c>
      <c r="V33" s="129">
        <f t="shared" si="5"/>
        <v>-979998</v>
      </c>
      <c r="W33" s="130">
        <f t="shared" si="5"/>
        <v>-5320</v>
      </c>
      <c r="X33" s="131">
        <f t="shared" si="5"/>
        <v>313185</v>
      </c>
      <c r="Y33" s="128">
        <f t="shared" si="5"/>
        <v>-104782</v>
      </c>
      <c r="Z33" s="129">
        <f t="shared" si="5"/>
        <v>-1678016</v>
      </c>
    </row>
    <row r="34" spans="1:26" ht="18.95" customHeight="1" thickBot="1">
      <c r="A34" s="22" t="s">
        <v>47</v>
      </c>
      <c r="B34" s="255"/>
      <c r="C34" s="69"/>
      <c r="D34" s="28" t="s">
        <v>44</v>
      </c>
      <c r="E34" s="246">
        <f>+E23-E30</f>
        <v>-9.971394186261804</v>
      </c>
      <c r="F34" s="245"/>
      <c r="G34" s="250">
        <f aca="true" t="shared" si="7" ref="G34">+G23-G30</f>
        <v>28.077860839562966</v>
      </c>
      <c r="H34" s="251"/>
      <c r="I34" s="246">
        <f aca="true" t="shared" si="8" ref="I34">+I23-I30</f>
        <v>24.535048383290075</v>
      </c>
      <c r="J34" s="245"/>
      <c r="K34" s="250">
        <f aca="true" t="shared" si="9" ref="K34">+K23-K30</f>
        <v>27.08401826484019</v>
      </c>
      <c r="L34" s="251"/>
      <c r="M34" s="246">
        <f aca="true" t="shared" si="10" ref="M34">+M23-M30</f>
        <v>9.967513777311709</v>
      </c>
      <c r="N34" s="245"/>
      <c r="O34" s="250">
        <f aca="true" t="shared" si="11" ref="O34">+O23-O30</f>
        <v>4.516580692704494</v>
      </c>
      <c r="P34" s="251"/>
      <c r="Q34" s="246">
        <f aca="true" t="shared" si="12" ref="Q34">+Q23-Q30</f>
        <v>10.710350823360947</v>
      </c>
      <c r="R34" s="245"/>
      <c r="S34" s="250">
        <f aca="true" t="shared" si="13" ref="S34">+S23-S30</f>
        <v>-3.628811578259814</v>
      </c>
      <c r="T34" s="251"/>
      <c r="U34" s="246">
        <f aca="true" t="shared" si="14" ref="U34">+U23-U30</f>
        <v>10.761852497692075</v>
      </c>
      <c r="V34" s="245"/>
      <c r="W34" s="250">
        <f aca="true" t="shared" si="15" ref="W34">+W23-W30</f>
        <v>4.319771863117879</v>
      </c>
      <c r="X34" s="251"/>
      <c r="Y34" s="246">
        <f aca="true" t="shared" si="16" ref="Y34">+Y23-Y30</f>
        <v>9.209974086276446</v>
      </c>
      <c r="Z34" s="245"/>
    </row>
    <row r="35" spans="1:26" ht="18.95" customHeight="1">
      <c r="A35" s="22"/>
      <c r="B35" s="255"/>
      <c r="C35" s="7" t="s">
        <v>48</v>
      </c>
      <c r="D35" s="70" t="s">
        <v>21</v>
      </c>
      <c r="E35" s="71">
        <f aca="true" t="shared" si="17" ref="E35:Z37">E20/E27*100</f>
        <v>101.45077720207254</v>
      </c>
      <c r="F35" s="72">
        <f t="shared" si="17"/>
        <v>98.50017893743697</v>
      </c>
      <c r="G35" s="73">
        <f t="shared" si="17"/>
        <v>84.80113636363636</v>
      </c>
      <c r="H35" s="74">
        <f t="shared" si="17"/>
        <v>74.92003235137675</v>
      </c>
      <c r="I35" s="71">
        <f t="shared" si="17"/>
        <v>114.0440799589954</v>
      </c>
      <c r="J35" s="72">
        <f t="shared" si="17"/>
        <v>126.39173308610647</v>
      </c>
      <c r="K35" s="73">
        <f t="shared" si="17"/>
        <v>465.00000000000006</v>
      </c>
      <c r="L35" s="74">
        <f t="shared" si="17"/>
        <v>2663.297815663292</v>
      </c>
      <c r="M35" s="71">
        <f t="shared" si="17"/>
        <v>170.6687190011972</v>
      </c>
      <c r="N35" s="72">
        <f t="shared" si="17"/>
        <v>115.75984077326164</v>
      </c>
      <c r="O35" s="73">
        <f t="shared" si="17"/>
        <v>96.80968096809681</v>
      </c>
      <c r="P35" s="74">
        <f t="shared" si="17"/>
        <v>100.55549759553398</v>
      </c>
      <c r="Q35" s="71">
        <f t="shared" si="17"/>
        <v>117.95650852901602</v>
      </c>
      <c r="R35" s="72">
        <f t="shared" si="17"/>
        <v>87.06235101661022</v>
      </c>
      <c r="S35" s="73">
        <f t="shared" si="17"/>
        <v>112.0172740547426</v>
      </c>
      <c r="T35" s="74">
        <f t="shared" si="17"/>
        <v>107.17616114828401</v>
      </c>
      <c r="U35" s="71">
        <f t="shared" si="17"/>
        <v>79.21044253422477</v>
      </c>
      <c r="V35" s="72">
        <f t="shared" si="17"/>
        <v>57.41134995040923</v>
      </c>
      <c r="W35" s="73">
        <f t="shared" si="17"/>
        <v>71.75186104218362</v>
      </c>
      <c r="X35" s="74">
        <f t="shared" si="17"/>
        <v>67.53210267945944</v>
      </c>
      <c r="Y35" s="71">
        <f t="shared" si="17"/>
        <v>111.20633306703465</v>
      </c>
      <c r="Z35" s="72">
        <f t="shared" si="17"/>
        <v>103.42532947595214</v>
      </c>
    </row>
    <row r="36" spans="1:26" ht="18.95" customHeight="1">
      <c r="A36" s="22" t="s">
        <v>49</v>
      </c>
      <c r="B36" s="255"/>
      <c r="C36" s="7" t="s">
        <v>62</v>
      </c>
      <c r="D36" s="60" t="s">
        <v>22</v>
      </c>
      <c r="E36" s="75">
        <f t="shared" si="17"/>
        <v>131.9073083778966</v>
      </c>
      <c r="F36" s="76">
        <f t="shared" si="17"/>
        <v>210.7611224111387</v>
      </c>
      <c r="G36" s="77">
        <f t="shared" si="17"/>
        <v>108.57142857142857</v>
      </c>
      <c r="H36" s="78">
        <f t="shared" si="17"/>
        <v>87.4772477624488</v>
      </c>
      <c r="I36" s="75">
        <f t="shared" si="17"/>
        <v>120.07952286282307</v>
      </c>
      <c r="J36" s="76">
        <f t="shared" si="17"/>
        <v>125.50355980518617</v>
      </c>
      <c r="K36" s="77">
        <f t="shared" si="17"/>
        <v>404.54545454545456</v>
      </c>
      <c r="L36" s="78">
        <f t="shared" si="17"/>
        <v>2588.7257948037554</v>
      </c>
      <c r="M36" s="75">
        <f t="shared" si="17"/>
        <v>159.32033983008495</v>
      </c>
      <c r="N36" s="76">
        <f t="shared" si="17"/>
        <v>122.87732744630873</v>
      </c>
      <c r="O36" s="77">
        <f t="shared" si="17"/>
        <v>112.36129032258064</v>
      </c>
      <c r="P36" s="78">
        <f t="shared" si="17"/>
        <v>115.49660073978558</v>
      </c>
      <c r="Q36" s="75">
        <f t="shared" si="17"/>
        <v>125.05267382361794</v>
      </c>
      <c r="R36" s="76">
        <f t="shared" si="17"/>
        <v>98.13395789927185</v>
      </c>
      <c r="S36" s="77">
        <f t="shared" si="17"/>
        <v>111.12539991217616</v>
      </c>
      <c r="T36" s="78">
        <f t="shared" si="17"/>
        <v>109.27369832093044</v>
      </c>
      <c r="U36" s="75">
        <f t="shared" si="17"/>
        <v>90.55649241146712</v>
      </c>
      <c r="V36" s="76">
        <f t="shared" si="17"/>
        <v>56.62490169650376</v>
      </c>
      <c r="W36" s="77">
        <f t="shared" si="17"/>
        <v>42.978193146417446</v>
      </c>
      <c r="X36" s="78">
        <f t="shared" si="17"/>
        <v>65.05576402910587</v>
      </c>
      <c r="Y36" s="75">
        <f t="shared" si="17"/>
        <v>104.00784380182296</v>
      </c>
      <c r="Z36" s="76">
        <f t="shared" si="17"/>
        <v>109.26882582189972</v>
      </c>
    </row>
    <row r="37" spans="1:26" ht="18.95" customHeight="1" thickBot="1">
      <c r="A37" s="22"/>
      <c r="B37" s="256"/>
      <c r="C37" s="69"/>
      <c r="D37" s="47" t="s">
        <v>24</v>
      </c>
      <c r="E37" s="79">
        <f t="shared" si="17"/>
        <v>136.49025069637884</v>
      </c>
      <c r="F37" s="80">
        <f t="shared" si="17"/>
        <v>216.8470047754337</v>
      </c>
      <c r="G37" s="81">
        <f t="shared" si="17"/>
        <v>54.516129032258064</v>
      </c>
      <c r="H37" s="82">
        <f t="shared" si="17"/>
        <v>73.15062941380336</v>
      </c>
      <c r="I37" s="79">
        <f t="shared" si="17"/>
        <v>88.57267950963222</v>
      </c>
      <c r="J37" s="80">
        <f t="shared" si="17"/>
        <v>68.01326899982331</v>
      </c>
      <c r="K37" s="81">
        <f t="shared" si="17"/>
        <v>205.3604436229205</v>
      </c>
      <c r="L37" s="82">
        <f t="shared" si="17"/>
        <v>1015.5270274603702</v>
      </c>
      <c r="M37" s="79">
        <f t="shared" si="17"/>
        <v>13.974834796777404</v>
      </c>
      <c r="N37" s="80">
        <f t="shared" si="17"/>
        <v>114.17645147405283</v>
      </c>
      <c r="O37" s="81">
        <f t="shared" si="17"/>
        <v>92.75033982782057</v>
      </c>
      <c r="P37" s="82">
        <f t="shared" si="17"/>
        <v>87.86325896626717</v>
      </c>
      <c r="Q37" s="79">
        <f t="shared" si="17"/>
        <v>91.3991316577998</v>
      </c>
      <c r="R37" s="80">
        <f t="shared" si="17"/>
        <v>80.1185731168459</v>
      </c>
      <c r="S37" s="81">
        <f t="shared" si="17"/>
        <v>114.37796623356415</v>
      </c>
      <c r="T37" s="82">
        <f t="shared" si="17"/>
        <v>109.32051230367873</v>
      </c>
      <c r="U37" s="79">
        <f t="shared" si="17"/>
        <v>66.1954261954262</v>
      </c>
      <c r="V37" s="80">
        <f t="shared" si="17"/>
        <v>59.02369146281957</v>
      </c>
      <c r="W37" s="81">
        <f t="shared" si="17"/>
        <v>65.33750325775345</v>
      </c>
      <c r="X37" s="82">
        <f t="shared" si="17"/>
        <v>116.72082151643546</v>
      </c>
      <c r="Y37" s="79">
        <f t="shared" si="17"/>
        <v>55.36157794960275</v>
      </c>
      <c r="Z37" s="80">
        <f t="shared" si="17"/>
        <v>93.60189851746955</v>
      </c>
    </row>
    <row r="38" ht="5.25" customHeight="1" thickBot="1">
      <c r="A38" s="22"/>
    </row>
    <row r="39" spans="1:26" ht="18.95" customHeight="1">
      <c r="A39" s="22" t="s">
        <v>50</v>
      </c>
      <c r="B39" s="247" t="s">
        <v>51</v>
      </c>
      <c r="C39" s="12" t="s">
        <v>43</v>
      </c>
      <c r="D39" s="142" t="s">
        <v>21</v>
      </c>
      <c r="E39" s="13">
        <f>+'(令和3年4月) '!E20</f>
        <v>1204</v>
      </c>
      <c r="F39" s="14">
        <f>+'(令和3年4月) '!F20</f>
        <v>92074</v>
      </c>
      <c r="G39" s="13">
        <f>+'(令和3年4月) '!G20</f>
        <v>789</v>
      </c>
      <c r="H39" s="14">
        <f>+'(令和3年4月) '!H20</f>
        <v>247717</v>
      </c>
      <c r="I39" s="13">
        <f>+'(令和3年4月) '!I20</f>
        <v>2618</v>
      </c>
      <c r="J39" s="14">
        <f>+'(令和3年4月) '!J20</f>
        <v>1269080</v>
      </c>
      <c r="K39" s="13">
        <f>+'(令和3年4月) '!K20</f>
        <v>942</v>
      </c>
      <c r="L39" s="14">
        <f>+'(令和3年4月) '!L20</f>
        <v>2117450</v>
      </c>
      <c r="M39" s="13">
        <f>+'(令和3年4月) '!M20</f>
        <v>7415</v>
      </c>
      <c r="N39" s="14">
        <f>+'(令和3年4月) '!N20</f>
        <v>1559699</v>
      </c>
      <c r="O39" s="13">
        <f>+'(令和3年4月) '!O20</f>
        <v>5132</v>
      </c>
      <c r="P39" s="14">
        <f>+'(令和3年4月) '!P20</f>
        <v>1775138</v>
      </c>
      <c r="Q39" s="13">
        <f>+'(令和3年4月) '!Q20</f>
        <v>29729</v>
      </c>
      <c r="R39" s="14">
        <f>+'(令和3年4月) '!R20</f>
        <v>5894967</v>
      </c>
      <c r="S39" s="25">
        <f>+'(令和3年4月) '!S20</f>
        <v>48013</v>
      </c>
      <c r="T39" s="26">
        <f>+'(令和3年4月) '!T20</f>
        <v>11077067</v>
      </c>
      <c r="U39" s="13">
        <f>+'(令和3年4月) '!U20</f>
        <v>3761</v>
      </c>
      <c r="V39" s="14">
        <f>+'(令和3年4月) '!V20</f>
        <v>857535</v>
      </c>
      <c r="W39" s="13">
        <f>+'(令和3年4月) '!W20</f>
        <v>9826</v>
      </c>
      <c r="X39" s="14">
        <f>+'(令和3年4月) '!X20</f>
        <v>2027866</v>
      </c>
      <c r="Y39" s="55">
        <f>+'(令和3年4月) '!Y20</f>
        <v>109429</v>
      </c>
      <c r="Z39" s="56">
        <f>+'(令和3年4月) '!Z20</f>
        <v>26918593</v>
      </c>
    </row>
    <row r="40" spans="1:26" ht="18.95" customHeight="1">
      <c r="A40" s="22"/>
      <c r="B40" s="248"/>
      <c r="C40" s="22"/>
      <c r="D40" s="138" t="s">
        <v>22</v>
      </c>
      <c r="E40" s="27">
        <f>+'(令和3年4月) '!E21</f>
        <v>1334</v>
      </c>
      <c r="F40" s="21">
        <f>+'(令和3年4月) '!F21</f>
        <v>143499</v>
      </c>
      <c r="G40" s="27">
        <f>+'(令和3年4月) '!G21</f>
        <v>1018</v>
      </c>
      <c r="H40" s="21">
        <f>+'(令和3年4月) '!H21</f>
        <v>231230</v>
      </c>
      <c r="I40" s="27">
        <f>+'(令和3年4月) '!I21</f>
        <v>2531</v>
      </c>
      <c r="J40" s="21">
        <f>+'(令和3年4月) '!J21</f>
        <v>1312824</v>
      </c>
      <c r="K40" s="27">
        <f>+'(令和3年4月) '!K21</f>
        <v>775</v>
      </c>
      <c r="L40" s="21">
        <f>+'(令和3年4月) '!L21</f>
        <v>1668752</v>
      </c>
      <c r="M40" s="27">
        <f>+'(令和3年4月) '!M21</f>
        <v>6891</v>
      </c>
      <c r="N40" s="21">
        <f>+'(令和3年4月) '!N21</f>
        <v>1479316</v>
      </c>
      <c r="O40" s="27">
        <f>+'(令和3年4月) '!O21</f>
        <v>4842</v>
      </c>
      <c r="P40" s="21">
        <f>+'(令和3年4月) '!P21</f>
        <v>1658452</v>
      </c>
      <c r="Q40" s="27">
        <f>+'(令和3年4月) '!Q21</f>
        <v>29836</v>
      </c>
      <c r="R40" s="21">
        <f>+'(令和3年4月) '!R21</f>
        <v>6170649</v>
      </c>
      <c r="S40" s="25">
        <f>+'(令和3年4月) '!S21</f>
        <v>46204</v>
      </c>
      <c r="T40" s="26">
        <f>+'(令和3年4月) '!T21</f>
        <v>10685446</v>
      </c>
      <c r="U40" s="27">
        <f>+'(令和3年4月) '!U21</f>
        <v>3867</v>
      </c>
      <c r="V40" s="21">
        <f>+'(令和3年4月) '!V21</f>
        <v>887394</v>
      </c>
      <c r="W40" s="27">
        <f>+'(令和3年4月) '!W21</f>
        <v>9342</v>
      </c>
      <c r="X40" s="21">
        <f>+'(令和3年4月) '!X21</f>
        <v>1913336</v>
      </c>
      <c r="Y40" s="58">
        <f>+'(令和3年4月) '!Y21</f>
        <v>106640</v>
      </c>
      <c r="Z40" s="59">
        <f>+'(令和3年4月) '!Z21</f>
        <v>26150898</v>
      </c>
    </row>
    <row r="41" spans="1:26" ht="18.95" customHeight="1">
      <c r="A41" s="22" t="s">
        <v>52</v>
      </c>
      <c r="B41" s="248"/>
      <c r="C41" s="22"/>
      <c r="D41" s="138" t="s">
        <v>24</v>
      </c>
      <c r="E41" s="27">
        <f>+'(令和3年4月) '!E22</f>
        <v>2951</v>
      </c>
      <c r="F41" s="21">
        <f>+'(令和3年4月) '!F22</f>
        <v>629220</v>
      </c>
      <c r="G41" s="27">
        <f>+'(令和3年4月) '!G22</f>
        <v>894</v>
      </c>
      <c r="H41" s="21">
        <f>+'(令和3年4月) '!H22</f>
        <v>401207</v>
      </c>
      <c r="I41" s="27">
        <f>+'(令和3年4月) '!I22</f>
        <v>2214</v>
      </c>
      <c r="J41" s="21">
        <f>+'(令和3年4月) '!J22</f>
        <v>1577597</v>
      </c>
      <c r="K41" s="27">
        <f>+'(令和3年4月) '!K22</f>
        <v>1079</v>
      </c>
      <c r="L41" s="21">
        <f>+'(令和3年4月) '!L22</f>
        <v>1941814</v>
      </c>
      <c r="M41" s="27">
        <f>+'(令和3年4月) '!M22</f>
        <v>11835.1</v>
      </c>
      <c r="N41" s="21">
        <f>+'(令和3年4月) '!N22</f>
        <v>2538137</v>
      </c>
      <c r="O41" s="27">
        <f>+'(令和3年4月) '!O22</f>
        <v>4048</v>
      </c>
      <c r="P41" s="21">
        <f>+'(令和3年4月) '!P22</f>
        <v>1170614</v>
      </c>
      <c r="Q41" s="27">
        <f>+'(令和3年4月) '!Q22</f>
        <v>57538</v>
      </c>
      <c r="R41" s="21">
        <f>+'(令和3年4月) '!R22</f>
        <v>9928691</v>
      </c>
      <c r="S41" s="25">
        <f>+'(令和3年4月) '!S22</f>
        <v>28776</v>
      </c>
      <c r="T41" s="26">
        <f>+'(令和3年4月) '!T22</f>
        <v>2474977</v>
      </c>
      <c r="U41" s="27">
        <f>+'(令和3年4月) '!U22</f>
        <v>4973</v>
      </c>
      <c r="V41" s="21">
        <f>+'(令和3年4月) '!V22</f>
        <v>1406041</v>
      </c>
      <c r="W41" s="27">
        <f>+'(令和3年4月) '!W22</f>
        <v>9697</v>
      </c>
      <c r="X41" s="21">
        <f>+'(令和3年4月) '!X22</f>
        <v>2177344</v>
      </c>
      <c r="Y41" s="58">
        <f>+'(令和3年4月) '!Y22</f>
        <v>124005.1</v>
      </c>
      <c r="Z41" s="59">
        <f>+'(令和3年4月) '!Z22</f>
        <v>24245642</v>
      </c>
    </row>
    <row r="42" spans="1:26" ht="18.95" customHeight="1" thickBot="1">
      <c r="A42" s="22"/>
      <c r="B42" s="248"/>
      <c r="C42" s="22"/>
      <c r="D42" s="136" t="s">
        <v>44</v>
      </c>
      <c r="E42" s="244">
        <f>+'(令和3年4月) '!E23:F23</f>
        <v>42.07559681697613</v>
      </c>
      <c r="F42" s="245">
        <f>+'(令和3年2月) '!F23</f>
        <v>0</v>
      </c>
      <c r="G42" s="244">
        <f>+'(令和3年4月) '!G23:H23</f>
        <v>89.5884977689638</v>
      </c>
      <c r="H42" s="245">
        <f>+'(令和3年2月) '!H23</f>
        <v>0</v>
      </c>
      <c r="I42" s="244">
        <f>+'(令和3年4月) '!I23:J23</f>
        <v>118.61322275973278</v>
      </c>
      <c r="J42" s="245">
        <f>+'(令和3年2月) '!J23</f>
        <v>0</v>
      </c>
      <c r="K42" s="244">
        <f>+'(令和3年4月) '!K23:L23</f>
        <v>86.23807132094426</v>
      </c>
      <c r="L42" s="245">
        <f>+'(令和3年2月) '!L23</f>
        <v>0</v>
      </c>
      <c r="M42" s="244">
        <f>+'(令和3年4月) '!M23:N23</f>
        <v>61.80712168736121</v>
      </c>
      <c r="N42" s="245">
        <f>+'(令和3年2月) '!N23</f>
        <v>0</v>
      </c>
      <c r="O42" s="244">
        <f>+'(令和3年4月) '!O23:P23</f>
        <v>127.77350755828849</v>
      </c>
      <c r="P42" s="245">
        <f>+'(令和3年2月) '!P23</f>
        <v>0</v>
      </c>
      <c r="Q42" s="244">
        <f>+'(令和3年4月) '!Q23:R23</f>
        <v>51.71336047854284</v>
      </c>
      <c r="R42" s="245">
        <f>+'(令和3年2月) '!R23</f>
        <v>0</v>
      </c>
      <c r="S42" s="244">
        <f>+'(令和3年4月) '!S23:T23</f>
        <v>169.02032542202608</v>
      </c>
      <c r="T42" s="245">
        <f>+'(令和3年2月) '!T23</f>
        <v>0</v>
      </c>
      <c r="U42" s="244">
        <f>+'(令和3年4月) '!U23:V23</f>
        <v>75.88539594110625</v>
      </c>
      <c r="V42" s="245">
        <f>+'(令和3年2月) '!V23</f>
        <v>0</v>
      </c>
      <c r="W42" s="244">
        <f>+'(令和3年4月) '!W23:X23</f>
        <v>101.36435748281332</v>
      </c>
      <c r="X42" s="245">
        <f>+'(令和3年2月) '!X23</f>
        <v>0</v>
      </c>
      <c r="Y42" s="244">
        <f>+'(令和3年4月) '!Y23:Z23</f>
        <v>88.11187613468981</v>
      </c>
      <c r="Z42" s="245">
        <f>+'(令和3年2月) '!Z23</f>
        <v>0</v>
      </c>
    </row>
    <row r="43" spans="1:26" ht="18.95" customHeight="1">
      <c r="A43" s="22"/>
      <c r="B43" s="248"/>
      <c r="C43" s="12" t="s">
        <v>45</v>
      </c>
      <c r="D43" s="142" t="s">
        <v>21</v>
      </c>
      <c r="E43" s="124">
        <f aca="true" t="shared" si="18" ref="E43:Z46">E20-E39</f>
        <v>-225</v>
      </c>
      <c r="F43" s="127">
        <f t="shared" si="18"/>
        <v>-31522</v>
      </c>
      <c r="G43" s="124">
        <f t="shared" si="18"/>
        <v>-192</v>
      </c>
      <c r="H43" s="125">
        <f t="shared" si="18"/>
        <v>-42072</v>
      </c>
      <c r="I43" s="126">
        <f t="shared" si="18"/>
        <v>-393</v>
      </c>
      <c r="J43" s="127">
        <f t="shared" si="18"/>
        <v>-159353</v>
      </c>
      <c r="K43" s="124">
        <f t="shared" si="18"/>
        <v>-198</v>
      </c>
      <c r="L43" s="125">
        <f t="shared" si="18"/>
        <v>-617747</v>
      </c>
      <c r="M43" s="126">
        <f t="shared" si="18"/>
        <v>2564</v>
      </c>
      <c r="N43" s="127">
        <f t="shared" si="18"/>
        <v>128715</v>
      </c>
      <c r="O43" s="124">
        <f t="shared" si="18"/>
        <v>-732</v>
      </c>
      <c r="P43" s="125">
        <f t="shared" si="18"/>
        <v>-242633</v>
      </c>
      <c r="Q43" s="126">
        <f t="shared" si="18"/>
        <v>-2553</v>
      </c>
      <c r="R43" s="127">
        <f t="shared" si="18"/>
        <v>-1261594</v>
      </c>
      <c r="S43" s="124">
        <f t="shared" si="18"/>
        <v>-11958</v>
      </c>
      <c r="T43" s="125">
        <f t="shared" si="18"/>
        <v>-2523314</v>
      </c>
      <c r="U43" s="126">
        <f t="shared" si="18"/>
        <v>-1273</v>
      </c>
      <c r="V43" s="127">
        <f t="shared" si="18"/>
        <v>-363775</v>
      </c>
      <c r="W43" s="124">
        <f t="shared" si="18"/>
        <v>-2597</v>
      </c>
      <c r="X43" s="125">
        <f t="shared" si="18"/>
        <v>-652882</v>
      </c>
      <c r="Y43" s="124">
        <f t="shared" si="18"/>
        <v>-17557</v>
      </c>
      <c r="Z43" s="125">
        <f t="shared" si="18"/>
        <v>-5766177</v>
      </c>
    </row>
    <row r="44" spans="1:26" ht="18.95" customHeight="1">
      <c r="A44" s="22"/>
      <c r="B44" s="248"/>
      <c r="C44" s="22"/>
      <c r="D44" s="138" t="s">
        <v>22</v>
      </c>
      <c r="E44" s="128">
        <f t="shared" si="18"/>
        <v>146</v>
      </c>
      <c r="F44" s="131">
        <f t="shared" si="18"/>
        <v>44051</v>
      </c>
      <c r="G44" s="128">
        <f t="shared" si="18"/>
        <v>-372</v>
      </c>
      <c r="H44" s="129">
        <f t="shared" si="18"/>
        <v>-10636</v>
      </c>
      <c r="I44" s="130">
        <f t="shared" si="18"/>
        <v>-115</v>
      </c>
      <c r="J44" s="131">
        <f t="shared" si="18"/>
        <v>-219191</v>
      </c>
      <c r="K44" s="128">
        <f t="shared" si="18"/>
        <v>-63</v>
      </c>
      <c r="L44" s="129">
        <f t="shared" si="18"/>
        <v>-127347</v>
      </c>
      <c r="M44" s="130">
        <f t="shared" si="18"/>
        <v>-515</v>
      </c>
      <c r="N44" s="131">
        <f t="shared" si="18"/>
        <v>-88368</v>
      </c>
      <c r="O44" s="128">
        <f t="shared" si="18"/>
        <v>-488</v>
      </c>
      <c r="P44" s="129">
        <f t="shared" si="18"/>
        <v>-132206</v>
      </c>
      <c r="Q44" s="130">
        <f t="shared" si="18"/>
        <v>-4908</v>
      </c>
      <c r="R44" s="131">
        <f t="shared" si="18"/>
        <v>-1697030</v>
      </c>
      <c r="S44" s="128">
        <f t="shared" si="18"/>
        <v>-10775</v>
      </c>
      <c r="T44" s="129">
        <f t="shared" si="18"/>
        <v>-2124444</v>
      </c>
      <c r="U44" s="130">
        <f t="shared" si="18"/>
        <v>-1182</v>
      </c>
      <c r="V44" s="131">
        <f t="shared" si="18"/>
        <v>-399216</v>
      </c>
      <c r="W44" s="128">
        <f t="shared" si="18"/>
        <v>-2444</v>
      </c>
      <c r="X44" s="129">
        <f t="shared" si="18"/>
        <v>-547217</v>
      </c>
      <c r="Y44" s="128">
        <f t="shared" si="18"/>
        <v>-20716</v>
      </c>
      <c r="Z44" s="129">
        <f t="shared" si="18"/>
        <v>-5301604</v>
      </c>
    </row>
    <row r="45" spans="1:26" ht="18.95" customHeight="1">
      <c r="A45" s="22"/>
      <c r="B45" s="248"/>
      <c r="C45" s="22"/>
      <c r="D45" s="138" t="s">
        <v>24</v>
      </c>
      <c r="E45" s="128">
        <f t="shared" si="18"/>
        <v>-501</v>
      </c>
      <c r="F45" s="131">
        <f t="shared" si="18"/>
        <v>-126998</v>
      </c>
      <c r="G45" s="128">
        <f t="shared" si="18"/>
        <v>-49</v>
      </c>
      <c r="H45" s="129">
        <f t="shared" si="18"/>
        <v>-14949</v>
      </c>
      <c r="I45" s="130">
        <f t="shared" si="18"/>
        <v>-191</v>
      </c>
      <c r="J45" s="131">
        <f t="shared" si="18"/>
        <v>16094</v>
      </c>
      <c r="K45" s="128">
        <f t="shared" si="18"/>
        <v>32</v>
      </c>
      <c r="L45" s="129">
        <f t="shared" si="18"/>
        <v>-41702</v>
      </c>
      <c r="M45" s="130">
        <f t="shared" si="18"/>
        <v>3602.8999999999996</v>
      </c>
      <c r="N45" s="131">
        <f t="shared" si="18"/>
        <v>297466</v>
      </c>
      <c r="O45" s="128">
        <f t="shared" si="18"/>
        <v>46</v>
      </c>
      <c r="P45" s="129">
        <f t="shared" si="18"/>
        <v>6259</v>
      </c>
      <c r="Q45" s="130">
        <f t="shared" si="18"/>
        <v>2248</v>
      </c>
      <c r="R45" s="131">
        <f t="shared" si="18"/>
        <v>159754</v>
      </c>
      <c r="S45" s="128">
        <f t="shared" si="18"/>
        <v>626</v>
      </c>
      <c r="T45" s="129">
        <f t="shared" si="18"/>
        <v>-7249</v>
      </c>
      <c r="U45" s="130">
        <f t="shared" si="18"/>
        <v>-197</v>
      </c>
      <c r="V45" s="131">
        <f t="shared" si="18"/>
        <v>5582</v>
      </c>
      <c r="W45" s="128">
        <f t="shared" si="18"/>
        <v>331</v>
      </c>
      <c r="X45" s="129">
        <f t="shared" si="18"/>
        <v>8865</v>
      </c>
      <c r="Y45" s="128">
        <f t="shared" si="18"/>
        <v>5947.899999999994</v>
      </c>
      <c r="Z45" s="129">
        <f t="shared" si="18"/>
        <v>303122</v>
      </c>
    </row>
    <row r="46" spans="1:38" ht="18.95" customHeight="1" thickBot="1">
      <c r="A46" s="22"/>
      <c r="B46" s="248"/>
      <c r="C46" s="46"/>
      <c r="D46" s="136" t="s">
        <v>44</v>
      </c>
      <c r="E46" s="244">
        <f>E23-E42</f>
        <v>3.4530089967620654</v>
      </c>
      <c r="F46" s="245"/>
      <c r="G46" s="244">
        <f>G23-G42</f>
        <v>-18.11063692940084</v>
      </c>
      <c r="H46" s="245"/>
      <c r="I46" s="244">
        <f>I23-I42</f>
        <v>-9.078174376442703</v>
      </c>
      <c r="J46" s="245"/>
      <c r="K46" s="244">
        <f>K23-K42</f>
        <v>-19.75405305610407</v>
      </c>
      <c r="L46" s="245"/>
      <c r="M46" s="244">
        <f>M23-M42</f>
        <v>-1.8396079100495015</v>
      </c>
      <c r="N46" s="245"/>
      <c r="O46" s="244">
        <f t="shared" si="18"/>
        <v>-20.256926865583992</v>
      </c>
      <c r="P46" s="245"/>
      <c r="Q46" s="244">
        <f t="shared" si="18"/>
        <v>-7.303009655181889</v>
      </c>
      <c r="R46" s="245"/>
      <c r="S46" s="244">
        <f t="shared" si="18"/>
        <v>-46.14913700028589</v>
      </c>
      <c r="T46" s="245"/>
      <c r="U46" s="244">
        <f t="shared" si="18"/>
        <v>-22.82354344341418</v>
      </c>
      <c r="V46" s="245"/>
      <c r="W46" s="244">
        <f t="shared" si="18"/>
        <v>-29.744585619695442</v>
      </c>
      <c r="X46" s="245"/>
      <c r="Y46" s="244">
        <f t="shared" si="18"/>
        <v>-18.101902048413365</v>
      </c>
      <c r="Z46" s="245"/>
      <c r="AA46" s="242"/>
      <c r="AB46" s="243"/>
      <c r="AC46" s="242"/>
      <c r="AD46" s="243"/>
      <c r="AE46" s="242"/>
      <c r="AF46" s="243"/>
      <c r="AG46" s="132"/>
      <c r="AH46" s="133"/>
      <c r="AI46" s="132"/>
      <c r="AJ46" s="133"/>
      <c r="AK46" s="132"/>
      <c r="AL46" s="133"/>
    </row>
    <row r="47" spans="1:26" ht="18.95" customHeight="1">
      <c r="A47" s="22"/>
      <c r="B47" s="248"/>
      <c r="C47" s="22" t="s">
        <v>48</v>
      </c>
      <c r="D47" s="54" t="s">
        <v>21</v>
      </c>
      <c r="E47" s="83">
        <f aca="true" t="shared" si="19" ref="E47:Z49">E20/E39*100</f>
        <v>81.31229235880399</v>
      </c>
      <c r="F47" s="84">
        <f t="shared" si="19"/>
        <v>65.76449377674479</v>
      </c>
      <c r="G47" s="83">
        <f t="shared" si="19"/>
        <v>75.66539923954373</v>
      </c>
      <c r="H47" s="85">
        <f t="shared" si="19"/>
        <v>83.01610305308074</v>
      </c>
      <c r="I47" s="86">
        <f t="shared" si="19"/>
        <v>84.98854087089381</v>
      </c>
      <c r="J47" s="84">
        <f t="shared" si="19"/>
        <v>87.44342358243767</v>
      </c>
      <c r="K47" s="83">
        <f t="shared" si="19"/>
        <v>78.98089171974523</v>
      </c>
      <c r="L47" s="85">
        <f t="shared" si="19"/>
        <v>70.82589907671964</v>
      </c>
      <c r="M47" s="86">
        <f t="shared" si="19"/>
        <v>134.57855697909642</v>
      </c>
      <c r="N47" s="84">
        <f t="shared" si="19"/>
        <v>108.25255385814827</v>
      </c>
      <c r="O47" s="83">
        <f t="shared" si="19"/>
        <v>85.73655494933749</v>
      </c>
      <c r="P47" s="85">
        <f t="shared" si="19"/>
        <v>86.33159788140415</v>
      </c>
      <c r="Q47" s="86">
        <f t="shared" si="19"/>
        <v>91.41242557771872</v>
      </c>
      <c r="R47" s="84">
        <f t="shared" si="19"/>
        <v>78.59879453099568</v>
      </c>
      <c r="S47" s="83">
        <f t="shared" si="19"/>
        <v>75.09424530856226</v>
      </c>
      <c r="T47" s="85">
        <f t="shared" si="19"/>
        <v>77.22037792133965</v>
      </c>
      <c r="U47" s="86">
        <f t="shared" si="19"/>
        <v>66.15261898431268</v>
      </c>
      <c r="V47" s="84">
        <f t="shared" si="19"/>
        <v>57.578990944976006</v>
      </c>
      <c r="W47" s="83">
        <f t="shared" si="19"/>
        <v>73.57012008955832</v>
      </c>
      <c r="X47" s="85">
        <f t="shared" si="19"/>
        <v>67.80448017768433</v>
      </c>
      <c r="Y47" s="83">
        <f t="shared" si="19"/>
        <v>83.95580696159153</v>
      </c>
      <c r="Z47" s="85">
        <f t="shared" si="19"/>
        <v>78.57920360102031</v>
      </c>
    </row>
    <row r="48" spans="1:26" ht="18.95" customHeight="1">
      <c r="A48" s="22"/>
      <c r="B48" s="248"/>
      <c r="C48" s="22"/>
      <c r="D48" s="57" t="s">
        <v>22</v>
      </c>
      <c r="E48" s="75">
        <f t="shared" si="19"/>
        <v>110.94452773613193</v>
      </c>
      <c r="F48" s="78">
        <f t="shared" si="19"/>
        <v>130.69777489738607</v>
      </c>
      <c r="G48" s="75">
        <f t="shared" si="19"/>
        <v>63.45776031434185</v>
      </c>
      <c r="H48" s="76">
        <f t="shared" si="19"/>
        <v>95.40025083250443</v>
      </c>
      <c r="I48" s="77">
        <f t="shared" si="19"/>
        <v>95.45634136704861</v>
      </c>
      <c r="J48" s="78">
        <f t="shared" si="19"/>
        <v>83.30385489601044</v>
      </c>
      <c r="K48" s="75">
        <f t="shared" si="19"/>
        <v>91.87096774193549</v>
      </c>
      <c r="L48" s="76">
        <f t="shared" si="19"/>
        <v>92.36872824721708</v>
      </c>
      <c r="M48" s="77">
        <f t="shared" si="19"/>
        <v>92.52648381947468</v>
      </c>
      <c r="N48" s="78">
        <f t="shared" si="19"/>
        <v>94.02642843043677</v>
      </c>
      <c r="O48" s="75">
        <f t="shared" si="19"/>
        <v>89.9215200330442</v>
      </c>
      <c r="P48" s="76">
        <f t="shared" si="19"/>
        <v>92.02834932816867</v>
      </c>
      <c r="Q48" s="77">
        <f t="shared" si="19"/>
        <v>83.55007373642579</v>
      </c>
      <c r="R48" s="78">
        <f t="shared" si="19"/>
        <v>72.4983547111495</v>
      </c>
      <c r="S48" s="75">
        <f t="shared" si="19"/>
        <v>76.67950826768245</v>
      </c>
      <c r="T48" s="76">
        <f t="shared" si="19"/>
        <v>80.11834040432191</v>
      </c>
      <c r="U48" s="77">
        <f t="shared" si="19"/>
        <v>69.43366951124904</v>
      </c>
      <c r="V48" s="78">
        <f t="shared" si="19"/>
        <v>55.01254234308548</v>
      </c>
      <c r="W48" s="75">
        <f t="shared" si="19"/>
        <v>73.83857846285592</v>
      </c>
      <c r="X48" s="76">
        <f t="shared" si="19"/>
        <v>71.39984822320805</v>
      </c>
      <c r="Y48" s="75">
        <f t="shared" si="19"/>
        <v>80.57389347336834</v>
      </c>
      <c r="Z48" s="76">
        <f t="shared" si="19"/>
        <v>79.7268759183719</v>
      </c>
    </row>
    <row r="49" spans="1:26" ht="18.95" customHeight="1" thickBot="1">
      <c r="A49" s="46"/>
      <c r="B49" s="249"/>
      <c r="C49" s="46"/>
      <c r="D49" s="47" t="s">
        <v>24</v>
      </c>
      <c r="E49" s="79">
        <f t="shared" si="19"/>
        <v>83.02270416807862</v>
      </c>
      <c r="F49" s="82">
        <f t="shared" si="19"/>
        <v>79.81659832808874</v>
      </c>
      <c r="G49" s="79">
        <f t="shared" si="19"/>
        <v>94.51901565995526</v>
      </c>
      <c r="H49" s="80">
        <f t="shared" si="19"/>
        <v>96.27399322544223</v>
      </c>
      <c r="I49" s="81">
        <f t="shared" si="19"/>
        <v>91.37308039747064</v>
      </c>
      <c r="J49" s="82">
        <f t="shared" si="19"/>
        <v>101.02015914076917</v>
      </c>
      <c r="K49" s="79">
        <f t="shared" si="19"/>
        <v>102.96570898980536</v>
      </c>
      <c r="L49" s="80">
        <f t="shared" si="19"/>
        <v>97.85242046869577</v>
      </c>
      <c r="M49" s="81">
        <f t="shared" si="19"/>
        <v>130.44249731730193</v>
      </c>
      <c r="N49" s="82">
        <f t="shared" si="19"/>
        <v>111.71985594158235</v>
      </c>
      <c r="O49" s="79">
        <f t="shared" si="19"/>
        <v>101.13636363636364</v>
      </c>
      <c r="P49" s="80">
        <f t="shared" si="19"/>
        <v>100.5346766739506</v>
      </c>
      <c r="Q49" s="81">
        <f t="shared" si="19"/>
        <v>103.90698321109528</v>
      </c>
      <c r="R49" s="82">
        <f t="shared" si="19"/>
        <v>101.60901371590676</v>
      </c>
      <c r="S49" s="79">
        <f t="shared" si="19"/>
        <v>102.17542396441479</v>
      </c>
      <c r="T49" s="80">
        <f t="shared" si="19"/>
        <v>99.70710838929008</v>
      </c>
      <c r="U49" s="81">
        <f t="shared" si="19"/>
        <v>96.03860848582345</v>
      </c>
      <c r="V49" s="82">
        <f t="shared" si="19"/>
        <v>100.39700122542656</v>
      </c>
      <c r="W49" s="79">
        <f t="shared" si="19"/>
        <v>103.41342683304116</v>
      </c>
      <c r="X49" s="80">
        <f t="shared" si="19"/>
        <v>100.40714742365009</v>
      </c>
      <c r="Y49" s="79">
        <f t="shared" si="19"/>
        <v>104.79649627313714</v>
      </c>
      <c r="Z49" s="80">
        <f t="shared" si="19"/>
        <v>101.25021230619507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C6AF0-49B0-46D4-9002-A9E7EBC54FC9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K58" sqref="K58"/>
    </sheetView>
  </sheetViews>
  <sheetFormatPr defaultColWidth="9.140625" defaultRowHeight="15"/>
  <cols>
    <col min="1" max="1" width="2.57421875" style="122" customWidth="1"/>
    <col min="2" max="2" width="3.140625" style="122" customWidth="1"/>
    <col min="3" max="3" width="12.57421875" style="122" customWidth="1"/>
    <col min="4" max="4" width="7.28125" style="122" customWidth="1"/>
    <col min="5" max="5" width="7.57421875" style="122" customWidth="1"/>
    <col min="6" max="6" width="10.140625" style="122" customWidth="1"/>
    <col min="7" max="7" width="7.57421875" style="122" customWidth="1"/>
    <col min="8" max="8" width="10.140625" style="122" customWidth="1"/>
    <col min="9" max="9" width="7.57421875" style="122" customWidth="1"/>
    <col min="10" max="10" width="10.140625" style="122" customWidth="1"/>
    <col min="11" max="11" width="7.57421875" style="122" customWidth="1"/>
    <col min="12" max="12" width="10.140625" style="122" customWidth="1"/>
    <col min="13" max="13" width="7.57421875" style="122" customWidth="1"/>
    <col min="14" max="14" width="10.140625" style="122" customWidth="1"/>
    <col min="15" max="15" width="7.57421875" style="122" customWidth="1"/>
    <col min="16" max="16" width="10.140625" style="122" customWidth="1"/>
    <col min="17" max="17" width="8.140625" style="122" customWidth="1"/>
    <col min="18" max="18" width="11.140625" style="122" customWidth="1"/>
    <col min="19" max="19" width="8.140625" style="122" customWidth="1"/>
    <col min="20" max="20" width="11.140625" style="122" customWidth="1"/>
    <col min="21" max="21" width="8.140625" style="122" customWidth="1"/>
    <col min="22" max="22" width="11.140625" style="122" customWidth="1"/>
    <col min="23" max="23" width="7.57421875" style="122" customWidth="1"/>
    <col min="24" max="24" width="10.421875" style="122" bestFit="1" customWidth="1"/>
    <col min="25" max="25" width="8.57421875" style="122" customWidth="1"/>
    <col min="26" max="26" width="11.57421875" style="122" customWidth="1"/>
    <col min="27" max="16384" width="9.00390625" style="122" customWidth="1"/>
  </cols>
  <sheetData>
    <row r="1" spans="1:26" ht="29.25" thickBot="1">
      <c r="A1" s="277" t="s">
        <v>65</v>
      </c>
      <c r="B1" s="278"/>
      <c r="C1" s="278"/>
      <c r="D1" s="278"/>
      <c r="E1" s="279" t="s">
        <v>0</v>
      </c>
      <c r="F1" s="280"/>
      <c r="G1" s="280"/>
      <c r="H1" s="280"/>
      <c r="J1" s="281" t="s">
        <v>1</v>
      </c>
      <c r="K1" s="278"/>
      <c r="L1" s="1" t="s">
        <v>2</v>
      </c>
      <c r="M1" s="1" t="s">
        <v>3</v>
      </c>
      <c r="N1" s="1" t="s">
        <v>4</v>
      </c>
      <c r="O1" s="281" t="s">
        <v>5</v>
      </c>
      <c r="P1" s="278"/>
      <c r="Q1" s="278"/>
      <c r="R1" s="1"/>
      <c r="S1" s="1"/>
      <c r="T1" s="1"/>
      <c r="V1" s="1"/>
      <c r="W1" s="1"/>
      <c r="X1" s="121" t="s">
        <v>6</v>
      </c>
      <c r="Y1" s="1"/>
      <c r="Z1" s="1"/>
    </row>
    <row r="2" spans="1:26" ht="15">
      <c r="A2" s="4"/>
      <c r="B2" s="5"/>
      <c r="C2" s="5"/>
      <c r="D2" s="6"/>
      <c r="E2" s="282" t="s">
        <v>7</v>
      </c>
      <c r="F2" s="283"/>
      <c r="G2" s="276" t="s">
        <v>8</v>
      </c>
      <c r="H2" s="276"/>
      <c r="I2" s="274" t="s">
        <v>9</v>
      </c>
      <c r="J2" s="275"/>
      <c r="K2" s="276" t="s">
        <v>10</v>
      </c>
      <c r="L2" s="276"/>
      <c r="M2" s="274" t="s">
        <v>11</v>
      </c>
      <c r="N2" s="275"/>
      <c r="O2" s="276" t="s">
        <v>12</v>
      </c>
      <c r="P2" s="276"/>
      <c r="Q2" s="274" t="s">
        <v>13</v>
      </c>
      <c r="R2" s="275"/>
      <c r="S2" s="276" t="s">
        <v>14</v>
      </c>
      <c r="T2" s="276"/>
      <c r="U2" s="274" t="s">
        <v>15</v>
      </c>
      <c r="V2" s="275"/>
      <c r="W2" s="276" t="s">
        <v>16</v>
      </c>
      <c r="X2" s="276"/>
      <c r="Y2" s="268" t="s">
        <v>17</v>
      </c>
      <c r="Z2" s="269"/>
    </row>
    <row r="3" spans="1:26" ht="18.75">
      <c r="A3" s="7"/>
      <c r="C3" s="272"/>
      <c r="D3" s="273"/>
      <c r="E3" s="265" t="s">
        <v>53</v>
      </c>
      <c r="F3" s="266"/>
      <c r="G3" s="267" t="s">
        <v>54</v>
      </c>
      <c r="H3" s="267"/>
      <c r="I3" s="265" t="s">
        <v>55</v>
      </c>
      <c r="J3" s="266"/>
      <c r="K3" s="267" t="s">
        <v>56</v>
      </c>
      <c r="L3" s="267"/>
      <c r="M3" s="265" t="s">
        <v>57</v>
      </c>
      <c r="N3" s="266"/>
      <c r="O3" s="267">
        <v>26</v>
      </c>
      <c r="P3" s="267"/>
      <c r="Q3" s="265" t="s">
        <v>58</v>
      </c>
      <c r="R3" s="266"/>
      <c r="S3" s="267" t="s">
        <v>59</v>
      </c>
      <c r="T3" s="267"/>
      <c r="U3" s="265" t="s">
        <v>60</v>
      </c>
      <c r="V3" s="266"/>
      <c r="W3" s="267">
        <v>40</v>
      </c>
      <c r="X3" s="267"/>
      <c r="Y3" s="270"/>
      <c r="Z3" s="271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19" t="s">
        <v>21</v>
      </c>
      <c r="E5" s="13">
        <v>960</v>
      </c>
      <c r="F5" s="14">
        <v>50076</v>
      </c>
      <c r="G5" s="15">
        <v>54</v>
      </c>
      <c r="H5" s="16">
        <v>10200</v>
      </c>
      <c r="I5" s="13">
        <v>1018</v>
      </c>
      <c r="J5" s="14">
        <v>931111</v>
      </c>
      <c r="K5" s="17">
        <v>842</v>
      </c>
      <c r="L5" s="18">
        <v>2049510</v>
      </c>
      <c r="M5" s="13">
        <v>486</v>
      </c>
      <c r="N5" s="87">
        <v>199613</v>
      </c>
      <c r="O5" s="19">
        <v>709</v>
      </c>
      <c r="P5" s="18">
        <v>45867</v>
      </c>
      <c r="Q5" s="13">
        <v>13910</v>
      </c>
      <c r="R5" s="14">
        <v>2187395</v>
      </c>
      <c r="S5" s="19">
        <v>17422</v>
      </c>
      <c r="T5" s="18">
        <v>7599592</v>
      </c>
      <c r="U5" s="13">
        <v>3315</v>
      </c>
      <c r="V5" s="14">
        <v>818330</v>
      </c>
      <c r="W5" s="13">
        <v>415</v>
      </c>
      <c r="X5" s="18">
        <v>61464</v>
      </c>
      <c r="Y5" s="20">
        <v>39131</v>
      </c>
      <c r="Z5" s="21">
        <v>13953158</v>
      </c>
    </row>
    <row r="6" spans="1:26" ht="18.95" customHeight="1">
      <c r="A6" s="7"/>
      <c r="B6" s="22"/>
      <c r="C6" s="117"/>
      <c r="D6" s="115" t="s">
        <v>22</v>
      </c>
      <c r="E6" s="23">
        <v>977</v>
      </c>
      <c r="F6" s="24">
        <v>69008</v>
      </c>
      <c r="G6" s="25">
        <v>54</v>
      </c>
      <c r="H6" s="26">
        <v>10200</v>
      </c>
      <c r="I6" s="27">
        <v>1058</v>
      </c>
      <c r="J6" s="21">
        <v>1021913</v>
      </c>
      <c r="K6" s="25">
        <v>702</v>
      </c>
      <c r="L6" s="26">
        <v>1609857</v>
      </c>
      <c r="M6" s="27">
        <v>455</v>
      </c>
      <c r="N6" s="88">
        <v>186845</v>
      </c>
      <c r="O6" s="25">
        <v>698</v>
      </c>
      <c r="P6" s="26">
        <v>37672</v>
      </c>
      <c r="Q6" s="27">
        <v>13583</v>
      </c>
      <c r="R6" s="21">
        <v>2074125</v>
      </c>
      <c r="S6" s="25">
        <v>16925</v>
      </c>
      <c r="T6" s="26">
        <v>7413663</v>
      </c>
      <c r="U6" s="27">
        <v>3620</v>
      </c>
      <c r="V6" s="21">
        <v>865099</v>
      </c>
      <c r="W6" s="27">
        <v>728</v>
      </c>
      <c r="X6" s="26">
        <v>142872</v>
      </c>
      <c r="Y6" s="20">
        <v>38800</v>
      </c>
      <c r="Z6" s="21">
        <v>13431254</v>
      </c>
    </row>
    <row r="7" spans="1:26" ht="18.95" customHeight="1" thickBot="1">
      <c r="A7" s="7" t="s">
        <v>23</v>
      </c>
      <c r="B7" s="22"/>
      <c r="C7" s="118"/>
      <c r="D7" s="28" t="s">
        <v>24</v>
      </c>
      <c r="E7" s="23">
        <v>2329</v>
      </c>
      <c r="F7" s="24">
        <v>500044</v>
      </c>
      <c r="G7" s="29">
        <v>108</v>
      </c>
      <c r="H7" s="30">
        <v>65638</v>
      </c>
      <c r="I7" s="31">
        <v>1686</v>
      </c>
      <c r="J7" s="32">
        <v>1323631</v>
      </c>
      <c r="K7" s="89">
        <v>905</v>
      </c>
      <c r="L7" s="30">
        <v>1821436</v>
      </c>
      <c r="M7" s="23">
        <v>1004</v>
      </c>
      <c r="N7" s="24">
        <v>246008</v>
      </c>
      <c r="O7" s="33">
        <v>2015</v>
      </c>
      <c r="P7" s="34">
        <v>386907</v>
      </c>
      <c r="Q7" s="23">
        <v>31379</v>
      </c>
      <c r="R7" s="24">
        <v>4450699</v>
      </c>
      <c r="S7" s="33">
        <v>23980</v>
      </c>
      <c r="T7" s="34">
        <v>1789980</v>
      </c>
      <c r="U7" s="23">
        <v>2683</v>
      </c>
      <c r="V7" s="24">
        <v>1225730</v>
      </c>
      <c r="W7" s="23">
        <v>1132</v>
      </c>
      <c r="X7" s="34">
        <v>252969</v>
      </c>
      <c r="Y7" s="31">
        <v>67221</v>
      </c>
      <c r="Z7" s="24">
        <v>12063042</v>
      </c>
    </row>
    <row r="8" spans="1:26" ht="18.95" customHeight="1">
      <c r="A8" s="7"/>
      <c r="B8" s="22" t="s">
        <v>25</v>
      </c>
      <c r="C8" s="2" t="s">
        <v>26</v>
      </c>
      <c r="D8" s="119" t="s">
        <v>21</v>
      </c>
      <c r="E8" s="13">
        <v>184</v>
      </c>
      <c r="F8" s="14">
        <v>32306</v>
      </c>
      <c r="G8" s="15">
        <v>0</v>
      </c>
      <c r="H8" s="16">
        <v>0</v>
      </c>
      <c r="I8" s="13">
        <v>177</v>
      </c>
      <c r="J8" s="14">
        <v>101032</v>
      </c>
      <c r="K8" s="17">
        <v>0</v>
      </c>
      <c r="L8" s="18">
        <v>0</v>
      </c>
      <c r="M8" s="13">
        <v>4658</v>
      </c>
      <c r="N8" s="87">
        <v>924223</v>
      </c>
      <c r="O8" s="19">
        <v>0</v>
      </c>
      <c r="P8" s="18">
        <v>0</v>
      </c>
      <c r="Q8" s="13">
        <v>8059</v>
      </c>
      <c r="R8" s="14">
        <v>1913980</v>
      </c>
      <c r="S8" s="19">
        <v>30280</v>
      </c>
      <c r="T8" s="18">
        <v>3408009</v>
      </c>
      <c r="U8" s="13">
        <v>442</v>
      </c>
      <c r="V8" s="14">
        <v>38485</v>
      </c>
      <c r="W8" s="13">
        <v>234</v>
      </c>
      <c r="X8" s="18">
        <v>36956</v>
      </c>
      <c r="Y8" s="13">
        <v>44034</v>
      </c>
      <c r="Z8" s="14">
        <v>6454991</v>
      </c>
    </row>
    <row r="9" spans="1:26" ht="18.95" customHeight="1">
      <c r="A9" s="7" t="s">
        <v>27</v>
      </c>
      <c r="B9" s="22"/>
      <c r="C9" s="117"/>
      <c r="D9" s="115" t="s">
        <v>22</v>
      </c>
      <c r="E9" s="23">
        <v>240</v>
      </c>
      <c r="F9" s="24">
        <v>46064</v>
      </c>
      <c r="G9" s="25">
        <v>0</v>
      </c>
      <c r="H9" s="26">
        <v>0</v>
      </c>
      <c r="I9" s="27">
        <v>135</v>
      </c>
      <c r="J9" s="21">
        <v>83310</v>
      </c>
      <c r="K9" s="25">
        <v>0</v>
      </c>
      <c r="L9" s="26">
        <v>0</v>
      </c>
      <c r="M9" s="27">
        <v>3885</v>
      </c>
      <c r="N9" s="88">
        <v>778933</v>
      </c>
      <c r="O9" s="25">
        <v>0</v>
      </c>
      <c r="P9" s="26">
        <v>0</v>
      </c>
      <c r="Q9" s="27">
        <v>8722</v>
      </c>
      <c r="R9" s="21">
        <v>1997698</v>
      </c>
      <c r="S9" s="25">
        <v>29257</v>
      </c>
      <c r="T9" s="26">
        <v>3264608</v>
      </c>
      <c r="U9" s="27">
        <v>240</v>
      </c>
      <c r="V9" s="21">
        <v>20915</v>
      </c>
      <c r="W9" s="27">
        <v>207</v>
      </c>
      <c r="X9" s="26">
        <v>32664</v>
      </c>
      <c r="Y9" s="20">
        <v>42686</v>
      </c>
      <c r="Z9" s="21">
        <v>6224192</v>
      </c>
    </row>
    <row r="10" spans="1:26" ht="18.95" customHeight="1" thickBot="1">
      <c r="A10" s="7"/>
      <c r="B10" s="22"/>
      <c r="C10" s="118"/>
      <c r="D10" s="28" t="s">
        <v>24</v>
      </c>
      <c r="E10" s="35">
        <v>180</v>
      </c>
      <c r="F10" s="36">
        <v>23888</v>
      </c>
      <c r="G10" s="29">
        <v>0</v>
      </c>
      <c r="H10" s="30">
        <v>0</v>
      </c>
      <c r="I10" s="37">
        <v>139</v>
      </c>
      <c r="J10" s="38">
        <v>60096</v>
      </c>
      <c r="K10" s="89">
        <v>14</v>
      </c>
      <c r="L10" s="30">
        <v>218</v>
      </c>
      <c r="M10" s="35">
        <v>6211</v>
      </c>
      <c r="N10" s="36">
        <v>1455148</v>
      </c>
      <c r="O10" s="29">
        <v>0</v>
      </c>
      <c r="P10" s="30">
        <v>0</v>
      </c>
      <c r="Q10" s="35">
        <v>12080</v>
      </c>
      <c r="R10" s="36">
        <v>1466198</v>
      </c>
      <c r="S10" s="29">
        <v>4379</v>
      </c>
      <c r="T10" s="30">
        <v>578628</v>
      </c>
      <c r="U10" s="35">
        <v>2183</v>
      </c>
      <c r="V10" s="36">
        <v>161375</v>
      </c>
      <c r="W10" s="35">
        <v>138</v>
      </c>
      <c r="X10" s="30">
        <v>19413</v>
      </c>
      <c r="Y10" s="37">
        <v>25324</v>
      </c>
      <c r="Z10" s="36">
        <v>3764964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133</v>
      </c>
      <c r="J11" s="14">
        <v>69108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2291</v>
      </c>
      <c r="R11" s="14">
        <v>555329</v>
      </c>
      <c r="S11" s="19">
        <v>0</v>
      </c>
      <c r="T11" s="18">
        <v>0</v>
      </c>
      <c r="U11" s="13">
        <v>4</v>
      </c>
      <c r="V11" s="14">
        <v>720</v>
      </c>
      <c r="W11" s="13">
        <v>0</v>
      </c>
      <c r="X11" s="18">
        <v>0</v>
      </c>
      <c r="Y11" s="13">
        <v>2518</v>
      </c>
      <c r="Z11" s="14">
        <v>715157</v>
      </c>
    </row>
    <row r="12" spans="1:26" ht="18.95" customHeight="1">
      <c r="A12" s="7"/>
      <c r="B12" s="7"/>
      <c r="C12" s="117"/>
      <c r="D12" s="116" t="s">
        <v>22</v>
      </c>
      <c r="E12" s="23">
        <v>1</v>
      </c>
      <c r="F12" s="24">
        <v>300</v>
      </c>
      <c r="G12" s="25">
        <v>75</v>
      </c>
      <c r="H12" s="26">
        <v>75000</v>
      </c>
      <c r="I12" s="27">
        <v>55</v>
      </c>
      <c r="J12" s="21">
        <v>30756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2139</v>
      </c>
      <c r="R12" s="21">
        <v>559225</v>
      </c>
      <c r="S12" s="25">
        <v>0</v>
      </c>
      <c r="T12" s="26">
        <v>0</v>
      </c>
      <c r="U12" s="27">
        <v>4</v>
      </c>
      <c r="V12" s="21">
        <v>720</v>
      </c>
      <c r="W12" s="27">
        <v>0</v>
      </c>
      <c r="X12" s="26">
        <v>0</v>
      </c>
      <c r="Y12" s="20">
        <v>2289</v>
      </c>
      <c r="Z12" s="21">
        <v>681001</v>
      </c>
    </row>
    <row r="13" spans="1:26" ht="18.95" customHeight="1" thickBot="1">
      <c r="A13" s="7"/>
      <c r="B13" s="7"/>
      <c r="C13" s="118"/>
      <c r="D13" s="40" t="s">
        <v>24</v>
      </c>
      <c r="E13" s="35">
        <v>2</v>
      </c>
      <c r="F13" s="36">
        <v>600</v>
      </c>
      <c r="G13" s="29">
        <v>195</v>
      </c>
      <c r="H13" s="30">
        <v>195000</v>
      </c>
      <c r="I13" s="37">
        <v>100</v>
      </c>
      <c r="J13" s="38">
        <v>68083</v>
      </c>
      <c r="K13" s="89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5814</v>
      </c>
      <c r="R13" s="36">
        <v>1540522</v>
      </c>
      <c r="S13" s="29">
        <v>0</v>
      </c>
      <c r="T13" s="30">
        <v>0</v>
      </c>
      <c r="U13" s="35">
        <v>31</v>
      </c>
      <c r="V13" s="36">
        <v>3466</v>
      </c>
      <c r="W13" s="35">
        <v>0</v>
      </c>
      <c r="X13" s="30">
        <v>0</v>
      </c>
      <c r="Y13" s="37">
        <v>6161.1</v>
      </c>
      <c r="Z13" s="36">
        <v>1826671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19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1541</v>
      </c>
      <c r="N14" s="87">
        <v>58941</v>
      </c>
      <c r="O14" s="19">
        <v>0</v>
      </c>
      <c r="P14" s="18">
        <v>0</v>
      </c>
      <c r="Q14" s="13">
        <v>0</v>
      </c>
      <c r="R14" s="14">
        <v>0</v>
      </c>
      <c r="S14" s="19">
        <v>0</v>
      </c>
      <c r="T14" s="18">
        <v>0</v>
      </c>
      <c r="U14" s="13">
        <v>0</v>
      </c>
      <c r="V14" s="14">
        <v>0</v>
      </c>
      <c r="W14" s="13">
        <v>0</v>
      </c>
      <c r="X14" s="18">
        <v>0</v>
      </c>
      <c r="Y14" s="13">
        <v>1541</v>
      </c>
      <c r="Z14" s="14">
        <v>58941</v>
      </c>
    </row>
    <row r="15" spans="1:26" ht="18.95" customHeight="1">
      <c r="A15" s="7"/>
      <c r="B15" s="22"/>
      <c r="C15" s="117"/>
      <c r="D15" s="11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1782</v>
      </c>
      <c r="N15" s="88">
        <v>133656</v>
      </c>
      <c r="O15" s="25">
        <v>0</v>
      </c>
      <c r="P15" s="26">
        <v>0</v>
      </c>
      <c r="Q15" s="27">
        <v>0</v>
      </c>
      <c r="R15" s="21">
        <v>0</v>
      </c>
      <c r="S15" s="25">
        <v>0</v>
      </c>
      <c r="T15" s="26">
        <v>0</v>
      </c>
      <c r="U15" s="27">
        <v>0</v>
      </c>
      <c r="V15" s="21">
        <v>0</v>
      </c>
      <c r="W15" s="27">
        <v>0</v>
      </c>
      <c r="X15" s="26">
        <v>0</v>
      </c>
      <c r="Y15" s="27">
        <v>1782</v>
      </c>
      <c r="Z15" s="24">
        <v>133656</v>
      </c>
    </row>
    <row r="16" spans="1:26" ht="18.95" customHeight="1" thickBot="1">
      <c r="A16" s="7" t="s">
        <v>34</v>
      </c>
      <c r="B16" s="22"/>
      <c r="C16" s="11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3229</v>
      </c>
      <c r="N16" s="36">
        <v>389593</v>
      </c>
      <c r="O16" s="29">
        <v>0</v>
      </c>
      <c r="P16" s="30">
        <v>0</v>
      </c>
      <c r="Q16" s="35">
        <v>0</v>
      </c>
      <c r="R16" s="36">
        <v>0</v>
      </c>
      <c r="S16" s="29">
        <v>0</v>
      </c>
      <c r="T16" s="30">
        <v>0</v>
      </c>
      <c r="U16" s="35">
        <v>0</v>
      </c>
      <c r="V16" s="36">
        <v>0</v>
      </c>
      <c r="W16" s="35">
        <v>0</v>
      </c>
      <c r="X16" s="30">
        <v>0</v>
      </c>
      <c r="Y16" s="35">
        <v>3229</v>
      </c>
      <c r="Z16" s="36">
        <v>389593</v>
      </c>
    </row>
    <row r="17" spans="1:26" ht="18.95" customHeight="1">
      <c r="A17" s="7"/>
      <c r="B17" s="22"/>
      <c r="C17" s="2" t="s">
        <v>35</v>
      </c>
      <c r="D17" s="119" t="s">
        <v>21</v>
      </c>
      <c r="E17" s="13">
        <v>60</v>
      </c>
      <c r="F17" s="14">
        <v>9692</v>
      </c>
      <c r="G17" s="19">
        <v>660</v>
      </c>
      <c r="H17" s="18">
        <v>162517</v>
      </c>
      <c r="I17" s="13">
        <v>1290</v>
      </c>
      <c r="J17" s="14">
        <v>167829</v>
      </c>
      <c r="K17" s="19">
        <v>100</v>
      </c>
      <c r="L17" s="18">
        <v>67940</v>
      </c>
      <c r="M17" s="13">
        <v>715</v>
      </c>
      <c r="N17" s="87">
        <v>361922</v>
      </c>
      <c r="O17" s="19">
        <v>4423</v>
      </c>
      <c r="P17" s="18">
        <v>1729271</v>
      </c>
      <c r="Q17" s="13">
        <v>5469</v>
      </c>
      <c r="R17" s="14">
        <v>1238263</v>
      </c>
      <c r="S17" s="19">
        <v>311</v>
      </c>
      <c r="T17" s="18">
        <v>69466</v>
      </c>
      <c r="U17" s="13">
        <v>0</v>
      </c>
      <c r="V17" s="14">
        <v>0</v>
      </c>
      <c r="W17" s="13">
        <v>9177</v>
      </c>
      <c r="X17" s="18">
        <v>1929446</v>
      </c>
      <c r="Y17" s="41">
        <v>22205</v>
      </c>
      <c r="Z17" s="42">
        <v>5736346</v>
      </c>
    </row>
    <row r="18" spans="1:26" ht="18.95" customHeight="1">
      <c r="A18" s="7" t="s">
        <v>36</v>
      </c>
      <c r="B18" s="22"/>
      <c r="C18" s="117"/>
      <c r="D18" s="115" t="s">
        <v>22</v>
      </c>
      <c r="E18" s="27">
        <v>116</v>
      </c>
      <c r="F18" s="21">
        <v>28127</v>
      </c>
      <c r="G18" s="25">
        <v>889</v>
      </c>
      <c r="H18" s="26">
        <v>146030</v>
      </c>
      <c r="I18" s="27">
        <v>1283</v>
      </c>
      <c r="J18" s="21">
        <v>176845</v>
      </c>
      <c r="K18" s="25">
        <v>73</v>
      </c>
      <c r="L18" s="26">
        <v>58895</v>
      </c>
      <c r="M18" s="27">
        <v>754</v>
      </c>
      <c r="N18" s="21">
        <v>364882</v>
      </c>
      <c r="O18" s="25">
        <v>4144</v>
      </c>
      <c r="P18" s="26">
        <v>1620780</v>
      </c>
      <c r="Q18" s="27">
        <v>5392</v>
      </c>
      <c r="R18" s="21">
        <v>1539601</v>
      </c>
      <c r="S18" s="25">
        <v>22</v>
      </c>
      <c r="T18" s="26">
        <v>7175</v>
      </c>
      <c r="U18" s="27">
        <v>3</v>
      </c>
      <c r="V18" s="21">
        <v>660</v>
      </c>
      <c r="W18" s="27">
        <v>8407</v>
      </c>
      <c r="X18" s="26">
        <v>1737800</v>
      </c>
      <c r="Y18" s="23">
        <v>21083</v>
      </c>
      <c r="Z18" s="24">
        <v>5680795</v>
      </c>
    </row>
    <row r="19" spans="1:26" ht="18.95" customHeight="1" thickBot="1">
      <c r="A19" s="7"/>
      <c r="B19" s="22"/>
      <c r="C19" s="118"/>
      <c r="D19" s="43" t="s">
        <v>24</v>
      </c>
      <c r="E19" s="23">
        <v>440</v>
      </c>
      <c r="F19" s="24">
        <v>104688</v>
      </c>
      <c r="G19" s="33">
        <v>591</v>
      </c>
      <c r="H19" s="34">
        <v>140569</v>
      </c>
      <c r="I19" s="23">
        <v>289</v>
      </c>
      <c r="J19" s="24">
        <v>125787</v>
      </c>
      <c r="K19" s="90">
        <v>160</v>
      </c>
      <c r="L19" s="34">
        <v>120160</v>
      </c>
      <c r="M19" s="23">
        <v>1372</v>
      </c>
      <c r="N19" s="24">
        <v>428388</v>
      </c>
      <c r="O19" s="33">
        <v>2033</v>
      </c>
      <c r="P19" s="34">
        <v>783707</v>
      </c>
      <c r="Q19" s="23">
        <v>8265</v>
      </c>
      <c r="R19" s="24">
        <v>2471272</v>
      </c>
      <c r="S19" s="33">
        <v>417</v>
      </c>
      <c r="T19" s="34">
        <v>106369</v>
      </c>
      <c r="U19" s="23">
        <v>76</v>
      </c>
      <c r="V19" s="24">
        <v>15470</v>
      </c>
      <c r="W19" s="23">
        <v>8427</v>
      </c>
      <c r="X19" s="34">
        <v>1904962</v>
      </c>
      <c r="Y19" s="35">
        <v>22070</v>
      </c>
      <c r="Z19" s="36">
        <v>6201372</v>
      </c>
    </row>
    <row r="20" spans="1:28" ht="18.95" customHeight="1">
      <c r="A20" s="7"/>
      <c r="B20" s="22"/>
      <c r="C20" s="2" t="s">
        <v>17</v>
      </c>
      <c r="D20" s="119" t="s">
        <v>21</v>
      </c>
      <c r="E20" s="13">
        <v>1204</v>
      </c>
      <c r="F20" s="14">
        <v>92074</v>
      </c>
      <c r="G20" s="19">
        <v>789</v>
      </c>
      <c r="H20" s="18">
        <v>247717</v>
      </c>
      <c r="I20" s="13">
        <v>2618</v>
      </c>
      <c r="J20" s="14">
        <v>1269080</v>
      </c>
      <c r="K20" s="19">
        <v>942</v>
      </c>
      <c r="L20" s="18">
        <v>2117450</v>
      </c>
      <c r="M20" s="13">
        <v>7415</v>
      </c>
      <c r="N20" s="14">
        <v>1559699</v>
      </c>
      <c r="O20" s="19">
        <v>5132</v>
      </c>
      <c r="P20" s="18">
        <v>1775138</v>
      </c>
      <c r="Q20" s="13">
        <v>29729</v>
      </c>
      <c r="R20" s="14">
        <v>5894967</v>
      </c>
      <c r="S20" s="19">
        <v>48013</v>
      </c>
      <c r="T20" s="18">
        <v>11077067</v>
      </c>
      <c r="U20" s="13">
        <v>3761</v>
      </c>
      <c r="V20" s="14">
        <v>857535</v>
      </c>
      <c r="W20" s="13">
        <v>9826</v>
      </c>
      <c r="X20" s="18">
        <v>2027866</v>
      </c>
      <c r="Y20" s="31">
        <v>109429</v>
      </c>
      <c r="Z20" s="32">
        <v>26918593</v>
      </c>
      <c r="AA20" s="3"/>
      <c r="AB20" s="3"/>
    </row>
    <row r="21" spans="1:28" ht="18.95" customHeight="1">
      <c r="A21" s="7" t="s">
        <v>37</v>
      </c>
      <c r="B21" s="22"/>
      <c r="C21" s="117"/>
      <c r="D21" s="115" t="s">
        <v>22</v>
      </c>
      <c r="E21" s="27">
        <v>1334</v>
      </c>
      <c r="F21" s="21">
        <v>143499</v>
      </c>
      <c r="G21" s="25">
        <v>1018</v>
      </c>
      <c r="H21" s="26">
        <v>231230</v>
      </c>
      <c r="I21" s="27">
        <v>2531</v>
      </c>
      <c r="J21" s="21">
        <v>1312824</v>
      </c>
      <c r="K21" s="25">
        <v>775</v>
      </c>
      <c r="L21" s="26">
        <v>1668752</v>
      </c>
      <c r="M21" s="27">
        <v>6891</v>
      </c>
      <c r="N21" s="21">
        <v>1479316</v>
      </c>
      <c r="O21" s="25">
        <v>4842</v>
      </c>
      <c r="P21" s="26">
        <v>1658452</v>
      </c>
      <c r="Q21" s="27">
        <v>29836</v>
      </c>
      <c r="R21" s="21">
        <v>6170649</v>
      </c>
      <c r="S21" s="25">
        <v>46204</v>
      </c>
      <c r="T21" s="26">
        <v>10685446</v>
      </c>
      <c r="U21" s="27">
        <v>3867</v>
      </c>
      <c r="V21" s="21">
        <v>887394</v>
      </c>
      <c r="W21" s="27">
        <v>9342</v>
      </c>
      <c r="X21" s="26">
        <v>1913336</v>
      </c>
      <c r="Y21" s="23">
        <v>106640</v>
      </c>
      <c r="Z21" s="24">
        <v>26150898</v>
      </c>
      <c r="AA21" s="3"/>
      <c r="AB21" s="3"/>
    </row>
    <row r="22" spans="1:28" ht="18.95" customHeight="1" thickBot="1">
      <c r="A22" s="7"/>
      <c r="B22" s="22"/>
      <c r="C22" s="118"/>
      <c r="D22" s="43" t="s">
        <v>24</v>
      </c>
      <c r="E22" s="23">
        <v>2951</v>
      </c>
      <c r="F22" s="24">
        <v>629220</v>
      </c>
      <c r="G22" s="33">
        <v>894</v>
      </c>
      <c r="H22" s="34">
        <v>401207</v>
      </c>
      <c r="I22" s="23">
        <v>2214</v>
      </c>
      <c r="J22" s="24">
        <v>1577597</v>
      </c>
      <c r="K22" s="33">
        <v>1079</v>
      </c>
      <c r="L22" s="34">
        <v>1941814</v>
      </c>
      <c r="M22" s="23">
        <v>11835.1</v>
      </c>
      <c r="N22" s="24">
        <v>2538137</v>
      </c>
      <c r="O22" s="33">
        <v>4048</v>
      </c>
      <c r="P22" s="34">
        <v>1170614</v>
      </c>
      <c r="Q22" s="23">
        <v>57538</v>
      </c>
      <c r="R22" s="24">
        <v>9928691</v>
      </c>
      <c r="S22" s="33">
        <v>28776</v>
      </c>
      <c r="T22" s="34">
        <v>2474977</v>
      </c>
      <c r="U22" s="23">
        <v>4973</v>
      </c>
      <c r="V22" s="24">
        <v>1406041</v>
      </c>
      <c r="W22" s="23">
        <v>9697</v>
      </c>
      <c r="X22" s="34">
        <v>2177344</v>
      </c>
      <c r="Y22" s="23">
        <v>124005.1</v>
      </c>
      <c r="Z22" s="24">
        <v>24245642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61">
        <f>(E20+E21)/(E22+E41)*100</f>
        <v>42.07559681697613</v>
      </c>
      <c r="F23" s="262"/>
      <c r="G23" s="261">
        <f>(G20+G21)/(G22+G41)*100</f>
        <v>89.5884977689638</v>
      </c>
      <c r="H23" s="262"/>
      <c r="I23" s="261">
        <f>(I20+I21)/(I22+I41)*100</f>
        <v>118.61322275973278</v>
      </c>
      <c r="J23" s="262"/>
      <c r="K23" s="261">
        <f>(K20+K21)/(K22+K41)*100</f>
        <v>86.23807132094426</v>
      </c>
      <c r="L23" s="262"/>
      <c r="M23" s="261">
        <f>(M20+M21)/(M22+M41)*100</f>
        <v>61.80712168736121</v>
      </c>
      <c r="N23" s="262"/>
      <c r="O23" s="261">
        <f>(O20+O21)/(O22+O41)*100</f>
        <v>127.77350755828849</v>
      </c>
      <c r="P23" s="262"/>
      <c r="Q23" s="261">
        <f>(Q20+Q21)/(Q22+Q41)*100</f>
        <v>51.71336047854284</v>
      </c>
      <c r="R23" s="262"/>
      <c r="S23" s="261">
        <f>(S20+S21)/(S22+S41)*100</f>
        <v>169.02032542202608</v>
      </c>
      <c r="T23" s="262"/>
      <c r="U23" s="261">
        <f>(U20+U21)/(U22+U41)*100</f>
        <v>75.88539594110625</v>
      </c>
      <c r="V23" s="262"/>
      <c r="W23" s="261">
        <f>(W20+W21)/(W22+W41)*100</f>
        <v>101.36435748281332</v>
      </c>
      <c r="X23" s="262"/>
      <c r="Y23" s="261">
        <f>(Y20+Y21)/(Y22+Y41)*100</f>
        <v>88.11187613468981</v>
      </c>
      <c r="Z23" s="262"/>
    </row>
    <row r="24" spans="1:26" ht="18.95" customHeight="1">
      <c r="A24" s="7"/>
      <c r="B24" s="22"/>
      <c r="C24" s="45" t="s">
        <v>39</v>
      </c>
      <c r="D24" s="43" t="s">
        <v>40</v>
      </c>
      <c r="E24" s="263">
        <v>213223</v>
      </c>
      <c r="F24" s="264"/>
      <c r="G24" s="257">
        <v>448777</v>
      </c>
      <c r="H24" s="258"/>
      <c r="I24" s="259">
        <v>712555</v>
      </c>
      <c r="J24" s="260"/>
      <c r="K24" s="257">
        <v>1799642</v>
      </c>
      <c r="L24" s="258"/>
      <c r="M24" s="259">
        <v>214458</v>
      </c>
      <c r="N24" s="260"/>
      <c r="O24" s="257">
        <v>289183</v>
      </c>
      <c r="P24" s="258"/>
      <c r="Q24" s="259">
        <v>172559</v>
      </c>
      <c r="R24" s="260"/>
      <c r="S24" s="257">
        <v>86008</v>
      </c>
      <c r="T24" s="258"/>
      <c r="U24" s="259">
        <v>282735</v>
      </c>
      <c r="V24" s="260"/>
      <c r="W24" s="257">
        <v>224538</v>
      </c>
      <c r="X24" s="258"/>
      <c r="Y24" s="259">
        <v>195521</v>
      </c>
      <c r="Z24" s="26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2.3797408332399232</v>
      </c>
      <c r="F25" s="49"/>
      <c r="G25" s="50">
        <f>G22/Y22*100</f>
        <v>0.7209380904495056</v>
      </c>
      <c r="H25" s="51"/>
      <c r="I25" s="48">
        <f>I22/Y22*100</f>
        <v>1.7854104387642118</v>
      </c>
      <c r="J25" s="49"/>
      <c r="K25" s="50">
        <f>K22/Y22*100</f>
        <v>0.8701255029027032</v>
      </c>
      <c r="L25" s="51"/>
      <c r="M25" s="48">
        <f>M22/Y22*100</f>
        <v>9.544042946620744</v>
      </c>
      <c r="N25" s="49"/>
      <c r="O25" s="50">
        <f>O22/Y22*100</f>
        <v>3.2643818681650996</v>
      </c>
      <c r="P25" s="51"/>
      <c r="Q25" s="48">
        <f>Q22/Y22*100</f>
        <v>46.3997045282815</v>
      </c>
      <c r="R25" s="49"/>
      <c r="S25" s="50">
        <f>S22/Y22*100</f>
        <v>23.205497193260598</v>
      </c>
      <c r="T25" s="51"/>
      <c r="U25" s="48">
        <f>U22/Y22*100</f>
        <v>4.010318930431088</v>
      </c>
      <c r="V25" s="49"/>
      <c r="W25" s="50">
        <f>W22/Y22*100</f>
        <v>7.819839667884628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114"/>
      <c r="E26" s="52"/>
      <c r="F26" s="114"/>
      <c r="G26" s="52"/>
      <c r="H26" s="114"/>
      <c r="I26" s="52"/>
      <c r="J26" s="114"/>
      <c r="K26" s="52"/>
      <c r="L26" s="114"/>
      <c r="M26" s="52"/>
      <c r="N26" s="114"/>
      <c r="O26" s="52"/>
      <c r="P26" s="114"/>
      <c r="Q26" s="52"/>
      <c r="R26" s="114"/>
      <c r="S26" s="52"/>
      <c r="T26" s="114"/>
      <c r="U26" s="52"/>
      <c r="V26" s="114"/>
      <c r="W26" s="52"/>
      <c r="X26" s="114"/>
      <c r="Y26" s="52"/>
      <c r="Z26" s="53"/>
    </row>
    <row r="27" spans="1:26" ht="18.95" customHeight="1">
      <c r="A27" s="22"/>
      <c r="B27" s="254" t="s">
        <v>42</v>
      </c>
      <c r="C27" s="4" t="s">
        <v>43</v>
      </c>
      <c r="D27" s="54" t="s">
        <v>21</v>
      </c>
      <c r="E27" s="13">
        <v>1261</v>
      </c>
      <c r="F27" s="14">
        <v>97704</v>
      </c>
      <c r="G27" s="19">
        <v>801</v>
      </c>
      <c r="H27" s="18">
        <v>298476</v>
      </c>
      <c r="I27" s="13">
        <v>2024</v>
      </c>
      <c r="J27" s="14">
        <v>954210</v>
      </c>
      <c r="K27" s="19">
        <v>420</v>
      </c>
      <c r="L27" s="18">
        <v>105468</v>
      </c>
      <c r="M27" s="13">
        <v>5651</v>
      </c>
      <c r="N27" s="14">
        <v>1234544</v>
      </c>
      <c r="O27" s="19">
        <v>5021</v>
      </c>
      <c r="P27" s="18">
        <v>1716694</v>
      </c>
      <c r="Q27" s="13">
        <v>27656</v>
      </c>
      <c r="R27" s="14">
        <v>572811</v>
      </c>
      <c r="S27" s="19">
        <v>36036</v>
      </c>
      <c r="T27" s="18">
        <v>9423920</v>
      </c>
      <c r="U27" s="13">
        <v>3380</v>
      </c>
      <c r="V27" s="14">
        <v>1107446</v>
      </c>
      <c r="W27" s="19">
        <v>10416</v>
      </c>
      <c r="X27" s="18">
        <v>1561271</v>
      </c>
      <c r="Y27" s="55">
        <v>92666</v>
      </c>
      <c r="Z27" s="56">
        <v>22372544</v>
      </c>
    </row>
    <row r="28" spans="1:26" ht="18.95" customHeight="1">
      <c r="A28" s="22"/>
      <c r="B28" s="255"/>
      <c r="C28" s="7"/>
      <c r="D28" s="57" t="s">
        <v>22</v>
      </c>
      <c r="E28" s="27">
        <v>1277</v>
      </c>
      <c r="F28" s="21">
        <v>122649</v>
      </c>
      <c r="G28" s="25">
        <v>803</v>
      </c>
      <c r="H28" s="26">
        <v>312945</v>
      </c>
      <c r="I28" s="27">
        <v>2057</v>
      </c>
      <c r="J28" s="21">
        <v>969506</v>
      </c>
      <c r="K28" s="25">
        <v>174</v>
      </c>
      <c r="L28" s="26">
        <v>69970</v>
      </c>
      <c r="M28" s="27">
        <v>5095</v>
      </c>
      <c r="N28" s="21">
        <v>1154384</v>
      </c>
      <c r="O28" s="25">
        <v>5034</v>
      </c>
      <c r="P28" s="26">
        <v>1672156</v>
      </c>
      <c r="Q28" s="27">
        <v>27523</v>
      </c>
      <c r="R28" s="21">
        <v>6293182</v>
      </c>
      <c r="S28" s="25">
        <v>35576</v>
      </c>
      <c r="T28" s="26">
        <v>9164962</v>
      </c>
      <c r="U28" s="27">
        <v>3558</v>
      </c>
      <c r="V28" s="21">
        <v>1047311</v>
      </c>
      <c r="W28" s="25">
        <v>12545</v>
      </c>
      <c r="X28" s="26">
        <v>1574604</v>
      </c>
      <c r="Y28" s="58">
        <v>93642</v>
      </c>
      <c r="Z28" s="59">
        <v>22381669</v>
      </c>
    </row>
    <row r="29" spans="1:26" ht="18.95" customHeight="1">
      <c r="A29" s="22"/>
      <c r="B29" s="255"/>
      <c r="C29" s="7"/>
      <c r="D29" s="57" t="s">
        <v>24</v>
      </c>
      <c r="E29" s="27">
        <v>1952</v>
      </c>
      <c r="F29" s="21">
        <v>259115</v>
      </c>
      <c r="G29" s="25">
        <v>1441</v>
      </c>
      <c r="H29" s="26">
        <v>505718</v>
      </c>
      <c r="I29" s="27">
        <v>2345</v>
      </c>
      <c r="J29" s="21">
        <v>2336596</v>
      </c>
      <c r="K29" s="25">
        <v>557</v>
      </c>
      <c r="L29" s="26">
        <v>190339</v>
      </c>
      <c r="M29" s="27">
        <v>9195</v>
      </c>
      <c r="N29" s="21">
        <v>2156959</v>
      </c>
      <c r="O29" s="25">
        <v>3744</v>
      </c>
      <c r="P29" s="26">
        <v>1136862</v>
      </c>
      <c r="Q29" s="27">
        <v>62307</v>
      </c>
      <c r="R29" s="21">
        <v>11828677</v>
      </c>
      <c r="S29" s="25">
        <v>25401</v>
      </c>
      <c r="T29" s="26">
        <v>2110769</v>
      </c>
      <c r="U29" s="27">
        <v>7039</v>
      </c>
      <c r="V29" s="21">
        <v>2393708</v>
      </c>
      <c r="W29" s="25">
        <v>21323</v>
      </c>
      <c r="X29" s="26">
        <v>1936539</v>
      </c>
      <c r="Y29" s="58">
        <v>135304</v>
      </c>
      <c r="Z29" s="59">
        <v>24855282</v>
      </c>
    </row>
    <row r="30" spans="1:26" ht="18.95" customHeight="1" thickBot="1">
      <c r="A30" s="22" t="s">
        <v>29</v>
      </c>
      <c r="B30" s="255"/>
      <c r="C30" s="7"/>
      <c r="D30" s="60" t="s">
        <v>44</v>
      </c>
      <c r="E30" s="252">
        <v>64.7</v>
      </c>
      <c r="F30" s="253"/>
      <c r="G30" s="252">
        <v>55.6</v>
      </c>
      <c r="H30" s="253"/>
      <c r="I30" s="252">
        <v>86.4</v>
      </c>
      <c r="J30" s="253"/>
      <c r="K30" s="252">
        <v>68.4</v>
      </c>
      <c r="L30" s="253"/>
      <c r="M30" s="252">
        <v>60.3</v>
      </c>
      <c r="N30" s="253"/>
      <c r="O30" s="252">
        <v>134</v>
      </c>
      <c r="P30" s="253"/>
      <c r="Q30" s="252">
        <v>44.3</v>
      </c>
      <c r="R30" s="253"/>
      <c r="S30" s="252">
        <v>142.3</v>
      </c>
      <c r="T30" s="253"/>
      <c r="U30" s="252">
        <v>48.7</v>
      </c>
      <c r="V30" s="253"/>
      <c r="W30" s="252">
        <v>51.3</v>
      </c>
      <c r="X30" s="253"/>
      <c r="Y30" s="252">
        <v>68.6</v>
      </c>
      <c r="Z30" s="253"/>
    </row>
    <row r="31" spans="1:26" ht="18.95" customHeight="1">
      <c r="A31" s="22"/>
      <c r="B31" s="255"/>
      <c r="C31" s="4" t="s">
        <v>45</v>
      </c>
      <c r="D31" s="119" t="s">
        <v>21</v>
      </c>
      <c r="E31" s="124">
        <f>E20-E27</f>
        <v>-57</v>
      </c>
      <c r="F31" s="125">
        <f aca="true" t="shared" si="0" ref="F31:Z33">F20-F27</f>
        <v>-5630</v>
      </c>
      <c r="G31" s="126">
        <f t="shared" si="0"/>
        <v>-12</v>
      </c>
      <c r="H31" s="127">
        <f t="shared" si="0"/>
        <v>-50759</v>
      </c>
      <c r="I31" s="124">
        <f t="shared" si="0"/>
        <v>594</v>
      </c>
      <c r="J31" s="125">
        <f t="shared" si="0"/>
        <v>314870</v>
      </c>
      <c r="K31" s="126">
        <f t="shared" si="0"/>
        <v>522</v>
      </c>
      <c r="L31" s="127">
        <f t="shared" si="0"/>
        <v>2011982</v>
      </c>
      <c r="M31" s="124">
        <f t="shared" si="0"/>
        <v>1764</v>
      </c>
      <c r="N31" s="125">
        <f t="shared" si="0"/>
        <v>325155</v>
      </c>
      <c r="O31" s="126">
        <f t="shared" si="0"/>
        <v>111</v>
      </c>
      <c r="P31" s="127">
        <f t="shared" si="0"/>
        <v>58444</v>
      </c>
      <c r="Q31" s="124">
        <f t="shared" si="0"/>
        <v>2073</v>
      </c>
      <c r="R31" s="125">
        <f t="shared" si="0"/>
        <v>5322156</v>
      </c>
      <c r="S31" s="126">
        <f t="shared" si="0"/>
        <v>11977</v>
      </c>
      <c r="T31" s="127">
        <f t="shared" si="0"/>
        <v>1653147</v>
      </c>
      <c r="U31" s="124">
        <f t="shared" si="0"/>
        <v>381</v>
      </c>
      <c r="V31" s="125">
        <f t="shared" si="0"/>
        <v>-249911</v>
      </c>
      <c r="W31" s="126">
        <f t="shared" si="0"/>
        <v>-590</v>
      </c>
      <c r="X31" s="127">
        <f t="shared" si="0"/>
        <v>466595</v>
      </c>
      <c r="Y31" s="124">
        <f t="shared" si="0"/>
        <v>16763</v>
      </c>
      <c r="Z31" s="125">
        <f t="shared" si="0"/>
        <v>4546049</v>
      </c>
    </row>
    <row r="32" spans="1:26" ht="18.95" customHeight="1">
      <c r="A32" s="22" t="s">
        <v>46</v>
      </c>
      <c r="B32" s="255"/>
      <c r="C32" s="7"/>
      <c r="D32" s="115" t="s">
        <v>22</v>
      </c>
      <c r="E32" s="128">
        <f aca="true" t="shared" si="1" ref="E32:T33">E21-E28</f>
        <v>57</v>
      </c>
      <c r="F32" s="129">
        <f t="shared" si="1"/>
        <v>20850</v>
      </c>
      <c r="G32" s="130">
        <f t="shared" si="1"/>
        <v>215</v>
      </c>
      <c r="H32" s="131">
        <f t="shared" si="1"/>
        <v>-81715</v>
      </c>
      <c r="I32" s="128">
        <f t="shared" si="1"/>
        <v>474</v>
      </c>
      <c r="J32" s="129">
        <f t="shared" si="1"/>
        <v>343318</v>
      </c>
      <c r="K32" s="130">
        <f t="shared" si="1"/>
        <v>601</v>
      </c>
      <c r="L32" s="131">
        <f t="shared" si="1"/>
        <v>1598782</v>
      </c>
      <c r="M32" s="128">
        <f t="shared" si="1"/>
        <v>1796</v>
      </c>
      <c r="N32" s="129">
        <f t="shared" si="1"/>
        <v>324932</v>
      </c>
      <c r="O32" s="130">
        <f t="shared" si="1"/>
        <v>-192</v>
      </c>
      <c r="P32" s="131">
        <f t="shared" si="1"/>
        <v>-13704</v>
      </c>
      <c r="Q32" s="128">
        <f t="shared" si="1"/>
        <v>2313</v>
      </c>
      <c r="R32" s="129">
        <f t="shared" si="1"/>
        <v>-122533</v>
      </c>
      <c r="S32" s="130">
        <f t="shared" si="1"/>
        <v>10628</v>
      </c>
      <c r="T32" s="131">
        <f t="shared" si="1"/>
        <v>1520484</v>
      </c>
      <c r="U32" s="128">
        <f t="shared" si="0"/>
        <v>309</v>
      </c>
      <c r="V32" s="129">
        <f t="shared" si="0"/>
        <v>-159917</v>
      </c>
      <c r="W32" s="130">
        <f t="shared" si="0"/>
        <v>-3203</v>
      </c>
      <c r="X32" s="131">
        <f t="shared" si="0"/>
        <v>338732</v>
      </c>
      <c r="Y32" s="128">
        <f t="shared" si="0"/>
        <v>12998</v>
      </c>
      <c r="Z32" s="129">
        <f t="shared" si="0"/>
        <v>3769229</v>
      </c>
    </row>
    <row r="33" spans="1:26" ht="18.95" customHeight="1">
      <c r="A33" s="22"/>
      <c r="B33" s="255"/>
      <c r="C33" s="7"/>
      <c r="D33" s="115" t="s">
        <v>24</v>
      </c>
      <c r="E33" s="128">
        <f t="shared" si="1"/>
        <v>999</v>
      </c>
      <c r="F33" s="129">
        <f t="shared" si="0"/>
        <v>370105</v>
      </c>
      <c r="G33" s="130">
        <f t="shared" si="0"/>
        <v>-547</v>
      </c>
      <c r="H33" s="131">
        <f t="shared" si="0"/>
        <v>-104511</v>
      </c>
      <c r="I33" s="128">
        <f t="shared" si="0"/>
        <v>-131</v>
      </c>
      <c r="J33" s="129">
        <f t="shared" si="0"/>
        <v>-758999</v>
      </c>
      <c r="K33" s="130">
        <f t="shared" si="0"/>
        <v>522</v>
      </c>
      <c r="L33" s="131">
        <f t="shared" si="0"/>
        <v>1751475</v>
      </c>
      <c r="M33" s="128">
        <f t="shared" si="0"/>
        <v>2640.1000000000004</v>
      </c>
      <c r="N33" s="129">
        <f t="shared" si="0"/>
        <v>381178</v>
      </c>
      <c r="O33" s="130">
        <f t="shared" si="0"/>
        <v>304</v>
      </c>
      <c r="P33" s="131">
        <f t="shared" si="0"/>
        <v>33752</v>
      </c>
      <c r="Q33" s="128">
        <f t="shared" si="0"/>
        <v>-4769</v>
      </c>
      <c r="R33" s="129">
        <f t="shared" si="0"/>
        <v>-1899986</v>
      </c>
      <c r="S33" s="130">
        <f t="shared" si="0"/>
        <v>3375</v>
      </c>
      <c r="T33" s="131">
        <f t="shared" si="0"/>
        <v>364208</v>
      </c>
      <c r="U33" s="128">
        <f t="shared" si="0"/>
        <v>-2066</v>
      </c>
      <c r="V33" s="129">
        <f t="shared" si="0"/>
        <v>-987667</v>
      </c>
      <c r="W33" s="130">
        <f t="shared" si="0"/>
        <v>-11626</v>
      </c>
      <c r="X33" s="131">
        <f t="shared" si="0"/>
        <v>240805</v>
      </c>
      <c r="Y33" s="128">
        <f t="shared" si="0"/>
        <v>-11298.899999999994</v>
      </c>
      <c r="Z33" s="129">
        <f t="shared" si="0"/>
        <v>-609640</v>
      </c>
    </row>
    <row r="34" spans="1:26" ht="18.95" customHeight="1" thickBot="1">
      <c r="A34" s="22" t="s">
        <v>47</v>
      </c>
      <c r="B34" s="255"/>
      <c r="C34" s="69"/>
      <c r="D34" s="28" t="s">
        <v>44</v>
      </c>
      <c r="E34" s="246">
        <v>87.05268389662028</v>
      </c>
      <c r="F34" s="245"/>
      <c r="G34" s="250">
        <v>56.00624024960999</v>
      </c>
      <c r="H34" s="251"/>
      <c r="I34" s="246">
        <v>114.56217666219581</v>
      </c>
      <c r="J34" s="245"/>
      <c r="K34" s="250">
        <v>31.06796116504854</v>
      </c>
      <c r="L34" s="251"/>
      <c r="M34" s="246">
        <v>60.09323577016454</v>
      </c>
      <c r="N34" s="245"/>
      <c r="O34" s="250">
        <v>110.78748651564186</v>
      </c>
      <c r="P34" s="251"/>
      <c r="Q34" s="246">
        <v>44.466676927812834</v>
      </c>
      <c r="R34" s="245"/>
      <c r="S34" s="250">
        <v>133.80239238956392</v>
      </c>
      <c r="T34" s="251"/>
      <c r="U34" s="246">
        <v>67.03780424650441</v>
      </c>
      <c r="V34" s="245"/>
      <c r="W34" s="250">
        <v>48.559225820403306</v>
      </c>
      <c r="X34" s="251"/>
      <c r="Y34" s="246">
        <v>70.54128256450254</v>
      </c>
      <c r="Z34" s="245"/>
    </row>
    <row r="35" spans="1:26" ht="18.95" customHeight="1">
      <c r="A35" s="22"/>
      <c r="B35" s="255"/>
      <c r="C35" s="7" t="s">
        <v>48</v>
      </c>
      <c r="D35" s="70" t="s">
        <v>21</v>
      </c>
      <c r="E35" s="71">
        <f aca="true" t="shared" si="2" ref="E35:Z37">E20/E27*100</f>
        <v>95.47977795400476</v>
      </c>
      <c r="F35" s="72">
        <f t="shared" si="2"/>
        <v>94.23769753541309</v>
      </c>
      <c r="G35" s="73">
        <f t="shared" si="2"/>
        <v>98.50187265917603</v>
      </c>
      <c r="H35" s="74">
        <f t="shared" si="2"/>
        <v>82.99394256154599</v>
      </c>
      <c r="I35" s="71">
        <f t="shared" si="2"/>
        <v>129.34782608695653</v>
      </c>
      <c r="J35" s="72">
        <f t="shared" si="2"/>
        <v>132.9979773844332</v>
      </c>
      <c r="K35" s="73">
        <f t="shared" si="2"/>
        <v>224.28571428571428</v>
      </c>
      <c r="L35" s="74">
        <f t="shared" si="2"/>
        <v>2007.6705730648157</v>
      </c>
      <c r="M35" s="71">
        <f t="shared" si="2"/>
        <v>131.21571403291452</v>
      </c>
      <c r="N35" s="72">
        <f t="shared" si="2"/>
        <v>126.33806490493656</v>
      </c>
      <c r="O35" s="73">
        <f t="shared" si="2"/>
        <v>102.21071499701256</v>
      </c>
      <c r="P35" s="74">
        <f t="shared" si="2"/>
        <v>103.40445064758192</v>
      </c>
      <c r="Q35" s="71">
        <f t="shared" si="2"/>
        <v>107.49566097772636</v>
      </c>
      <c r="R35" s="72">
        <f t="shared" si="2"/>
        <v>1029.1295034487814</v>
      </c>
      <c r="S35" s="73">
        <f t="shared" si="2"/>
        <v>133.23620823620823</v>
      </c>
      <c r="T35" s="74">
        <f t="shared" si="2"/>
        <v>117.54203134152242</v>
      </c>
      <c r="U35" s="71">
        <f t="shared" si="2"/>
        <v>111.27218934911242</v>
      </c>
      <c r="V35" s="72">
        <f t="shared" si="2"/>
        <v>77.4335723818588</v>
      </c>
      <c r="W35" s="73">
        <f t="shared" si="2"/>
        <v>94.33563748079877</v>
      </c>
      <c r="X35" s="74">
        <f t="shared" si="2"/>
        <v>129.88558680715906</v>
      </c>
      <c r="Y35" s="71">
        <f t="shared" si="2"/>
        <v>118.08969848703947</v>
      </c>
      <c r="Z35" s="72">
        <f t="shared" si="2"/>
        <v>120.3197678368629</v>
      </c>
    </row>
    <row r="36" spans="1:26" ht="18.95" customHeight="1">
      <c r="A36" s="22" t="s">
        <v>49</v>
      </c>
      <c r="B36" s="255"/>
      <c r="C36" s="7" t="s">
        <v>62</v>
      </c>
      <c r="D36" s="60" t="s">
        <v>22</v>
      </c>
      <c r="E36" s="75">
        <f t="shared" si="2"/>
        <v>104.46358653093186</v>
      </c>
      <c r="F36" s="76">
        <f t="shared" si="2"/>
        <v>116.9997309395103</v>
      </c>
      <c r="G36" s="77">
        <f t="shared" si="2"/>
        <v>126.77459526774595</v>
      </c>
      <c r="H36" s="78">
        <f t="shared" si="2"/>
        <v>73.88838294268962</v>
      </c>
      <c r="I36" s="75">
        <f t="shared" si="2"/>
        <v>123.04326689353427</v>
      </c>
      <c r="J36" s="76">
        <f t="shared" si="2"/>
        <v>135.41164263037052</v>
      </c>
      <c r="K36" s="77">
        <f t="shared" si="2"/>
        <v>445.40229885057465</v>
      </c>
      <c r="L36" s="78">
        <f t="shared" si="2"/>
        <v>2384.953551522081</v>
      </c>
      <c r="M36" s="75">
        <f t="shared" si="2"/>
        <v>135.25024533856723</v>
      </c>
      <c r="N36" s="76">
        <f t="shared" si="2"/>
        <v>128.14765277412022</v>
      </c>
      <c r="O36" s="77">
        <f t="shared" si="2"/>
        <v>96.18593563766389</v>
      </c>
      <c r="P36" s="78">
        <f t="shared" si="2"/>
        <v>99.18045923944895</v>
      </c>
      <c r="Q36" s="75">
        <f t="shared" si="2"/>
        <v>108.40388039094574</v>
      </c>
      <c r="R36" s="76">
        <f t="shared" si="2"/>
        <v>98.05292457774144</v>
      </c>
      <c r="S36" s="77">
        <f t="shared" si="2"/>
        <v>129.87407240836518</v>
      </c>
      <c r="T36" s="78">
        <f t="shared" si="2"/>
        <v>116.59018335264237</v>
      </c>
      <c r="U36" s="75">
        <f t="shared" si="2"/>
        <v>108.68465430016863</v>
      </c>
      <c r="V36" s="76">
        <f t="shared" si="2"/>
        <v>84.73070558792946</v>
      </c>
      <c r="W36" s="77">
        <f t="shared" si="2"/>
        <v>74.46791550418493</v>
      </c>
      <c r="X36" s="78">
        <f t="shared" si="2"/>
        <v>121.51220243311968</v>
      </c>
      <c r="Y36" s="75">
        <f t="shared" si="2"/>
        <v>113.88052369663187</v>
      </c>
      <c r="Z36" s="76">
        <f t="shared" si="2"/>
        <v>116.84069673266994</v>
      </c>
    </row>
    <row r="37" spans="1:26" ht="18.95" customHeight="1" thickBot="1">
      <c r="A37" s="22"/>
      <c r="B37" s="256"/>
      <c r="C37" s="69"/>
      <c r="D37" s="47" t="s">
        <v>24</v>
      </c>
      <c r="E37" s="79">
        <f t="shared" si="2"/>
        <v>151.17827868852459</v>
      </c>
      <c r="F37" s="80">
        <f t="shared" si="2"/>
        <v>242.83426277907495</v>
      </c>
      <c r="G37" s="81">
        <f t="shared" si="2"/>
        <v>62.04024982650937</v>
      </c>
      <c r="H37" s="82">
        <f t="shared" si="2"/>
        <v>79.33413483403794</v>
      </c>
      <c r="I37" s="79">
        <f t="shared" si="2"/>
        <v>94.4136460554371</v>
      </c>
      <c r="J37" s="80">
        <f t="shared" si="2"/>
        <v>67.51689209431156</v>
      </c>
      <c r="K37" s="81">
        <f t="shared" si="2"/>
        <v>193.71633752244165</v>
      </c>
      <c r="L37" s="82">
        <f t="shared" si="2"/>
        <v>1020.1871397874319</v>
      </c>
      <c r="M37" s="79">
        <f t="shared" si="2"/>
        <v>128.71234366503535</v>
      </c>
      <c r="N37" s="80">
        <f t="shared" si="2"/>
        <v>117.67200952822931</v>
      </c>
      <c r="O37" s="81">
        <f t="shared" si="2"/>
        <v>108.11965811965811</v>
      </c>
      <c r="P37" s="82">
        <f t="shared" si="2"/>
        <v>102.96887397063144</v>
      </c>
      <c r="Q37" s="79">
        <f t="shared" si="2"/>
        <v>92.34596433787536</v>
      </c>
      <c r="R37" s="80">
        <f t="shared" si="2"/>
        <v>83.93745978523211</v>
      </c>
      <c r="S37" s="81">
        <f t="shared" si="2"/>
        <v>113.28687846935159</v>
      </c>
      <c r="T37" s="82">
        <f t="shared" si="2"/>
        <v>117.25475407304162</v>
      </c>
      <c r="U37" s="79">
        <f t="shared" si="2"/>
        <v>70.64923994885636</v>
      </c>
      <c r="V37" s="80">
        <f t="shared" si="2"/>
        <v>58.7390358389578</v>
      </c>
      <c r="W37" s="81">
        <f t="shared" si="2"/>
        <v>45.47671528396567</v>
      </c>
      <c r="X37" s="82">
        <f t="shared" si="2"/>
        <v>112.43481282845325</v>
      </c>
      <c r="Y37" s="79">
        <f t="shared" si="2"/>
        <v>91.64924909832673</v>
      </c>
      <c r="Z37" s="80">
        <f t="shared" si="2"/>
        <v>97.54724166879298</v>
      </c>
    </row>
    <row r="38" ht="5.25" customHeight="1" thickBot="1">
      <c r="A38" s="22"/>
    </row>
    <row r="39" spans="1:26" ht="18.95" customHeight="1">
      <c r="A39" s="22" t="s">
        <v>50</v>
      </c>
      <c r="B39" s="247" t="s">
        <v>51</v>
      </c>
      <c r="C39" s="12" t="s">
        <v>43</v>
      </c>
      <c r="D39" s="120" t="s">
        <v>21</v>
      </c>
      <c r="E39" s="13">
        <f>+'(令和3年3月) '!E20</f>
        <v>1276</v>
      </c>
      <c r="F39" s="14">
        <f>+'(令和3年3月) '!F20</f>
        <v>105101</v>
      </c>
      <c r="G39" s="13">
        <f>+'(令和3年3月) '!G20</f>
        <v>812</v>
      </c>
      <c r="H39" s="14">
        <f>+'(令和3年3月) '!H20</f>
        <v>243997</v>
      </c>
      <c r="I39" s="13">
        <f>+'(令和3年3月) '!I20</f>
        <v>4397</v>
      </c>
      <c r="J39" s="14">
        <f>+'(令和3年3月) '!J20</f>
        <v>10511928</v>
      </c>
      <c r="K39" s="13">
        <f>+'(令和3年3月) '!K20</f>
        <v>931</v>
      </c>
      <c r="L39" s="14">
        <f>+'(令和3年3月) '!L20</f>
        <v>1585435</v>
      </c>
      <c r="M39" s="13">
        <f>+'(令和3年3月) '!M20</f>
        <v>5732</v>
      </c>
      <c r="N39" s="14">
        <f>+'(令和3年3月) '!N20</f>
        <v>1515763</v>
      </c>
      <c r="O39" s="13">
        <f>+'(令和3年3月) '!O20</f>
        <v>5285</v>
      </c>
      <c r="P39" s="14">
        <f>+'(令和3年3月) '!P20</f>
        <v>1796862</v>
      </c>
      <c r="Q39" s="13">
        <f>+'(令和3年3月) '!Q20</f>
        <v>30156</v>
      </c>
      <c r="R39" s="14">
        <f>+'(令和3年3月) '!R20</f>
        <v>5892999</v>
      </c>
      <c r="S39" s="25">
        <f>+'(令和3年3月) '!S20</f>
        <v>45057</v>
      </c>
      <c r="T39" s="26">
        <f>+'(令和3年3月) '!T20</f>
        <v>9901876</v>
      </c>
      <c r="U39" s="13">
        <f>+'(令和3年3月) '!U20</f>
        <v>4770</v>
      </c>
      <c r="V39" s="14">
        <f>+'(令和3年3月) '!V20</f>
        <v>1291241</v>
      </c>
      <c r="W39" s="13">
        <f>+'(令和3年3月) '!W20</f>
        <v>9374</v>
      </c>
      <c r="X39" s="14">
        <f>+'(令和3年3月) '!X20</f>
        <v>1824977</v>
      </c>
      <c r="Y39" s="55">
        <f>+'(令和3年3月) '!Y20</f>
        <v>107790</v>
      </c>
      <c r="Z39" s="56">
        <f>+'(令和3年3月) '!Z20</f>
        <v>34670179</v>
      </c>
    </row>
    <row r="40" spans="1:26" ht="18.95" customHeight="1">
      <c r="A40" s="22"/>
      <c r="B40" s="248"/>
      <c r="C40" s="22"/>
      <c r="D40" s="116" t="s">
        <v>22</v>
      </c>
      <c r="E40" s="27">
        <f>+'(令和3年3月) '!E21</f>
        <v>1422</v>
      </c>
      <c r="F40" s="21">
        <f>+'(令和3年3月) '!F21</f>
        <v>154865</v>
      </c>
      <c r="G40" s="27">
        <f>+'(令和3年3月) '!G21</f>
        <v>699</v>
      </c>
      <c r="H40" s="21">
        <f>+'(令和3年3月) '!H21</f>
        <v>246256</v>
      </c>
      <c r="I40" s="27">
        <f>+'(令和3年3月) '!I21</f>
        <v>4514</v>
      </c>
      <c r="J40" s="21">
        <f>+'(令和3年3月) '!J21</f>
        <v>11507752</v>
      </c>
      <c r="K40" s="27">
        <f>+'(令和3年3月) '!K21</f>
        <v>995</v>
      </c>
      <c r="L40" s="21">
        <f>+'(令和3年3月) '!L21</f>
        <v>1743082</v>
      </c>
      <c r="M40" s="27">
        <f>+'(令和3年3月) '!M21</f>
        <v>7180</v>
      </c>
      <c r="N40" s="21">
        <f>+'(令和3年3月) '!N21</f>
        <v>1949378</v>
      </c>
      <c r="O40" s="27">
        <f>+'(令和3年3月) '!O21</f>
        <v>5201</v>
      </c>
      <c r="P40" s="21">
        <f>+'(令和3年3月) '!P21</f>
        <v>1790562</v>
      </c>
      <c r="Q40" s="27">
        <f>+'(令和3年3月) '!Q21</f>
        <v>29211</v>
      </c>
      <c r="R40" s="21">
        <f>+'(令和3年3月) '!R21</f>
        <v>6159994</v>
      </c>
      <c r="S40" s="25">
        <f>+'(令和3年3月) '!S21</f>
        <v>44283</v>
      </c>
      <c r="T40" s="26">
        <f>+'(令和3年3月) '!T21</f>
        <v>9876671</v>
      </c>
      <c r="U40" s="27">
        <f>+'(令和3年3月) '!U21</f>
        <v>5957</v>
      </c>
      <c r="V40" s="21">
        <f>+'(令和3年3月) '!V21</f>
        <v>1859788</v>
      </c>
      <c r="W40" s="27">
        <f>+'(令和3年3月) '!W21</f>
        <v>9124</v>
      </c>
      <c r="X40" s="21">
        <f>+'(令和3年3月) '!X21</f>
        <v>1792079</v>
      </c>
      <c r="Y40" s="58">
        <f>+'(令和3年3月) '!Y21</f>
        <v>108586</v>
      </c>
      <c r="Z40" s="59">
        <f>+'(令和3年3月) '!Z21</f>
        <v>37080427</v>
      </c>
    </row>
    <row r="41" spans="1:26" ht="18.95" customHeight="1">
      <c r="A41" s="22" t="s">
        <v>52</v>
      </c>
      <c r="B41" s="248"/>
      <c r="C41" s="22"/>
      <c r="D41" s="116" t="s">
        <v>24</v>
      </c>
      <c r="E41" s="27">
        <f>+'(令和3年3月) '!E22</f>
        <v>3081</v>
      </c>
      <c r="F41" s="21">
        <f>+'(令和3年3月) '!F22</f>
        <v>680645</v>
      </c>
      <c r="G41" s="27">
        <f>+'(令和3年3月) '!G22</f>
        <v>1123</v>
      </c>
      <c r="H41" s="21">
        <f>+'(令和3年3月) '!H22</f>
        <v>384720</v>
      </c>
      <c r="I41" s="27">
        <f>+'(令和3年3月) '!I22</f>
        <v>2127</v>
      </c>
      <c r="J41" s="21">
        <f>+'(令和3年3月) '!J22</f>
        <v>1621341</v>
      </c>
      <c r="K41" s="27">
        <f>+'(令和3年3月) '!K22</f>
        <v>912</v>
      </c>
      <c r="L41" s="21">
        <f>+'(令和3年3月) '!L22</f>
        <v>1493116</v>
      </c>
      <c r="M41" s="27">
        <f>+'(令和3年3月) '!M22</f>
        <v>11311.1</v>
      </c>
      <c r="N41" s="21">
        <f>+'(令和3年3月) '!N22</f>
        <v>2457754</v>
      </c>
      <c r="O41" s="27">
        <f>+'(令和3年3月) '!O22</f>
        <v>3758</v>
      </c>
      <c r="P41" s="21">
        <f>+'(令和3年3月) '!P22</f>
        <v>1053928</v>
      </c>
      <c r="Q41" s="27">
        <f>+'(令和3年3月) '!Q22</f>
        <v>57645</v>
      </c>
      <c r="R41" s="21">
        <f>+'(令和3年3月) '!R22</f>
        <v>10204373</v>
      </c>
      <c r="S41" s="25">
        <f>+'(令和3年3月) '!S22</f>
        <v>26967</v>
      </c>
      <c r="T41" s="26">
        <f>+'(令和3年3月) '!T22</f>
        <v>2083356</v>
      </c>
      <c r="U41" s="27">
        <f>+'(令和3年3月) '!U22</f>
        <v>5079</v>
      </c>
      <c r="V41" s="21">
        <f>+'(令和3年3月) '!V22</f>
        <v>1435900</v>
      </c>
      <c r="W41" s="27">
        <f>+'(令和3年3月) '!W22</f>
        <v>9213</v>
      </c>
      <c r="X41" s="21">
        <f>+'(令和3年3月) '!X22</f>
        <v>2062814</v>
      </c>
      <c r="Y41" s="58">
        <f>+'(令和3年3月) '!Y22</f>
        <v>121216.1</v>
      </c>
      <c r="Z41" s="59">
        <f>+'(令和3年3月) '!Z22</f>
        <v>23477947</v>
      </c>
    </row>
    <row r="42" spans="1:26" ht="18.95" customHeight="1" thickBot="1">
      <c r="A42" s="22"/>
      <c r="B42" s="248"/>
      <c r="C42" s="22"/>
      <c r="D42" s="123" t="s">
        <v>44</v>
      </c>
      <c r="E42" s="244">
        <f>+'(令和3年3月) '!E23:F23</f>
        <v>41.552441090405054</v>
      </c>
      <c r="F42" s="245">
        <f>+'(令和3年2月) '!F23</f>
        <v>0</v>
      </c>
      <c r="G42" s="244">
        <f>+'(令和3年3月) '!G23:H23</f>
        <v>70.37727061015372</v>
      </c>
      <c r="H42" s="245">
        <f>+'(令和3年2月) '!H23</f>
        <v>0</v>
      </c>
      <c r="I42" s="244">
        <f>+'(令和3年3月) '!I23:J23</f>
        <v>202.89162112932604</v>
      </c>
      <c r="J42" s="245">
        <f>+'(令和3年2月) '!J23</f>
        <v>0</v>
      </c>
      <c r="K42" s="244">
        <f>+'(令和3年3月) '!K23:L23</f>
        <v>122.28571428571429</v>
      </c>
      <c r="L42" s="245">
        <f>+'(令和3年2月) '!L23</f>
        <v>0</v>
      </c>
      <c r="M42" s="244">
        <f>+'(令和3年3月) '!M23:N23</f>
        <v>49.879858766446986</v>
      </c>
      <c r="N42" s="245">
        <f>+'(令和3年2月) '!N23</f>
        <v>0</v>
      </c>
      <c r="O42" s="244">
        <f>+'(令和3年3月) '!O23:P23</f>
        <v>136.483144604972</v>
      </c>
      <c r="P42" s="245">
        <f>+'(令和3年2月) '!P23</f>
        <v>0</v>
      </c>
      <c r="Q42" s="244">
        <f>+'(令和3年3月) '!Q23:R23</f>
        <v>52.161421266276555</v>
      </c>
      <c r="R42" s="245">
        <f>+'(令和3年2月) '!R23</f>
        <v>0</v>
      </c>
      <c r="S42" s="244">
        <f>+'(令和3年3月) '!S23:T23</f>
        <v>167.27831036548832</v>
      </c>
      <c r="T42" s="245">
        <f>+'(令和3年2月) '!T23</f>
        <v>0</v>
      </c>
      <c r="U42" s="244">
        <f>+'(令和3年3月) '!U23:V23</f>
        <v>82.45196003074558</v>
      </c>
      <c r="V42" s="245">
        <f>+'(令和3年2月) '!V23</f>
        <v>0</v>
      </c>
      <c r="W42" s="244">
        <f>+'(令和3年3月) '!W23:X23</f>
        <v>88.954075498918</v>
      </c>
      <c r="X42" s="245">
        <f>+'(令和3年2月) '!X23</f>
        <v>0</v>
      </c>
      <c r="Y42" s="244">
        <f>+'(令和3年3月) '!Y23:Z23</f>
        <v>86.82713544609378</v>
      </c>
      <c r="Z42" s="245">
        <f>+'(令和3年2月) '!Z23</f>
        <v>0</v>
      </c>
    </row>
    <row r="43" spans="1:26" ht="18.95" customHeight="1">
      <c r="A43" s="22"/>
      <c r="B43" s="248"/>
      <c r="C43" s="12" t="s">
        <v>45</v>
      </c>
      <c r="D43" s="120" t="s">
        <v>21</v>
      </c>
      <c r="E43" s="124">
        <f aca="true" t="shared" si="3" ref="E43:Z46">E20-E39</f>
        <v>-72</v>
      </c>
      <c r="F43" s="127">
        <f t="shared" si="3"/>
        <v>-13027</v>
      </c>
      <c r="G43" s="124">
        <f t="shared" si="3"/>
        <v>-23</v>
      </c>
      <c r="H43" s="125">
        <f t="shared" si="3"/>
        <v>3720</v>
      </c>
      <c r="I43" s="126">
        <f t="shared" si="3"/>
        <v>-1779</v>
      </c>
      <c r="J43" s="127">
        <f t="shared" si="3"/>
        <v>-9242848</v>
      </c>
      <c r="K43" s="124">
        <f t="shared" si="3"/>
        <v>11</v>
      </c>
      <c r="L43" s="125">
        <f t="shared" si="3"/>
        <v>532015</v>
      </c>
      <c r="M43" s="126">
        <f t="shared" si="3"/>
        <v>1683</v>
      </c>
      <c r="N43" s="127">
        <f t="shared" si="3"/>
        <v>43936</v>
      </c>
      <c r="O43" s="124">
        <f t="shared" si="3"/>
        <v>-153</v>
      </c>
      <c r="P43" s="125">
        <f t="shared" si="3"/>
        <v>-21724</v>
      </c>
      <c r="Q43" s="126">
        <f t="shared" si="3"/>
        <v>-427</v>
      </c>
      <c r="R43" s="127">
        <f t="shared" si="3"/>
        <v>1968</v>
      </c>
      <c r="S43" s="124">
        <f t="shared" si="3"/>
        <v>2956</v>
      </c>
      <c r="T43" s="125">
        <f t="shared" si="3"/>
        <v>1175191</v>
      </c>
      <c r="U43" s="126">
        <f t="shared" si="3"/>
        <v>-1009</v>
      </c>
      <c r="V43" s="127">
        <f t="shared" si="3"/>
        <v>-433706</v>
      </c>
      <c r="W43" s="124">
        <f t="shared" si="3"/>
        <v>452</v>
      </c>
      <c r="X43" s="125">
        <f t="shared" si="3"/>
        <v>202889</v>
      </c>
      <c r="Y43" s="124">
        <f t="shared" si="3"/>
        <v>1639</v>
      </c>
      <c r="Z43" s="125">
        <f t="shared" si="3"/>
        <v>-7751586</v>
      </c>
    </row>
    <row r="44" spans="1:26" ht="18.95" customHeight="1">
      <c r="A44" s="22"/>
      <c r="B44" s="248"/>
      <c r="C44" s="22"/>
      <c r="D44" s="116" t="s">
        <v>22</v>
      </c>
      <c r="E44" s="128">
        <f t="shared" si="3"/>
        <v>-88</v>
      </c>
      <c r="F44" s="131">
        <f t="shared" si="3"/>
        <v>-11366</v>
      </c>
      <c r="G44" s="128">
        <f t="shared" si="3"/>
        <v>319</v>
      </c>
      <c r="H44" s="129">
        <f t="shared" si="3"/>
        <v>-15026</v>
      </c>
      <c r="I44" s="130">
        <f t="shared" si="3"/>
        <v>-1983</v>
      </c>
      <c r="J44" s="131">
        <f t="shared" si="3"/>
        <v>-10194928</v>
      </c>
      <c r="K44" s="128">
        <f t="shared" si="3"/>
        <v>-220</v>
      </c>
      <c r="L44" s="129">
        <f t="shared" si="3"/>
        <v>-74330</v>
      </c>
      <c r="M44" s="130">
        <f t="shared" si="3"/>
        <v>-289</v>
      </c>
      <c r="N44" s="131">
        <f t="shared" si="3"/>
        <v>-470062</v>
      </c>
      <c r="O44" s="128">
        <f t="shared" si="3"/>
        <v>-359</v>
      </c>
      <c r="P44" s="129">
        <f t="shared" si="3"/>
        <v>-132110</v>
      </c>
      <c r="Q44" s="130">
        <f t="shared" si="3"/>
        <v>625</v>
      </c>
      <c r="R44" s="131">
        <f t="shared" si="3"/>
        <v>10655</v>
      </c>
      <c r="S44" s="128">
        <f t="shared" si="3"/>
        <v>1921</v>
      </c>
      <c r="T44" s="129">
        <f t="shared" si="3"/>
        <v>808775</v>
      </c>
      <c r="U44" s="130">
        <f t="shared" si="3"/>
        <v>-2090</v>
      </c>
      <c r="V44" s="131">
        <f t="shared" si="3"/>
        <v>-972394</v>
      </c>
      <c r="W44" s="128">
        <f t="shared" si="3"/>
        <v>218</v>
      </c>
      <c r="X44" s="129">
        <f t="shared" si="3"/>
        <v>121257</v>
      </c>
      <c r="Y44" s="128">
        <f t="shared" si="3"/>
        <v>-1946</v>
      </c>
      <c r="Z44" s="129">
        <f t="shared" si="3"/>
        <v>-10929529</v>
      </c>
    </row>
    <row r="45" spans="1:26" ht="18.95" customHeight="1">
      <c r="A45" s="22"/>
      <c r="B45" s="248"/>
      <c r="C45" s="22"/>
      <c r="D45" s="116" t="s">
        <v>24</v>
      </c>
      <c r="E45" s="128">
        <f t="shared" si="3"/>
        <v>-130</v>
      </c>
      <c r="F45" s="131">
        <f t="shared" si="3"/>
        <v>-51425</v>
      </c>
      <c r="G45" s="128">
        <f t="shared" si="3"/>
        <v>-229</v>
      </c>
      <c r="H45" s="129">
        <f t="shared" si="3"/>
        <v>16487</v>
      </c>
      <c r="I45" s="130">
        <f t="shared" si="3"/>
        <v>87</v>
      </c>
      <c r="J45" s="131">
        <f t="shared" si="3"/>
        <v>-43744</v>
      </c>
      <c r="K45" s="128">
        <f t="shared" si="3"/>
        <v>167</v>
      </c>
      <c r="L45" s="129">
        <f t="shared" si="3"/>
        <v>448698</v>
      </c>
      <c r="M45" s="130">
        <f t="shared" si="3"/>
        <v>524</v>
      </c>
      <c r="N45" s="131">
        <f t="shared" si="3"/>
        <v>80383</v>
      </c>
      <c r="O45" s="128">
        <f t="shared" si="3"/>
        <v>290</v>
      </c>
      <c r="P45" s="129">
        <f t="shared" si="3"/>
        <v>116686</v>
      </c>
      <c r="Q45" s="130">
        <f t="shared" si="3"/>
        <v>-107</v>
      </c>
      <c r="R45" s="131">
        <f t="shared" si="3"/>
        <v>-275682</v>
      </c>
      <c r="S45" s="128">
        <f t="shared" si="3"/>
        <v>1809</v>
      </c>
      <c r="T45" s="129">
        <f t="shared" si="3"/>
        <v>391621</v>
      </c>
      <c r="U45" s="130">
        <f t="shared" si="3"/>
        <v>-106</v>
      </c>
      <c r="V45" s="131">
        <f t="shared" si="3"/>
        <v>-29859</v>
      </c>
      <c r="W45" s="128">
        <f t="shared" si="3"/>
        <v>484</v>
      </c>
      <c r="X45" s="129">
        <f t="shared" si="3"/>
        <v>114530</v>
      </c>
      <c r="Y45" s="128">
        <f t="shared" si="3"/>
        <v>2789</v>
      </c>
      <c r="Z45" s="129">
        <f t="shared" si="3"/>
        <v>767695</v>
      </c>
    </row>
    <row r="46" spans="1:38" ht="18.95" customHeight="1" thickBot="1">
      <c r="A46" s="22"/>
      <c r="B46" s="248"/>
      <c r="C46" s="46"/>
      <c r="D46" s="123" t="s">
        <v>44</v>
      </c>
      <c r="E46" s="244">
        <f>E23-E42</f>
        <v>0.5231557265710762</v>
      </c>
      <c r="F46" s="245"/>
      <c r="G46" s="244">
        <f>G23-G42</f>
        <v>19.21122715881009</v>
      </c>
      <c r="H46" s="245"/>
      <c r="I46" s="244">
        <f>I23-I42</f>
        <v>-84.27839836959326</v>
      </c>
      <c r="J46" s="245"/>
      <c r="K46" s="244">
        <f>K23-K42</f>
        <v>-36.047642964770034</v>
      </c>
      <c r="L46" s="245"/>
      <c r="M46" s="244">
        <f>M23-M42</f>
        <v>11.927262920914224</v>
      </c>
      <c r="N46" s="245"/>
      <c r="O46" s="244">
        <f t="shared" si="3"/>
        <v>-8.709637046683525</v>
      </c>
      <c r="P46" s="245"/>
      <c r="Q46" s="244">
        <f t="shared" si="3"/>
        <v>-0.4480607877337164</v>
      </c>
      <c r="R46" s="245"/>
      <c r="S46" s="244">
        <f t="shared" si="3"/>
        <v>1.7420150565377526</v>
      </c>
      <c r="T46" s="245"/>
      <c r="U46" s="244">
        <f t="shared" si="3"/>
        <v>-6.5665640896393285</v>
      </c>
      <c r="V46" s="245"/>
      <c r="W46" s="244">
        <f t="shared" si="3"/>
        <v>12.410281983895317</v>
      </c>
      <c r="X46" s="245"/>
      <c r="Y46" s="244">
        <f t="shared" si="3"/>
        <v>1.284740688596031</v>
      </c>
      <c r="Z46" s="245"/>
      <c r="AA46" s="242"/>
      <c r="AB46" s="243"/>
      <c r="AC46" s="242"/>
      <c r="AD46" s="243"/>
      <c r="AE46" s="242"/>
      <c r="AF46" s="243"/>
      <c r="AG46" s="113"/>
      <c r="AH46" s="114"/>
      <c r="AI46" s="113"/>
      <c r="AJ46" s="114"/>
      <c r="AK46" s="113"/>
      <c r="AL46" s="114"/>
    </row>
    <row r="47" spans="1:26" ht="18.95" customHeight="1">
      <c r="A47" s="22"/>
      <c r="B47" s="248"/>
      <c r="C47" s="22" t="s">
        <v>48</v>
      </c>
      <c r="D47" s="54" t="s">
        <v>21</v>
      </c>
      <c r="E47" s="83">
        <f aca="true" t="shared" si="4" ref="E47:Z49">E20/E39*100</f>
        <v>94.35736677115987</v>
      </c>
      <c r="F47" s="84">
        <f t="shared" si="4"/>
        <v>87.60525589670888</v>
      </c>
      <c r="G47" s="83">
        <f t="shared" si="4"/>
        <v>97.16748768472905</v>
      </c>
      <c r="H47" s="85">
        <f t="shared" si="4"/>
        <v>101.52460890912593</v>
      </c>
      <c r="I47" s="86">
        <f t="shared" si="4"/>
        <v>59.54059586081419</v>
      </c>
      <c r="J47" s="84">
        <f t="shared" si="4"/>
        <v>12.072761533374278</v>
      </c>
      <c r="K47" s="83">
        <f t="shared" si="4"/>
        <v>101.1815252416756</v>
      </c>
      <c r="L47" s="85">
        <f t="shared" si="4"/>
        <v>133.55640565523026</v>
      </c>
      <c r="M47" s="86">
        <f t="shared" si="4"/>
        <v>129.36147941381716</v>
      </c>
      <c r="N47" s="84">
        <f t="shared" si="4"/>
        <v>102.89860618051767</v>
      </c>
      <c r="O47" s="83">
        <f t="shared" si="4"/>
        <v>97.1050141911069</v>
      </c>
      <c r="P47" s="85">
        <f t="shared" si="4"/>
        <v>98.79100342708567</v>
      </c>
      <c r="Q47" s="86">
        <f t="shared" si="4"/>
        <v>98.58402971216341</v>
      </c>
      <c r="R47" s="84">
        <f t="shared" si="4"/>
        <v>100.03339555971415</v>
      </c>
      <c r="S47" s="83">
        <f t="shared" si="4"/>
        <v>106.56057882238055</v>
      </c>
      <c r="T47" s="85">
        <f t="shared" si="4"/>
        <v>111.86836716597945</v>
      </c>
      <c r="U47" s="86">
        <f t="shared" si="4"/>
        <v>78.84696016771488</v>
      </c>
      <c r="V47" s="84">
        <f t="shared" si="4"/>
        <v>66.41169231770057</v>
      </c>
      <c r="W47" s="83">
        <f t="shared" si="4"/>
        <v>104.8218476637508</v>
      </c>
      <c r="X47" s="85">
        <f t="shared" si="4"/>
        <v>111.11734558846496</v>
      </c>
      <c r="Y47" s="83">
        <f t="shared" si="4"/>
        <v>101.52054921606828</v>
      </c>
      <c r="Z47" s="85">
        <f t="shared" si="4"/>
        <v>77.64192102959723</v>
      </c>
    </row>
    <row r="48" spans="1:26" ht="18.95" customHeight="1">
      <c r="A48" s="22"/>
      <c r="B48" s="248"/>
      <c r="C48" s="22"/>
      <c r="D48" s="57" t="s">
        <v>22</v>
      </c>
      <c r="E48" s="75">
        <f t="shared" si="4"/>
        <v>93.81153305203938</v>
      </c>
      <c r="F48" s="78">
        <f t="shared" si="4"/>
        <v>92.66070448455106</v>
      </c>
      <c r="G48" s="75">
        <f t="shared" si="4"/>
        <v>145.63662374821175</v>
      </c>
      <c r="H48" s="76">
        <f t="shared" si="4"/>
        <v>93.8982197388084</v>
      </c>
      <c r="I48" s="77">
        <f t="shared" si="4"/>
        <v>56.07000443066017</v>
      </c>
      <c r="J48" s="78">
        <f t="shared" si="4"/>
        <v>11.408170770451084</v>
      </c>
      <c r="K48" s="75">
        <f t="shared" si="4"/>
        <v>77.88944723618091</v>
      </c>
      <c r="L48" s="76">
        <f t="shared" si="4"/>
        <v>95.73571409721401</v>
      </c>
      <c r="M48" s="77">
        <f t="shared" si="4"/>
        <v>95.974930362117</v>
      </c>
      <c r="N48" s="78">
        <f t="shared" si="4"/>
        <v>75.88656484273444</v>
      </c>
      <c r="O48" s="75">
        <f t="shared" si="4"/>
        <v>93.09748125360507</v>
      </c>
      <c r="P48" s="76">
        <f t="shared" si="4"/>
        <v>92.62186955827276</v>
      </c>
      <c r="Q48" s="77">
        <f t="shared" si="4"/>
        <v>102.13960494334327</v>
      </c>
      <c r="R48" s="78">
        <f t="shared" si="4"/>
        <v>100.17297094769897</v>
      </c>
      <c r="S48" s="75">
        <f t="shared" si="4"/>
        <v>104.33800781338212</v>
      </c>
      <c r="T48" s="76">
        <f t="shared" si="4"/>
        <v>108.18874092292839</v>
      </c>
      <c r="U48" s="77">
        <f t="shared" si="4"/>
        <v>64.91522578479099</v>
      </c>
      <c r="V48" s="78">
        <f t="shared" si="4"/>
        <v>47.71479329902118</v>
      </c>
      <c r="W48" s="75">
        <f t="shared" si="4"/>
        <v>102.38930293730819</v>
      </c>
      <c r="X48" s="76">
        <f t="shared" si="4"/>
        <v>106.76627537067283</v>
      </c>
      <c r="Y48" s="75">
        <f t="shared" si="4"/>
        <v>98.20787210137587</v>
      </c>
      <c r="Z48" s="76">
        <f t="shared" si="4"/>
        <v>70.52480274836101</v>
      </c>
    </row>
    <row r="49" spans="1:26" ht="18.95" customHeight="1" thickBot="1">
      <c r="A49" s="46"/>
      <c r="B49" s="249"/>
      <c r="C49" s="46"/>
      <c r="D49" s="47" t="s">
        <v>24</v>
      </c>
      <c r="E49" s="79">
        <f t="shared" si="4"/>
        <v>95.78059071729957</v>
      </c>
      <c r="F49" s="82">
        <f t="shared" si="4"/>
        <v>92.4446664560821</v>
      </c>
      <c r="G49" s="79">
        <f t="shared" si="4"/>
        <v>79.60819234194123</v>
      </c>
      <c r="H49" s="80">
        <f t="shared" si="4"/>
        <v>104.28545435641506</v>
      </c>
      <c r="I49" s="81">
        <f t="shared" si="4"/>
        <v>104.09026798307475</v>
      </c>
      <c r="J49" s="82">
        <f t="shared" si="4"/>
        <v>97.30198644208714</v>
      </c>
      <c r="K49" s="79">
        <f t="shared" si="4"/>
        <v>118.31140350877195</v>
      </c>
      <c r="L49" s="80">
        <f t="shared" si="4"/>
        <v>130.05111458185434</v>
      </c>
      <c r="M49" s="81">
        <f t="shared" si="4"/>
        <v>104.63261751730602</v>
      </c>
      <c r="N49" s="82">
        <f t="shared" si="4"/>
        <v>103.27058769917573</v>
      </c>
      <c r="O49" s="79">
        <f t="shared" si="4"/>
        <v>107.71687067589144</v>
      </c>
      <c r="P49" s="80">
        <f t="shared" si="4"/>
        <v>111.07153429835815</v>
      </c>
      <c r="Q49" s="81">
        <f t="shared" si="4"/>
        <v>99.81438112585653</v>
      </c>
      <c r="R49" s="82">
        <f t="shared" si="4"/>
        <v>97.29839354167082</v>
      </c>
      <c r="S49" s="79">
        <f t="shared" si="4"/>
        <v>106.70819890977863</v>
      </c>
      <c r="T49" s="80">
        <f t="shared" si="4"/>
        <v>118.79760348207411</v>
      </c>
      <c r="U49" s="81">
        <f t="shared" si="4"/>
        <v>97.91297499507778</v>
      </c>
      <c r="V49" s="82">
        <f t="shared" si="4"/>
        <v>97.92053764189707</v>
      </c>
      <c r="W49" s="79">
        <f t="shared" si="4"/>
        <v>105.25344621730164</v>
      </c>
      <c r="X49" s="80">
        <f t="shared" si="4"/>
        <v>105.55212442808708</v>
      </c>
      <c r="Y49" s="79">
        <f t="shared" si="4"/>
        <v>102.300849474616</v>
      </c>
      <c r="Z49" s="80">
        <f t="shared" si="4"/>
        <v>103.26985575016418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43214-51B6-43D6-9257-5BE0C445F952}">
  <dimension ref="A1:AL49"/>
  <sheetViews>
    <sheetView zoomScaleSheetLayoutView="100" workbookViewId="0" topLeftCell="A1">
      <pane xSplit="4" ySplit="4" topLeftCell="M1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3" sqref="E23:Z23"/>
    </sheetView>
  </sheetViews>
  <sheetFormatPr defaultColWidth="9.140625" defaultRowHeight="15"/>
  <cols>
    <col min="1" max="1" width="2.57421875" style="100" customWidth="1"/>
    <col min="2" max="2" width="3.140625" style="100" customWidth="1"/>
    <col min="3" max="3" width="12.57421875" style="100" customWidth="1"/>
    <col min="4" max="4" width="7.28125" style="100" customWidth="1"/>
    <col min="5" max="5" width="7.57421875" style="100" customWidth="1"/>
    <col min="6" max="6" width="10.140625" style="100" customWidth="1"/>
    <col min="7" max="7" width="7.57421875" style="100" customWidth="1"/>
    <col min="8" max="8" width="10.140625" style="100" customWidth="1"/>
    <col min="9" max="9" width="7.57421875" style="100" customWidth="1"/>
    <col min="10" max="10" width="10.140625" style="100" customWidth="1"/>
    <col min="11" max="11" width="7.57421875" style="100" customWidth="1"/>
    <col min="12" max="12" width="10.140625" style="100" customWidth="1"/>
    <col min="13" max="13" width="7.57421875" style="100" customWidth="1"/>
    <col min="14" max="14" width="10.140625" style="100" customWidth="1"/>
    <col min="15" max="15" width="7.57421875" style="100" customWidth="1"/>
    <col min="16" max="16" width="10.140625" style="100" customWidth="1"/>
    <col min="17" max="17" width="8.140625" style="100" customWidth="1"/>
    <col min="18" max="18" width="11.140625" style="100" customWidth="1"/>
    <col min="19" max="19" width="8.140625" style="100" customWidth="1"/>
    <col min="20" max="20" width="11.140625" style="100" customWidth="1"/>
    <col min="21" max="21" width="8.140625" style="100" customWidth="1"/>
    <col min="22" max="22" width="11.140625" style="100" customWidth="1"/>
    <col min="23" max="23" width="7.57421875" style="100" customWidth="1"/>
    <col min="24" max="24" width="10.421875" style="100" bestFit="1" customWidth="1"/>
    <col min="25" max="25" width="8.57421875" style="100" customWidth="1"/>
    <col min="26" max="26" width="11.57421875" style="100" customWidth="1"/>
    <col min="27" max="16384" width="9.00390625" style="100" customWidth="1"/>
  </cols>
  <sheetData>
    <row r="1" spans="1:26" ht="29.25" thickBot="1">
      <c r="A1" s="277" t="s">
        <v>64</v>
      </c>
      <c r="B1" s="278"/>
      <c r="C1" s="278"/>
      <c r="D1" s="278"/>
      <c r="E1" s="279" t="s">
        <v>0</v>
      </c>
      <c r="F1" s="280"/>
      <c r="G1" s="280"/>
      <c r="H1" s="280"/>
      <c r="J1" s="281" t="s">
        <v>1</v>
      </c>
      <c r="K1" s="278"/>
      <c r="L1" s="1" t="s">
        <v>2</v>
      </c>
      <c r="M1" s="1" t="s">
        <v>3</v>
      </c>
      <c r="N1" s="1" t="s">
        <v>4</v>
      </c>
      <c r="O1" s="281" t="s">
        <v>5</v>
      </c>
      <c r="P1" s="278"/>
      <c r="Q1" s="278"/>
      <c r="R1" s="1"/>
      <c r="S1" s="1"/>
      <c r="T1" s="1"/>
      <c r="V1" s="1"/>
      <c r="W1" s="1"/>
      <c r="X1" s="99" t="s">
        <v>6</v>
      </c>
      <c r="Y1" s="1"/>
      <c r="Z1" s="1"/>
    </row>
    <row r="2" spans="1:26" ht="15">
      <c r="A2" s="4"/>
      <c r="B2" s="5"/>
      <c r="C2" s="5"/>
      <c r="D2" s="6"/>
      <c r="E2" s="282" t="s">
        <v>7</v>
      </c>
      <c r="F2" s="283"/>
      <c r="G2" s="276" t="s">
        <v>8</v>
      </c>
      <c r="H2" s="276"/>
      <c r="I2" s="274" t="s">
        <v>9</v>
      </c>
      <c r="J2" s="275"/>
      <c r="K2" s="276" t="s">
        <v>10</v>
      </c>
      <c r="L2" s="276"/>
      <c r="M2" s="274" t="s">
        <v>11</v>
      </c>
      <c r="N2" s="275"/>
      <c r="O2" s="276" t="s">
        <v>12</v>
      </c>
      <c r="P2" s="276"/>
      <c r="Q2" s="274" t="s">
        <v>13</v>
      </c>
      <c r="R2" s="275"/>
      <c r="S2" s="276" t="s">
        <v>14</v>
      </c>
      <c r="T2" s="276"/>
      <c r="U2" s="274" t="s">
        <v>15</v>
      </c>
      <c r="V2" s="275"/>
      <c r="W2" s="276" t="s">
        <v>16</v>
      </c>
      <c r="X2" s="276"/>
      <c r="Y2" s="268" t="s">
        <v>17</v>
      </c>
      <c r="Z2" s="269"/>
    </row>
    <row r="3" spans="1:26" ht="18.75">
      <c r="A3" s="7"/>
      <c r="C3" s="272"/>
      <c r="D3" s="273"/>
      <c r="E3" s="265" t="s">
        <v>53</v>
      </c>
      <c r="F3" s="266"/>
      <c r="G3" s="267" t="s">
        <v>54</v>
      </c>
      <c r="H3" s="267"/>
      <c r="I3" s="265" t="s">
        <v>55</v>
      </c>
      <c r="J3" s="266"/>
      <c r="K3" s="267" t="s">
        <v>56</v>
      </c>
      <c r="L3" s="267"/>
      <c r="M3" s="265" t="s">
        <v>57</v>
      </c>
      <c r="N3" s="266"/>
      <c r="O3" s="267">
        <v>26</v>
      </c>
      <c r="P3" s="267"/>
      <c r="Q3" s="265" t="s">
        <v>58</v>
      </c>
      <c r="R3" s="266"/>
      <c r="S3" s="267" t="s">
        <v>59</v>
      </c>
      <c r="T3" s="267"/>
      <c r="U3" s="265" t="s">
        <v>60</v>
      </c>
      <c r="V3" s="266"/>
      <c r="W3" s="267">
        <v>40</v>
      </c>
      <c r="X3" s="267"/>
      <c r="Y3" s="270"/>
      <c r="Z3" s="271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97" t="s">
        <v>21</v>
      </c>
      <c r="E5" s="13">
        <v>951</v>
      </c>
      <c r="F5" s="14">
        <v>42689</v>
      </c>
      <c r="G5" s="15">
        <v>55</v>
      </c>
      <c r="H5" s="16">
        <v>10400</v>
      </c>
      <c r="I5" s="13">
        <v>2820</v>
      </c>
      <c r="J5" s="14">
        <v>10204561</v>
      </c>
      <c r="K5" s="17">
        <v>825</v>
      </c>
      <c r="L5" s="18">
        <v>1497220</v>
      </c>
      <c r="M5" s="13">
        <v>562</v>
      </c>
      <c r="N5" s="87">
        <v>374035</v>
      </c>
      <c r="O5" s="19">
        <v>694</v>
      </c>
      <c r="P5" s="18">
        <v>34261</v>
      </c>
      <c r="Q5" s="13">
        <v>14984</v>
      </c>
      <c r="R5" s="14">
        <v>2308824</v>
      </c>
      <c r="S5" s="19">
        <v>16612</v>
      </c>
      <c r="T5" s="18">
        <v>6790541</v>
      </c>
      <c r="U5" s="13">
        <v>4532</v>
      </c>
      <c r="V5" s="14">
        <v>1269216</v>
      </c>
      <c r="W5" s="13">
        <v>933</v>
      </c>
      <c r="X5" s="18">
        <v>79841</v>
      </c>
      <c r="Y5" s="20">
        <v>42968</v>
      </c>
      <c r="Z5" s="21">
        <v>22611588</v>
      </c>
    </row>
    <row r="6" spans="1:26" ht="18.95" customHeight="1">
      <c r="A6" s="7"/>
      <c r="B6" s="22"/>
      <c r="C6" s="91"/>
      <c r="D6" s="95" t="s">
        <v>22</v>
      </c>
      <c r="E6" s="23">
        <v>989</v>
      </c>
      <c r="F6" s="24">
        <v>87369</v>
      </c>
      <c r="G6" s="25">
        <v>55</v>
      </c>
      <c r="H6" s="26">
        <v>10400</v>
      </c>
      <c r="I6" s="27">
        <v>3014</v>
      </c>
      <c r="J6" s="21">
        <v>11227861</v>
      </c>
      <c r="K6" s="25">
        <v>912</v>
      </c>
      <c r="L6" s="26">
        <v>1674858</v>
      </c>
      <c r="M6" s="27">
        <v>511</v>
      </c>
      <c r="N6" s="88">
        <v>684555</v>
      </c>
      <c r="O6" s="25">
        <v>663</v>
      </c>
      <c r="P6" s="26">
        <v>35281</v>
      </c>
      <c r="Q6" s="27">
        <v>13921</v>
      </c>
      <c r="R6" s="21">
        <v>2172775</v>
      </c>
      <c r="S6" s="25">
        <v>16583</v>
      </c>
      <c r="T6" s="26">
        <v>6843559</v>
      </c>
      <c r="U6" s="27">
        <v>5508</v>
      </c>
      <c r="V6" s="21">
        <v>1819923</v>
      </c>
      <c r="W6" s="27">
        <v>994</v>
      </c>
      <c r="X6" s="26">
        <v>101295</v>
      </c>
      <c r="Y6" s="20">
        <v>43150</v>
      </c>
      <c r="Z6" s="21">
        <v>24657876</v>
      </c>
    </row>
    <row r="7" spans="1:26" ht="18.95" customHeight="1" thickBot="1">
      <c r="A7" s="7" t="s">
        <v>23</v>
      </c>
      <c r="B7" s="22"/>
      <c r="C7" s="92"/>
      <c r="D7" s="28" t="s">
        <v>24</v>
      </c>
      <c r="E7" s="23">
        <v>2346</v>
      </c>
      <c r="F7" s="24">
        <v>518976</v>
      </c>
      <c r="G7" s="29">
        <v>108</v>
      </c>
      <c r="H7" s="30">
        <v>65638</v>
      </c>
      <c r="I7" s="31">
        <v>1726</v>
      </c>
      <c r="J7" s="32">
        <v>1414433</v>
      </c>
      <c r="K7" s="89">
        <v>765</v>
      </c>
      <c r="L7" s="30">
        <v>1381783</v>
      </c>
      <c r="M7" s="23">
        <v>973</v>
      </c>
      <c r="N7" s="24">
        <v>233240</v>
      </c>
      <c r="O7" s="33">
        <v>2004</v>
      </c>
      <c r="P7" s="34">
        <v>378712</v>
      </c>
      <c r="Q7" s="23">
        <v>31052</v>
      </c>
      <c r="R7" s="24">
        <v>4337429</v>
      </c>
      <c r="S7" s="33">
        <v>23483</v>
      </c>
      <c r="T7" s="34">
        <v>1604051</v>
      </c>
      <c r="U7" s="23">
        <v>2988</v>
      </c>
      <c r="V7" s="24">
        <v>1272499</v>
      </c>
      <c r="W7" s="23">
        <v>1445</v>
      </c>
      <c r="X7" s="34">
        <v>334377</v>
      </c>
      <c r="Y7" s="31">
        <v>66890</v>
      </c>
      <c r="Z7" s="24">
        <v>11541138</v>
      </c>
    </row>
    <row r="8" spans="1:26" ht="18.95" customHeight="1">
      <c r="A8" s="7"/>
      <c r="B8" s="22" t="s">
        <v>25</v>
      </c>
      <c r="C8" s="2" t="s">
        <v>26</v>
      </c>
      <c r="D8" s="97" t="s">
        <v>21</v>
      </c>
      <c r="E8" s="13">
        <v>184</v>
      </c>
      <c r="F8" s="14">
        <v>23796</v>
      </c>
      <c r="G8" s="15">
        <v>0</v>
      </c>
      <c r="H8" s="16">
        <v>0</v>
      </c>
      <c r="I8" s="13">
        <v>165</v>
      </c>
      <c r="J8" s="14">
        <v>87270</v>
      </c>
      <c r="K8" s="17">
        <v>0</v>
      </c>
      <c r="L8" s="18">
        <v>0</v>
      </c>
      <c r="M8" s="13">
        <v>4219</v>
      </c>
      <c r="N8" s="87">
        <v>883333</v>
      </c>
      <c r="O8" s="19">
        <v>0</v>
      </c>
      <c r="P8" s="18">
        <v>0</v>
      </c>
      <c r="Q8" s="13">
        <v>8431</v>
      </c>
      <c r="R8" s="14">
        <v>1855180</v>
      </c>
      <c r="S8" s="19">
        <v>28179</v>
      </c>
      <c r="T8" s="18">
        <v>3050844</v>
      </c>
      <c r="U8" s="13">
        <v>226</v>
      </c>
      <c r="V8" s="14">
        <v>19725</v>
      </c>
      <c r="W8" s="13">
        <v>162</v>
      </c>
      <c r="X8" s="18">
        <v>24228</v>
      </c>
      <c r="Y8" s="13">
        <v>41566</v>
      </c>
      <c r="Z8" s="14">
        <v>5944376</v>
      </c>
    </row>
    <row r="9" spans="1:26" ht="18.95" customHeight="1">
      <c r="A9" s="7" t="s">
        <v>27</v>
      </c>
      <c r="B9" s="22"/>
      <c r="C9" s="91"/>
      <c r="D9" s="95" t="s">
        <v>22</v>
      </c>
      <c r="E9" s="23">
        <v>185</v>
      </c>
      <c r="F9" s="24">
        <v>32162</v>
      </c>
      <c r="G9" s="25">
        <v>0</v>
      </c>
      <c r="H9" s="26">
        <v>0</v>
      </c>
      <c r="I9" s="27">
        <v>167</v>
      </c>
      <c r="J9" s="21">
        <v>85120</v>
      </c>
      <c r="K9" s="25">
        <v>1</v>
      </c>
      <c r="L9" s="26">
        <v>4</v>
      </c>
      <c r="M9" s="27">
        <v>4174</v>
      </c>
      <c r="N9" s="88">
        <v>829167</v>
      </c>
      <c r="O9" s="25">
        <v>0</v>
      </c>
      <c r="P9" s="26">
        <v>0</v>
      </c>
      <c r="Q9" s="27">
        <v>7586</v>
      </c>
      <c r="R9" s="21">
        <v>1746632</v>
      </c>
      <c r="S9" s="25">
        <v>27434</v>
      </c>
      <c r="T9" s="26">
        <v>2971546</v>
      </c>
      <c r="U9" s="27">
        <v>442</v>
      </c>
      <c r="V9" s="21">
        <v>38485</v>
      </c>
      <c r="W9" s="27">
        <v>193</v>
      </c>
      <c r="X9" s="26">
        <v>30185</v>
      </c>
      <c r="Y9" s="20">
        <v>40182</v>
      </c>
      <c r="Z9" s="21">
        <v>5733301</v>
      </c>
    </row>
    <row r="10" spans="1:26" ht="18.95" customHeight="1" thickBot="1">
      <c r="A10" s="7"/>
      <c r="B10" s="22"/>
      <c r="C10" s="92"/>
      <c r="D10" s="28" t="s">
        <v>24</v>
      </c>
      <c r="E10" s="35">
        <v>236</v>
      </c>
      <c r="F10" s="36">
        <v>37646</v>
      </c>
      <c r="G10" s="29">
        <v>0</v>
      </c>
      <c r="H10" s="30">
        <v>0</v>
      </c>
      <c r="I10" s="37">
        <v>97</v>
      </c>
      <c r="J10" s="38">
        <v>42374</v>
      </c>
      <c r="K10" s="89">
        <v>14</v>
      </c>
      <c r="L10" s="30">
        <v>218</v>
      </c>
      <c r="M10" s="35">
        <v>5438</v>
      </c>
      <c r="N10" s="36">
        <v>1309858</v>
      </c>
      <c r="O10" s="29">
        <v>0</v>
      </c>
      <c r="P10" s="30">
        <v>0</v>
      </c>
      <c r="Q10" s="35">
        <v>12743</v>
      </c>
      <c r="R10" s="36">
        <v>1549916</v>
      </c>
      <c r="S10" s="29">
        <v>3356</v>
      </c>
      <c r="T10" s="30">
        <v>435227</v>
      </c>
      <c r="U10" s="35">
        <v>1981</v>
      </c>
      <c r="V10" s="36">
        <v>143805</v>
      </c>
      <c r="W10" s="35">
        <v>111</v>
      </c>
      <c r="X10" s="30">
        <v>15121</v>
      </c>
      <c r="Y10" s="37">
        <v>23976</v>
      </c>
      <c r="Z10" s="36">
        <v>3534165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24</v>
      </c>
      <c r="J11" s="14">
        <v>17459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2009</v>
      </c>
      <c r="R11" s="14">
        <v>587108</v>
      </c>
      <c r="S11" s="19">
        <v>0</v>
      </c>
      <c r="T11" s="18">
        <v>0</v>
      </c>
      <c r="U11" s="13">
        <v>5</v>
      </c>
      <c r="V11" s="14">
        <v>760</v>
      </c>
      <c r="W11" s="13">
        <v>0</v>
      </c>
      <c r="X11" s="18">
        <v>0</v>
      </c>
      <c r="Y11" s="13">
        <v>2128</v>
      </c>
      <c r="Z11" s="14">
        <v>695327</v>
      </c>
    </row>
    <row r="12" spans="1:26" ht="18.95" customHeight="1">
      <c r="A12" s="7"/>
      <c r="B12" s="7"/>
      <c r="C12" s="91"/>
      <c r="D12" s="96" t="s">
        <v>22</v>
      </c>
      <c r="E12" s="23">
        <v>0</v>
      </c>
      <c r="F12" s="24">
        <v>0</v>
      </c>
      <c r="G12" s="25">
        <v>75</v>
      </c>
      <c r="H12" s="26">
        <v>75000</v>
      </c>
      <c r="I12" s="27">
        <v>24</v>
      </c>
      <c r="J12" s="21">
        <v>17459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2671</v>
      </c>
      <c r="R12" s="21">
        <v>699780</v>
      </c>
      <c r="S12" s="25">
        <v>0</v>
      </c>
      <c r="T12" s="26">
        <v>0</v>
      </c>
      <c r="U12" s="27">
        <v>4</v>
      </c>
      <c r="V12" s="21">
        <v>720</v>
      </c>
      <c r="W12" s="27">
        <v>0</v>
      </c>
      <c r="X12" s="26">
        <v>0</v>
      </c>
      <c r="Y12" s="20">
        <v>2789</v>
      </c>
      <c r="Z12" s="21">
        <v>807959</v>
      </c>
    </row>
    <row r="13" spans="1:26" ht="18.95" customHeight="1" thickBot="1">
      <c r="A13" s="7"/>
      <c r="B13" s="7"/>
      <c r="C13" s="92"/>
      <c r="D13" s="40" t="s">
        <v>24</v>
      </c>
      <c r="E13" s="35">
        <v>3</v>
      </c>
      <c r="F13" s="36">
        <v>900</v>
      </c>
      <c r="G13" s="29">
        <v>195</v>
      </c>
      <c r="H13" s="30">
        <v>195000</v>
      </c>
      <c r="I13" s="37">
        <v>22</v>
      </c>
      <c r="J13" s="38">
        <v>29731</v>
      </c>
      <c r="K13" s="89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5662</v>
      </c>
      <c r="R13" s="36">
        <v>1544418</v>
      </c>
      <c r="S13" s="29">
        <v>0</v>
      </c>
      <c r="T13" s="30">
        <v>0</v>
      </c>
      <c r="U13" s="35">
        <v>31</v>
      </c>
      <c r="V13" s="36">
        <v>3466</v>
      </c>
      <c r="W13" s="35">
        <v>0</v>
      </c>
      <c r="X13" s="30">
        <v>0</v>
      </c>
      <c r="Y13" s="37">
        <v>5932.1</v>
      </c>
      <c r="Z13" s="36">
        <v>1792515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97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175</v>
      </c>
      <c r="N14" s="87">
        <v>77010</v>
      </c>
      <c r="O14" s="19">
        <v>0</v>
      </c>
      <c r="P14" s="18">
        <v>0</v>
      </c>
      <c r="Q14" s="13">
        <v>0</v>
      </c>
      <c r="R14" s="14">
        <v>0</v>
      </c>
      <c r="S14" s="19">
        <v>0</v>
      </c>
      <c r="T14" s="18">
        <v>0</v>
      </c>
      <c r="U14" s="13">
        <v>0</v>
      </c>
      <c r="V14" s="14">
        <v>0</v>
      </c>
      <c r="W14" s="13">
        <v>0</v>
      </c>
      <c r="X14" s="18">
        <v>0</v>
      </c>
      <c r="Y14" s="13">
        <v>175</v>
      </c>
      <c r="Z14" s="14">
        <v>77010</v>
      </c>
    </row>
    <row r="15" spans="1:26" ht="18.95" customHeight="1">
      <c r="A15" s="7"/>
      <c r="B15" s="22"/>
      <c r="C15" s="91"/>
      <c r="D15" s="9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1702</v>
      </c>
      <c r="N15" s="88">
        <v>204317</v>
      </c>
      <c r="O15" s="25">
        <v>0</v>
      </c>
      <c r="P15" s="26">
        <v>0</v>
      </c>
      <c r="Q15" s="27">
        <v>0</v>
      </c>
      <c r="R15" s="21">
        <v>0</v>
      </c>
      <c r="S15" s="25">
        <v>0</v>
      </c>
      <c r="T15" s="26">
        <v>0</v>
      </c>
      <c r="U15" s="27">
        <v>0</v>
      </c>
      <c r="V15" s="21">
        <v>0</v>
      </c>
      <c r="W15" s="27">
        <v>0</v>
      </c>
      <c r="X15" s="26">
        <v>0</v>
      </c>
      <c r="Y15" s="27">
        <v>1702</v>
      </c>
      <c r="Z15" s="24">
        <v>204317</v>
      </c>
    </row>
    <row r="16" spans="1:26" ht="18.95" customHeight="1" thickBot="1">
      <c r="A16" s="7" t="s">
        <v>34</v>
      </c>
      <c r="B16" s="22"/>
      <c r="C16" s="92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3470</v>
      </c>
      <c r="N16" s="36">
        <v>464308</v>
      </c>
      <c r="O16" s="29">
        <v>0</v>
      </c>
      <c r="P16" s="30">
        <v>0</v>
      </c>
      <c r="Q16" s="35">
        <v>0</v>
      </c>
      <c r="R16" s="36">
        <v>0</v>
      </c>
      <c r="S16" s="29">
        <v>0</v>
      </c>
      <c r="T16" s="30">
        <v>0</v>
      </c>
      <c r="U16" s="35">
        <v>0</v>
      </c>
      <c r="V16" s="36">
        <v>0</v>
      </c>
      <c r="W16" s="35">
        <v>0</v>
      </c>
      <c r="X16" s="30">
        <v>0</v>
      </c>
      <c r="Y16" s="35">
        <v>3470</v>
      </c>
      <c r="Z16" s="36">
        <v>464308</v>
      </c>
    </row>
    <row r="17" spans="1:26" ht="18.95" customHeight="1">
      <c r="A17" s="7"/>
      <c r="B17" s="22"/>
      <c r="C17" s="2" t="s">
        <v>35</v>
      </c>
      <c r="D17" s="97" t="s">
        <v>21</v>
      </c>
      <c r="E17" s="13">
        <v>141</v>
      </c>
      <c r="F17" s="14">
        <v>38616</v>
      </c>
      <c r="G17" s="19">
        <v>682</v>
      </c>
      <c r="H17" s="18">
        <v>158597</v>
      </c>
      <c r="I17" s="13">
        <v>1388</v>
      </c>
      <c r="J17" s="14">
        <v>202638</v>
      </c>
      <c r="K17" s="19">
        <v>106</v>
      </c>
      <c r="L17" s="18">
        <v>88215</v>
      </c>
      <c r="M17" s="13">
        <v>761</v>
      </c>
      <c r="N17" s="87">
        <v>166385</v>
      </c>
      <c r="O17" s="19">
        <v>4591</v>
      </c>
      <c r="P17" s="18">
        <v>1762601</v>
      </c>
      <c r="Q17" s="13">
        <v>4732</v>
      </c>
      <c r="R17" s="14">
        <v>1141887</v>
      </c>
      <c r="S17" s="19">
        <v>266</v>
      </c>
      <c r="T17" s="18">
        <v>60491</v>
      </c>
      <c r="U17" s="13">
        <v>7</v>
      </c>
      <c r="V17" s="14">
        <v>1540</v>
      </c>
      <c r="W17" s="13">
        <v>8279</v>
      </c>
      <c r="X17" s="18">
        <v>1720908</v>
      </c>
      <c r="Y17" s="41">
        <v>20953</v>
      </c>
      <c r="Z17" s="42">
        <v>5341878</v>
      </c>
    </row>
    <row r="18" spans="1:26" ht="18.95" customHeight="1">
      <c r="A18" s="7" t="s">
        <v>36</v>
      </c>
      <c r="B18" s="22"/>
      <c r="C18" s="91"/>
      <c r="D18" s="95" t="s">
        <v>22</v>
      </c>
      <c r="E18" s="27">
        <v>248</v>
      </c>
      <c r="F18" s="21">
        <v>35334</v>
      </c>
      <c r="G18" s="25">
        <v>569</v>
      </c>
      <c r="H18" s="26">
        <v>160856</v>
      </c>
      <c r="I18" s="27">
        <v>1309</v>
      </c>
      <c r="J18" s="21">
        <v>177312</v>
      </c>
      <c r="K18" s="25">
        <v>82</v>
      </c>
      <c r="L18" s="26">
        <v>68220</v>
      </c>
      <c r="M18" s="27">
        <v>778</v>
      </c>
      <c r="N18" s="21">
        <v>216339</v>
      </c>
      <c r="O18" s="25">
        <v>4538</v>
      </c>
      <c r="P18" s="26">
        <v>1755281</v>
      </c>
      <c r="Q18" s="27">
        <v>5033</v>
      </c>
      <c r="R18" s="21">
        <v>1540807</v>
      </c>
      <c r="S18" s="25">
        <v>266</v>
      </c>
      <c r="T18" s="26">
        <v>61566</v>
      </c>
      <c r="U18" s="27">
        <v>3</v>
      </c>
      <c r="V18" s="21">
        <v>660</v>
      </c>
      <c r="W18" s="27">
        <v>7937</v>
      </c>
      <c r="X18" s="26">
        <v>1660599</v>
      </c>
      <c r="Y18" s="23">
        <v>20763</v>
      </c>
      <c r="Z18" s="24">
        <v>5676974</v>
      </c>
    </row>
    <row r="19" spans="1:26" ht="18.95" customHeight="1" thickBot="1">
      <c r="A19" s="7"/>
      <c r="B19" s="22"/>
      <c r="C19" s="92"/>
      <c r="D19" s="43" t="s">
        <v>24</v>
      </c>
      <c r="E19" s="23">
        <v>496</v>
      </c>
      <c r="F19" s="24">
        <v>123123</v>
      </c>
      <c r="G19" s="33">
        <v>820</v>
      </c>
      <c r="H19" s="34">
        <v>124082</v>
      </c>
      <c r="I19" s="23">
        <v>282</v>
      </c>
      <c r="J19" s="24">
        <v>134803</v>
      </c>
      <c r="K19" s="90">
        <v>133</v>
      </c>
      <c r="L19" s="34">
        <v>111115</v>
      </c>
      <c r="M19" s="23">
        <v>1411</v>
      </c>
      <c r="N19" s="24">
        <v>431348</v>
      </c>
      <c r="O19" s="33">
        <v>1754</v>
      </c>
      <c r="P19" s="34">
        <v>675216</v>
      </c>
      <c r="Q19" s="23">
        <v>8188</v>
      </c>
      <c r="R19" s="24">
        <v>2772610</v>
      </c>
      <c r="S19" s="33">
        <v>128</v>
      </c>
      <c r="T19" s="34">
        <v>44078</v>
      </c>
      <c r="U19" s="23">
        <v>79</v>
      </c>
      <c r="V19" s="24">
        <v>16130</v>
      </c>
      <c r="W19" s="23">
        <v>7657</v>
      </c>
      <c r="X19" s="34">
        <v>1713316</v>
      </c>
      <c r="Y19" s="35">
        <v>20948</v>
      </c>
      <c r="Z19" s="36">
        <v>6145821</v>
      </c>
    </row>
    <row r="20" spans="1:28" ht="18.95" customHeight="1">
      <c r="A20" s="7"/>
      <c r="B20" s="22"/>
      <c r="C20" s="2" t="s">
        <v>17</v>
      </c>
      <c r="D20" s="97" t="s">
        <v>21</v>
      </c>
      <c r="E20" s="13">
        <v>1276</v>
      </c>
      <c r="F20" s="14">
        <v>105101</v>
      </c>
      <c r="G20" s="19">
        <v>812</v>
      </c>
      <c r="H20" s="18">
        <v>243997</v>
      </c>
      <c r="I20" s="13">
        <v>4397</v>
      </c>
      <c r="J20" s="14">
        <v>10511928</v>
      </c>
      <c r="K20" s="19">
        <v>931</v>
      </c>
      <c r="L20" s="18">
        <v>1585435</v>
      </c>
      <c r="M20" s="13">
        <v>5732</v>
      </c>
      <c r="N20" s="14">
        <v>1515763</v>
      </c>
      <c r="O20" s="19">
        <v>5285</v>
      </c>
      <c r="P20" s="18">
        <v>1796862</v>
      </c>
      <c r="Q20" s="13">
        <v>30156</v>
      </c>
      <c r="R20" s="14">
        <v>5892999</v>
      </c>
      <c r="S20" s="19">
        <v>45057</v>
      </c>
      <c r="T20" s="18">
        <v>9901876</v>
      </c>
      <c r="U20" s="13">
        <v>4770</v>
      </c>
      <c r="V20" s="14">
        <v>1291241</v>
      </c>
      <c r="W20" s="13">
        <v>9374</v>
      </c>
      <c r="X20" s="18">
        <v>1824977</v>
      </c>
      <c r="Y20" s="31">
        <v>107790</v>
      </c>
      <c r="Z20" s="32">
        <v>34670179</v>
      </c>
      <c r="AA20" s="3"/>
      <c r="AB20" s="3"/>
    </row>
    <row r="21" spans="1:28" ht="18.95" customHeight="1">
      <c r="A21" s="7" t="s">
        <v>37</v>
      </c>
      <c r="B21" s="22"/>
      <c r="C21" s="91"/>
      <c r="D21" s="95" t="s">
        <v>22</v>
      </c>
      <c r="E21" s="27">
        <v>1422</v>
      </c>
      <c r="F21" s="21">
        <v>154865</v>
      </c>
      <c r="G21" s="25">
        <v>699</v>
      </c>
      <c r="H21" s="26">
        <v>246256</v>
      </c>
      <c r="I21" s="27">
        <v>4514</v>
      </c>
      <c r="J21" s="21">
        <v>11507752</v>
      </c>
      <c r="K21" s="25">
        <v>995</v>
      </c>
      <c r="L21" s="26">
        <v>1743082</v>
      </c>
      <c r="M21" s="27">
        <v>7180</v>
      </c>
      <c r="N21" s="21">
        <v>1949378</v>
      </c>
      <c r="O21" s="25">
        <v>5201</v>
      </c>
      <c r="P21" s="26">
        <v>1790562</v>
      </c>
      <c r="Q21" s="27">
        <v>29211</v>
      </c>
      <c r="R21" s="21">
        <v>6159994</v>
      </c>
      <c r="S21" s="25">
        <v>44283</v>
      </c>
      <c r="T21" s="26">
        <v>9876671</v>
      </c>
      <c r="U21" s="27">
        <v>5957</v>
      </c>
      <c r="V21" s="21">
        <v>1859788</v>
      </c>
      <c r="W21" s="27">
        <v>9124</v>
      </c>
      <c r="X21" s="26">
        <v>1792079</v>
      </c>
      <c r="Y21" s="23">
        <v>108586</v>
      </c>
      <c r="Z21" s="24">
        <v>37080427</v>
      </c>
      <c r="AA21" s="3"/>
      <c r="AB21" s="3"/>
    </row>
    <row r="22" spans="1:28" ht="18.95" customHeight="1" thickBot="1">
      <c r="A22" s="7"/>
      <c r="B22" s="22"/>
      <c r="C22" s="92"/>
      <c r="D22" s="43" t="s">
        <v>24</v>
      </c>
      <c r="E22" s="23">
        <v>3081</v>
      </c>
      <c r="F22" s="24">
        <v>680645</v>
      </c>
      <c r="G22" s="33">
        <v>1123</v>
      </c>
      <c r="H22" s="34">
        <v>384720</v>
      </c>
      <c r="I22" s="23">
        <v>2127</v>
      </c>
      <c r="J22" s="24">
        <v>1621341</v>
      </c>
      <c r="K22" s="33">
        <v>912</v>
      </c>
      <c r="L22" s="34">
        <v>1493116</v>
      </c>
      <c r="M22" s="23">
        <v>11311.1</v>
      </c>
      <c r="N22" s="24">
        <v>2457754</v>
      </c>
      <c r="O22" s="33">
        <v>3758</v>
      </c>
      <c r="P22" s="34">
        <v>1053928</v>
      </c>
      <c r="Q22" s="23">
        <v>57645</v>
      </c>
      <c r="R22" s="24">
        <v>10204373</v>
      </c>
      <c r="S22" s="33">
        <v>26967</v>
      </c>
      <c r="T22" s="34">
        <v>2083356</v>
      </c>
      <c r="U22" s="23">
        <v>5079</v>
      </c>
      <c r="V22" s="24">
        <v>1435900</v>
      </c>
      <c r="W22" s="23">
        <v>9213</v>
      </c>
      <c r="X22" s="34">
        <v>2062814</v>
      </c>
      <c r="Y22" s="23">
        <v>121216.1</v>
      </c>
      <c r="Z22" s="24">
        <v>23477947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61">
        <v>41.552441090405054</v>
      </c>
      <c r="F23" s="262"/>
      <c r="G23" s="261">
        <v>70.37727061015372</v>
      </c>
      <c r="H23" s="262"/>
      <c r="I23" s="261">
        <v>202.89162112932604</v>
      </c>
      <c r="J23" s="262"/>
      <c r="K23" s="261">
        <v>122.28571428571429</v>
      </c>
      <c r="L23" s="262"/>
      <c r="M23" s="261">
        <v>49.879858766446986</v>
      </c>
      <c r="N23" s="262"/>
      <c r="O23" s="261">
        <v>136.483144604972</v>
      </c>
      <c r="P23" s="262"/>
      <c r="Q23" s="261">
        <v>52.161421266276555</v>
      </c>
      <c r="R23" s="262"/>
      <c r="S23" s="261">
        <v>167.27831036548832</v>
      </c>
      <c r="T23" s="262"/>
      <c r="U23" s="261">
        <v>82.45196003074558</v>
      </c>
      <c r="V23" s="262"/>
      <c r="W23" s="261">
        <v>88.954075498918</v>
      </c>
      <c r="X23" s="262"/>
      <c r="Y23" s="261">
        <v>86.82713544609378</v>
      </c>
      <c r="Z23" s="262"/>
    </row>
    <row r="24" spans="1:26" ht="18.95" customHeight="1">
      <c r="A24" s="7"/>
      <c r="B24" s="22"/>
      <c r="C24" s="45" t="s">
        <v>39</v>
      </c>
      <c r="D24" s="43" t="s">
        <v>40</v>
      </c>
      <c r="E24" s="263">
        <v>220916.91009412528</v>
      </c>
      <c r="F24" s="264"/>
      <c r="G24" s="257">
        <v>342582.36865538737</v>
      </c>
      <c r="H24" s="258"/>
      <c r="I24" s="259">
        <v>762266.5726375176</v>
      </c>
      <c r="J24" s="260"/>
      <c r="K24" s="257">
        <v>1637188.596491228</v>
      </c>
      <c r="L24" s="258"/>
      <c r="M24" s="259">
        <v>217286.9128555136</v>
      </c>
      <c r="N24" s="260"/>
      <c r="O24" s="257">
        <v>280449.1750931347</v>
      </c>
      <c r="P24" s="258"/>
      <c r="Q24" s="259">
        <v>177020.95585046406</v>
      </c>
      <c r="R24" s="260"/>
      <c r="S24" s="257">
        <v>77255.7570363778</v>
      </c>
      <c r="T24" s="258"/>
      <c r="U24" s="259">
        <v>282713.1325063989</v>
      </c>
      <c r="V24" s="260"/>
      <c r="W24" s="257">
        <v>223902.52903505915</v>
      </c>
      <c r="X24" s="258"/>
      <c r="Y24" s="259">
        <v>193686.7049839089</v>
      </c>
      <c r="Z24" s="26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v>2.541741567333052</v>
      </c>
      <c r="F25" s="49"/>
      <c r="G25" s="50">
        <v>0.926444589456351</v>
      </c>
      <c r="H25" s="51"/>
      <c r="I25" s="48">
        <v>1.7547174014012992</v>
      </c>
      <c r="J25" s="49"/>
      <c r="K25" s="50">
        <v>0.7523753032806698</v>
      </c>
      <c r="L25" s="51"/>
      <c r="M25" s="48">
        <v>9.331351198396913</v>
      </c>
      <c r="N25" s="49"/>
      <c r="O25" s="50">
        <v>3.1002482343517075</v>
      </c>
      <c r="P25" s="51"/>
      <c r="Q25" s="48">
        <v>47.55556398861207</v>
      </c>
      <c r="R25" s="49"/>
      <c r="S25" s="50">
        <v>22.247044740756383</v>
      </c>
      <c r="T25" s="51"/>
      <c r="U25" s="48">
        <v>4.1900374620203085</v>
      </c>
      <c r="V25" s="49"/>
      <c r="W25" s="50">
        <v>7.60047551439124</v>
      </c>
      <c r="X25" s="51"/>
      <c r="Y25" s="48">
        <v>99.99999999999999</v>
      </c>
      <c r="Z25" s="49"/>
    </row>
    <row r="26" spans="1:26" ht="6" customHeight="1" thickBot="1">
      <c r="A26" s="22"/>
      <c r="D26" s="94"/>
      <c r="E26" s="52"/>
      <c r="F26" s="94"/>
      <c r="G26" s="52"/>
      <c r="H26" s="94"/>
      <c r="I26" s="52"/>
      <c r="J26" s="94"/>
      <c r="K26" s="52"/>
      <c r="L26" s="94"/>
      <c r="M26" s="52"/>
      <c r="N26" s="94"/>
      <c r="O26" s="52"/>
      <c r="P26" s="94"/>
      <c r="Q26" s="52"/>
      <c r="R26" s="94"/>
      <c r="S26" s="52"/>
      <c r="T26" s="94"/>
      <c r="U26" s="52"/>
      <c r="V26" s="94"/>
      <c r="W26" s="52"/>
      <c r="X26" s="94"/>
      <c r="Y26" s="52"/>
      <c r="Z26" s="53"/>
    </row>
    <row r="27" spans="1:26" ht="18.95" customHeight="1">
      <c r="A27" s="22"/>
      <c r="B27" s="254" t="s">
        <v>42</v>
      </c>
      <c r="C27" s="4" t="s">
        <v>43</v>
      </c>
      <c r="D27" s="54" t="s">
        <v>21</v>
      </c>
      <c r="E27" s="13">
        <v>1326</v>
      </c>
      <c r="F27" s="14">
        <v>134155</v>
      </c>
      <c r="G27" s="19">
        <v>821</v>
      </c>
      <c r="H27" s="18">
        <v>295711</v>
      </c>
      <c r="I27" s="13">
        <v>2073</v>
      </c>
      <c r="J27" s="14">
        <v>945678</v>
      </c>
      <c r="K27" s="19">
        <v>189</v>
      </c>
      <c r="L27" s="18">
        <v>71259</v>
      </c>
      <c r="M27" s="13">
        <v>3990</v>
      </c>
      <c r="N27" s="14">
        <v>1195916</v>
      </c>
      <c r="O27" s="19">
        <v>5561</v>
      </c>
      <c r="P27" s="18">
        <v>1889115</v>
      </c>
      <c r="Q27" s="13">
        <v>26567</v>
      </c>
      <c r="R27" s="14">
        <v>5587062</v>
      </c>
      <c r="S27" s="19">
        <v>34608</v>
      </c>
      <c r="T27" s="18">
        <v>4900065</v>
      </c>
      <c r="U27" s="13">
        <v>3939</v>
      </c>
      <c r="V27" s="14">
        <v>1177220</v>
      </c>
      <c r="W27" s="19">
        <v>12676</v>
      </c>
      <c r="X27" s="18">
        <v>1699625</v>
      </c>
      <c r="Y27" s="55">
        <v>91750</v>
      </c>
      <c r="Z27" s="56">
        <v>17895806</v>
      </c>
    </row>
    <row r="28" spans="1:26" ht="18.95" customHeight="1">
      <c r="A28" s="22"/>
      <c r="B28" s="255"/>
      <c r="C28" s="7"/>
      <c r="D28" s="57" t="s">
        <v>22</v>
      </c>
      <c r="E28" s="27">
        <v>1237</v>
      </c>
      <c r="F28" s="21">
        <v>97947</v>
      </c>
      <c r="G28" s="25">
        <v>755</v>
      </c>
      <c r="H28" s="26">
        <v>293389</v>
      </c>
      <c r="I28" s="27">
        <v>2152</v>
      </c>
      <c r="J28" s="21">
        <v>1106930</v>
      </c>
      <c r="K28" s="25">
        <v>99</v>
      </c>
      <c r="L28" s="26">
        <v>47245</v>
      </c>
      <c r="M28" s="27">
        <v>5476</v>
      </c>
      <c r="N28" s="21">
        <v>1305694</v>
      </c>
      <c r="O28" s="25">
        <v>5916</v>
      </c>
      <c r="P28" s="26">
        <v>2030208</v>
      </c>
      <c r="Q28" s="27">
        <v>27123</v>
      </c>
      <c r="R28" s="21">
        <v>5045427</v>
      </c>
      <c r="S28" s="25">
        <v>34279</v>
      </c>
      <c r="T28" s="26">
        <v>4846400</v>
      </c>
      <c r="U28" s="27">
        <v>5756</v>
      </c>
      <c r="V28" s="21">
        <v>175400</v>
      </c>
      <c r="W28" s="25">
        <v>25071</v>
      </c>
      <c r="X28" s="26">
        <v>1773720</v>
      </c>
      <c r="Y28" s="58">
        <v>107864</v>
      </c>
      <c r="Z28" s="59">
        <v>18297360</v>
      </c>
    </row>
    <row r="29" spans="1:26" ht="18.95" customHeight="1">
      <c r="A29" s="22"/>
      <c r="B29" s="255"/>
      <c r="C29" s="7"/>
      <c r="D29" s="57" t="s">
        <v>24</v>
      </c>
      <c r="E29" s="27">
        <v>1968</v>
      </c>
      <c r="F29" s="21">
        <v>284060</v>
      </c>
      <c r="G29" s="25">
        <v>1413</v>
      </c>
      <c r="H29" s="26">
        <v>520187</v>
      </c>
      <c r="I29" s="27">
        <v>2378</v>
      </c>
      <c r="J29" s="21">
        <v>2351892</v>
      </c>
      <c r="K29" s="25">
        <v>311</v>
      </c>
      <c r="L29" s="26">
        <v>154841</v>
      </c>
      <c r="M29" s="27">
        <v>8639</v>
      </c>
      <c r="N29" s="21">
        <v>2076799</v>
      </c>
      <c r="O29" s="25">
        <v>3757</v>
      </c>
      <c r="P29" s="26">
        <v>1092324</v>
      </c>
      <c r="Q29" s="27">
        <v>62174</v>
      </c>
      <c r="R29" s="21">
        <v>12249048</v>
      </c>
      <c r="S29" s="25">
        <v>24941</v>
      </c>
      <c r="T29" s="26">
        <v>1851811</v>
      </c>
      <c r="U29" s="27">
        <v>7217</v>
      </c>
      <c r="V29" s="21">
        <v>2333573</v>
      </c>
      <c r="W29" s="25">
        <v>23452</v>
      </c>
      <c r="X29" s="26">
        <v>1949872</v>
      </c>
      <c r="Y29" s="58">
        <v>136280</v>
      </c>
      <c r="Z29" s="59">
        <v>24864407</v>
      </c>
    </row>
    <row r="30" spans="1:26" ht="18.95" customHeight="1" thickBot="1">
      <c r="A30" s="22" t="s">
        <v>29</v>
      </c>
      <c r="B30" s="255"/>
      <c r="C30" s="7"/>
      <c r="D30" s="60" t="s">
        <v>44</v>
      </c>
      <c r="E30" s="252">
        <v>66.6</v>
      </c>
      <c r="F30" s="253"/>
      <c r="G30" s="252">
        <v>55.9</v>
      </c>
      <c r="H30" s="253"/>
      <c r="I30" s="252">
        <v>87.4</v>
      </c>
      <c r="J30" s="253"/>
      <c r="K30" s="252">
        <v>54.1</v>
      </c>
      <c r="L30" s="253"/>
      <c r="M30" s="252">
        <v>50.4</v>
      </c>
      <c r="N30" s="253"/>
      <c r="O30" s="252">
        <v>145.9</v>
      </c>
      <c r="P30" s="253"/>
      <c r="Q30" s="252">
        <v>43</v>
      </c>
      <c r="R30" s="253"/>
      <c r="S30" s="252">
        <v>139</v>
      </c>
      <c r="T30" s="253"/>
      <c r="U30" s="252">
        <v>59.7</v>
      </c>
      <c r="V30" s="253"/>
      <c r="W30" s="252">
        <v>63.7</v>
      </c>
      <c r="X30" s="253"/>
      <c r="Y30" s="252">
        <v>69.1</v>
      </c>
      <c r="Z30" s="253"/>
    </row>
    <row r="31" spans="1:26" ht="18.95" customHeight="1">
      <c r="A31" s="22"/>
      <c r="B31" s="255"/>
      <c r="C31" s="4" t="s">
        <v>45</v>
      </c>
      <c r="D31" s="97" t="s">
        <v>21</v>
      </c>
      <c r="E31" s="61">
        <f>E20-E27</f>
        <v>-50</v>
      </c>
      <c r="F31" s="62">
        <f aca="true" t="shared" si="0" ref="F31:Z33">F20-F27</f>
        <v>-29054</v>
      </c>
      <c r="G31" s="63">
        <f t="shared" si="0"/>
        <v>-9</v>
      </c>
      <c r="H31" s="64">
        <f t="shared" si="0"/>
        <v>-51714</v>
      </c>
      <c r="I31" s="61">
        <f t="shared" si="0"/>
        <v>2324</v>
      </c>
      <c r="J31" s="62">
        <f t="shared" si="0"/>
        <v>9566250</v>
      </c>
      <c r="K31" s="63">
        <f t="shared" si="0"/>
        <v>742</v>
      </c>
      <c r="L31" s="64">
        <f t="shared" si="0"/>
        <v>1514176</v>
      </c>
      <c r="M31" s="61">
        <f t="shared" si="0"/>
        <v>1742</v>
      </c>
      <c r="N31" s="62">
        <f t="shared" si="0"/>
        <v>319847</v>
      </c>
      <c r="O31" s="63">
        <f t="shared" si="0"/>
        <v>-276</v>
      </c>
      <c r="P31" s="64">
        <f t="shared" si="0"/>
        <v>-92253</v>
      </c>
      <c r="Q31" s="61">
        <f t="shared" si="0"/>
        <v>3589</v>
      </c>
      <c r="R31" s="62">
        <f t="shared" si="0"/>
        <v>305937</v>
      </c>
      <c r="S31" s="63">
        <f t="shared" si="0"/>
        <v>10449</v>
      </c>
      <c r="T31" s="64">
        <f t="shared" si="0"/>
        <v>5001811</v>
      </c>
      <c r="U31" s="61">
        <f t="shared" si="0"/>
        <v>831</v>
      </c>
      <c r="V31" s="62">
        <f t="shared" si="0"/>
        <v>114021</v>
      </c>
      <c r="W31" s="63">
        <f t="shared" si="0"/>
        <v>-3302</v>
      </c>
      <c r="X31" s="64">
        <f t="shared" si="0"/>
        <v>125352</v>
      </c>
      <c r="Y31" s="61">
        <f t="shared" si="0"/>
        <v>16040</v>
      </c>
      <c r="Z31" s="62">
        <f t="shared" si="0"/>
        <v>16774373</v>
      </c>
    </row>
    <row r="32" spans="1:26" ht="18.95" customHeight="1">
      <c r="A32" s="22" t="s">
        <v>46</v>
      </c>
      <c r="B32" s="255"/>
      <c r="C32" s="7"/>
      <c r="D32" s="95" t="s">
        <v>22</v>
      </c>
      <c r="E32" s="65">
        <f aca="true" t="shared" si="1" ref="E32:T33">E21-E28</f>
        <v>185</v>
      </c>
      <c r="F32" s="66">
        <f t="shared" si="1"/>
        <v>56918</v>
      </c>
      <c r="G32" s="67">
        <f t="shared" si="1"/>
        <v>-56</v>
      </c>
      <c r="H32" s="68">
        <f t="shared" si="1"/>
        <v>-47133</v>
      </c>
      <c r="I32" s="65">
        <f t="shared" si="1"/>
        <v>2362</v>
      </c>
      <c r="J32" s="66">
        <f t="shared" si="1"/>
        <v>10400822</v>
      </c>
      <c r="K32" s="67">
        <f t="shared" si="1"/>
        <v>896</v>
      </c>
      <c r="L32" s="68">
        <f t="shared" si="1"/>
        <v>1695837</v>
      </c>
      <c r="M32" s="65">
        <f t="shared" si="1"/>
        <v>1704</v>
      </c>
      <c r="N32" s="66">
        <f t="shared" si="1"/>
        <v>643684</v>
      </c>
      <c r="O32" s="67">
        <f t="shared" si="1"/>
        <v>-715</v>
      </c>
      <c r="P32" s="68">
        <f t="shared" si="1"/>
        <v>-239646</v>
      </c>
      <c r="Q32" s="65">
        <f t="shared" si="1"/>
        <v>2088</v>
      </c>
      <c r="R32" s="66">
        <f t="shared" si="1"/>
        <v>1114567</v>
      </c>
      <c r="S32" s="67">
        <f t="shared" si="1"/>
        <v>10004</v>
      </c>
      <c r="T32" s="68">
        <f t="shared" si="1"/>
        <v>5030271</v>
      </c>
      <c r="U32" s="65">
        <f t="shared" si="0"/>
        <v>201</v>
      </c>
      <c r="V32" s="66">
        <f t="shared" si="0"/>
        <v>1684388</v>
      </c>
      <c r="W32" s="67">
        <f t="shared" si="0"/>
        <v>-15947</v>
      </c>
      <c r="X32" s="68">
        <f t="shared" si="0"/>
        <v>18359</v>
      </c>
      <c r="Y32" s="65">
        <f t="shared" si="0"/>
        <v>722</v>
      </c>
      <c r="Z32" s="66">
        <f t="shared" si="0"/>
        <v>18783067</v>
      </c>
    </row>
    <row r="33" spans="1:26" ht="18.95" customHeight="1">
      <c r="A33" s="22"/>
      <c r="B33" s="255"/>
      <c r="C33" s="7"/>
      <c r="D33" s="95" t="s">
        <v>24</v>
      </c>
      <c r="E33" s="65">
        <f t="shared" si="1"/>
        <v>1113</v>
      </c>
      <c r="F33" s="66">
        <f t="shared" si="0"/>
        <v>396585</v>
      </c>
      <c r="G33" s="67">
        <f t="shared" si="0"/>
        <v>-290</v>
      </c>
      <c r="H33" s="68">
        <f t="shared" si="0"/>
        <v>-135467</v>
      </c>
      <c r="I33" s="65">
        <f t="shared" si="0"/>
        <v>-251</v>
      </c>
      <c r="J33" s="66">
        <f t="shared" si="0"/>
        <v>-730551</v>
      </c>
      <c r="K33" s="67">
        <f t="shared" si="0"/>
        <v>601</v>
      </c>
      <c r="L33" s="68">
        <f t="shared" si="0"/>
        <v>1338275</v>
      </c>
      <c r="M33" s="65">
        <f t="shared" si="0"/>
        <v>2672.1000000000004</v>
      </c>
      <c r="N33" s="66">
        <f t="shared" si="0"/>
        <v>380955</v>
      </c>
      <c r="O33" s="67">
        <f t="shared" si="0"/>
        <v>1</v>
      </c>
      <c r="P33" s="68">
        <f t="shared" si="0"/>
        <v>-38396</v>
      </c>
      <c r="Q33" s="65">
        <f t="shared" si="0"/>
        <v>-4529</v>
      </c>
      <c r="R33" s="66">
        <f t="shared" si="0"/>
        <v>-2044675</v>
      </c>
      <c r="S33" s="67">
        <f t="shared" si="0"/>
        <v>2026</v>
      </c>
      <c r="T33" s="68">
        <f t="shared" si="0"/>
        <v>231545</v>
      </c>
      <c r="U33" s="65">
        <f t="shared" si="0"/>
        <v>-2138</v>
      </c>
      <c r="V33" s="66">
        <f t="shared" si="0"/>
        <v>-897673</v>
      </c>
      <c r="W33" s="67">
        <f t="shared" si="0"/>
        <v>-14239</v>
      </c>
      <c r="X33" s="68">
        <f t="shared" si="0"/>
        <v>112942</v>
      </c>
      <c r="Y33" s="65">
        <f t="shared" si="0"/>
        <v>-15063.899999999994</v>
      </c>
      <c r="Z33" s="66">
        <f t="shared" si="0"/>
        <v>-1386460</v>
      </c>
    </row>
    <row r="34" spans="1:26" ht="18.95" customHeight="1" thickBot="1">
      <c r="A34" s="22" t="s">
        <v>47</v>
      </c>
      <c r="B34" s="255"/>
      <c r="C34" s="69"/>
      <c r="D34" s="28" t="s">
        <v>44</v>
      </c>
      <c r="E34" s="246">
        <v>87.05268389662028</v>
      </c>
      <c r="F34" s="245"/>
      <c r="G34" s="250">
        <v>56.00624024960999</v>
      </c>
      <c r="H34" s="251"/>
      <c r="I34" s="246">
        <v>114.56217666219581</v>
      </c>
      <c r="J34" s="245"/>
      <c r="K34" s="250">
        <v>31.06796116504854</v>
      </c>
      <c r="L34" s="251"/>
      <c r="M34" s="246">
        <v>60.09323577016454</v>
      </c>
      <c r="N34" s="245"/>
      <c r="O34" s="250">
        <v>110.78748651564186</v>
      </c>
      <c r="P34" s="251"/>
      <c r="Q34" s="246">
        <v>44.466676927812834</v>
      </c>
      <c r="R34" s="245"/>
      <c r="S34" s="250">
        <v>133.80239238956392</v>
      </c>
      <c r="T34" s="251"/>
      <c r="U34" s="246">
        <v>67.03780424650441</v>
      </c>
      <c r="V34" s="245"/>
      <c r="W34" s="250">
        <v>48.559225820403306</v>
      </c>
      <c r="X34" s="251"/>
      <c r="Y34" s="246">
        <v>70.54128256450254</v>
      </c>
      <c r="Z34" s="245"/>
    </row>
    <row r="35" spans="1:26" ht="18.95" customHeight="1">
      <c r="A35" s="22"/>
      <c r="B35" s="255"/>
      <c r="C35" s="7" t="s">
        <v>48</v>
      </c>
      <c r="D35" s="70" t="s">
        <v>21</v>
      </c>
      <c r="E35" s="71">
        <f aca="true" t="shared" si="2" ref="E35:Z37">E20/E27*100</f>
        <v>96.22926093514329</v>
      </c>
      <c r="F35" s="72">
        <f t="shared" si="2"/>
        <v>78.34296149975775</v>
      </c>
      <c r="G35" s="73">
        <f t="shared" si="2"/>
        <v>98.90377588306943</v>
      </c>
      <c r="H35" s="74">
        <f t="shared" si="2"/>
        <v>82.51197960170572</v>
      </c>
      <c r="I35" s="71">
        <f t="shared" si="2"/>
        <v>212.10805595754945</v>
      </c>
      <c r="J35" s="72">
        <f t="shared" si="2"/>
        <v>1111.5758217913497</v>
      </c>
      <c r="K35" s="73">
        <f t="shared" si="2"/>
        <v>492.59259259259255</v>
      </c>
      <c r="L35" s="74">
        <f t="shared" si="2"/>
        <v>2224.8908909751754</v>
      </c>
      <c r="M35" s="71">
        <f t="shared" si="2"/>
        <v>143.65914786967417</v>
      </c>
      <c r="N35" s="72">
        <f t="shared" si="2"/>
        <v>126.7449386077283</v>
      </c>
      <c r="O35" s="73">
        <f t="shared" si="2"/>
        <v>95.03686387340406</v>
      </c>
      <c r="P35" s="74">
        <f t="shared" si="2"/>
        <v>95.11660221849914</v>
      </c>
      <c r="Q35" s="71">
        <f t="shared" si="2"/>
        <v>113.50924078744306</v>
      </c>
      <c r="R35" s="72">
        <f t="shared" si="2"/>
        <v>105.47581179517964</v>
      </c>
      <c r="S35" s="73">
        <f t="shared" si="2"/>
        <v>130.19244105409155</v>
      </c>
      <c r="T35" s="74">
        <f t="shared" si="2"/>
        <v>202.07642143522583</v>
      </c>
      <c r="U35" s="71">
        <f t="shared" si="2"/>
        <v>121.0967250571211</v>
      </c>
      <c r="V35" s="72">
        <f t="shared" si="2"/>
        <v>109.68561526307742</v>
      </c>
      <c r="W35" s="73">
        <f t="shared" si="2"/>
        <v>73.95077311454718</v>
      </c>
      <c r="X35" s="74">
        <f t="shared" si="2"/>
        <v>107.37527395749062</v>
      </c>
      <c r="Y35" s="71">
        <f t="shared" si="2"/>
        <v>117.48228882833787</v>
      </c>
      <c r="Z35" s="72">
        <f t="shared" si="2"/>
        <v>193.73354293179085</v>
      </c>
    </row>
    <row r="36" spans="1:26" ht="18.95" customHeight="1">
      <c r="A36" s="22" t="s">
        <v>49</v>
      </c>
      <c r="B36" s="255"/>
      <c r="C36" s="7" t="s">
        <v>62</v>
      </c>
      <c r="D36" s="60" t="s">
        <v>22</v>
      </c>
      <c r="E36" s="75">
        <f t="shared" si="2"/>
        <v>114.95553759094584</v>
      </c>
      <c r="F36" s="76">
        <f t="shared" si="2"/>
        <v>158.11101922468274</v>
      </c>
      <c r="G36" s="77">
        <f t="shared" si="2"/>
        <v>92.58278145695364</v>
      </c>
      <c r="H36" s="78">
        <f t="shared" si="2"/>
        <v>83.93498052074209</v>
      </c>
      <c r="I36" s="75">
        <f t="shared" si="2"/>
        <v>209.75836431226767</v>
      </c>
      <c r="J36" s="76">
        <f t="shared" si="2"/>
        <v>1039.609731419331</v>
      </c>
      <c r="K36" s="77">
        <f t="shared" si="2"/>
        <v>1005.050505050505</v>
      </c>
      <c r="L36" s="78">
        <f t="shared" si="2"/>
        <v>3689.452852153667</v>
      </c>
      <c r="M36" s="75">
        <f t="shared" si="2"/>
        <v>131.11760409057706</v>
      </c>
      <c r="N36" s="76">
        <f t="shared" si="2"/>
        <v>149.29822760922545</v>
      </c>
      <c r="O36" s="77">
        <f t="shared" si="2"/>
        <v>87.91413116970926</v>
      </c>
      <c r="P36" s="78">
        <f t="shared" si="2"/>
        <v>88.1959878002648</v>
      </c>
      <c r="Q36" s="75">
        <f t="shared" si="2"/>
        <v>107.6982634664307</v>
      </c>
      <c r="R36" s="76">
        <f t="shared" si="2"/>
        <v>122.0906377200582</v>
      </c>
      <c r="S36" s="77">
        <f t="shared" si="2"/>
        <v>129.18404854283963</v>
      </c>
      <c r="T36" s="78">
        <f t="shared" si="2"/>
        <v>203.79397078243647</v>
      </c>
      <c r="U36" s="75">
        <f t="shared" si="2"/>
        <v>103.4920083391244</v>
      </c>
      <c r="V36" s="76">
        <f t="shared" si="2"/>
        <v>1060.3124287343214</v>
      </c>
      <c r="W36" s="77">
        <f t="shared" si="2"/>
        <v>36.392644888516614</v>
      </c>
      <c r="X36" s="78">
        <f t="shared" si="2"/>
        <v>101.03505626592697</v>
      </c>
      <c r="Y36" s="75">
        <f t="shared" si="2"/>
        <v>100.66936141808202</v>
      </c>
      <c r="Z36" s="76">
        <f t="shared" si="2"/>
        <v>202.6545195591058</v>
      </c>
    </row>
    <row r="37" spans="1:26" ht="18.95" customHeight="1" thickBot="1">
      <c r="A37" s="22"/>
      <c r="B37" s="256"/>
      <c r="C37" s="69"/>
      <c r="D37" s="47" t="s">
        <v>24</v>
      </c>
      <c r="E37" s="79">
        <f t="shared" si="2"/>
        <v>156.55487804878047</v>
      </c>
      <c r="F37" s="80">
        <f t="shared" si="2"/>
        <v>239.61310990635783</v>
      </c>
      <c r="G37" s="81">
        <f t="shared" si="2"/>
        <v>79.4762915782024</v>
      </c>
      <c r="H37" s="82">
        <f t="shared" si="2"/>
        <v>73.95801894318774</v>
      </c>
      <c r="I37" s="79">
        <f t="shared" si="2"/>
        <v>89.44491169049623</v>
      </c>
      <c r="J37" s="80">
        <f t="shared" si="2"/>
        <v>68.93773183462505</v>
      </c>
      <c r="K37" s="81">
        <f t="shared" si="2"/>
        <v>293.2475884244373</v>
      </c>
      <c r="L37" s="82">
        <f t="shared" si="2"/>
        <v>964.2898198797477</v>
      </c>
      <c r="M37" s="79">
        <f t="shared" si="2"/>
        <v>130.93066327121196</v>
      </c>
      <c r="N37" s="80">
        <f t="shared" si="2"/>
        <v>118.3433736245058</v>
      </c>
      <c r="O37" s="81">
        <f t="shared" si="2"/>
        <v>100.02661698163429</v>
      </c>
      <c r="P37" s="82">
        <f t="shared" si="2"/>
        <v>96.4849257180104</v>
      </c>
      <c r="Q37" s="79">
        <f t="shared" si="2"/>
        <v>92.71560459356</v>
      </c>
      <c r="R37" s="80">
        <f t="shared" si="2"/>
        <v>83.3074782628005</v>
      </c>
      <c r="S37" s="81">
        <f t="shared" si="2"/>
        <v>108.12317068281143</v>
      </c>
      <c r="T37" s="82">
        <f t="shared" si="2"/>
        <v>112.50370583175065</v>
      </c>
      <c r="U37" s="79">
        <f t="shared" si="2"/>
        <v>70.37550228626853</v>
      </c>
      <c r="V37" s="80">
        <f t="shared" si="2"/>
        <v>61.532251187342325</v>
      </c>
      <c r="W37" s="81">
        <f t="shared" si="2"/>
        <v>39.28449599181307</v>
      </c>
      <c r="X37" s="82">
        <f t="shared" si="2"/>
        <v>105.79227764694299</v>
      </c>
      <c r="Y37" s="79">
        <f t="shared" si="2"/>
        <v>88.94636043439978</v>
      </c>
      <c r="Z37" s="80">
        <f t="shared" si="2"/>
        <v>94.42391688649563</v>
      </c>
    </row>
    <row r="38" ht="5.25" customHeight="1" thickBot="1">
      <c r="A38" s="22"/>
    </row>
    <row r="39" spans="1:26" ht="18.95" customHeight="1">
      <c r="A39" s="22" t="s">
        <v>50</v>
      </c>
      <c r="B39" s="247" t="s">
        <v>51</v>
      </c>
      <c r="C39" s="12" t="s">
        <v>43</v>
      </c>
      <c r="D39" s="98" t="s">
        <v>21</v>
      </c>
      <c r="E39" s="13">
        <f>+'(令和3年2月) '!E20</f>
        <v>1151</v>
      </c>
      <c r="F39" s="14">
        <f>+'(令和3年2月) '!F20</f>
        <v>100158</v>
      </c>
      <c r="G39" s="13">
        <f>+'(令和3年2月) '!G20</f>
        <v>682</v>
      </c>
      <c r="H39" s="14">
        <f>+'(令和3年2月) '!H20</f>
        <v>197240</v>
      </c>
      <c r="I39" s="13">
        <f>+'(令和3年2月) '!I20</f>
        <v>2297</v>
      </c>
      <c r="J39" s="14">
        <f>+'(令和3年2月) '!J20</f>
        <v>1250218</v>
      </c>
      <c r="K39" s="13">
        <f>+'(令和3年2月) '!K20</f>
        <v>663</v>
      </c>
      <c r="L39" s="14">
        <f>+'(令和3年2月) '!L20</f>
        <v>1070049</v>
      </c>
      <c r="M39" s="13">
        <f>+'(令和3年2月) '!M20</f>
        <v>7168</v>
      </c>
      <c r="N39" s="14">
        <f>+'(令和3年2月) '!N20</f>
        <v>1929756</v>
      </c>
      <c r="O39" s="13">
        <f>+'(令和3年2月) '!O20</f>
        <v>4230</v>
      </c>
      <c r="P39" s="14">
        <f>+'(令和3年2月) '!P20</f>
        <v>1442781</v>
      </c>
      <c r="Q39" s="13">
        <f>+'(令和3年2月) '!Q20</f>
        <v>23490</v>
      </c>
      <c r="R39" s="14">
        <f>+'(令和3年2月) '!R20</f>
        <v>4166540</v>
      </c>
      <c r="S39" s="25">
        <f>+'(令和3年2月) '!S20</f>
        <v>37319</v>
      </c>
      <c r="T39" s="26">
        <f>+'(令和3年2月) '!T20</f>
        <v>8448024</v>
      </c>
      <c r="U39" s="13">
        <f>+'(令和3年2月) '!U20</f>
        <v>4309</v>
      </c>
      <c r="V39" s="14">
        <f>+'(令和3年2月) '!V20</f>
        <v>915270</v>
      </c>
      <c r="W39" s="13">
        <f>+'(令和3年2月) '!W20</f>
        <v>7489</v>
      </c>
      <c r="X39" s="14">
        <f>+'(令和3年2月) '!X20</f>
        <v>1344877</v>
      </c>
      <c r="Y39" s="55">
        <f>+'(令和3年2月) '!Y20</f>
        <v>88798</v>
      </c>
      <c r="Z39" s="56">
        <f>+'(令和3年2月) '!Z20</f>
        <v>20864913</v>
      </c>
    </row>
    <row r="40" spans="1:26" ht="18.95" customHeight="1">
      <c r="A40" s="22"/>
      <c r="B40" s="248"/>
      <c r="C40" s="22"/>
      <c r="D40" s="96" t="s">
        <v>22</v>
      </c>
      <c r="E40" s="27">
        <f>+'(令和3年2月) '!E21</f>
        <v>1221</v>
      </c>
      <c r="F40" s="21">
        <f>+'(令和3年2月) '!F21</f>
        <v>98178</v>
      </c>
      <c r="G40" s="27">
        <f>+'(令和3年2月) '!G21</f>
        <v>594</v>
      </c>
      <c r="H40" s="21">
        <f>+'(令和3年2月) '!H21</f>
        <v>216372</v>
      </c>
      <c r="I40" s="27">
        <f>+'(令和3年2月) '!I21</f>
        <v>2225</v>
      </c>
      <c r="J40" s="21">
        <f>+'(令和3年2月) '!J21</f>
        <v>1132681</v>
      </c>
      <c r="K40" s="27">
        <f>+'(令和3年2月) '!K21</f>
        <v>673</v>
      </c>
      <c r="L40" s="21">
        <f>+'(令和3年2月) '!L21</f>
        <v>1027804</v>
      </c>
      <c r="M40" s="27">
        <f>+'(令和3年2月) '!M21</f>
        <v>6726</v>
      </c>
      <c r="N40" s="21">
        <f>+'(令和3年2月) '!N21</f>
        <v>1428468</v>
      </c>
      <c r="O40" s="27">
        <f>+'(令和3年2月) '!O21</f>
        <v>4297</v>
      </c>
      <c r="P40" s="21">
        <f>+'(令和3年2月) '!P21</f>
        <v>1448906</v>
      </c>
      <c r="Q40" s="27">
        <f>+'(令和3年2月) '!Q21</f>
        <v>24504</v>
      </c>
      <c r="R40" s="21">
        <f>+'(令和3年2月) '!R21</f>
        <v>4497623</v>
      </c>
      <c r="S40" s="25">
        <f>+'(令和3年2月) '!S21</f>
        <v>36147</v>
      </c>
      <c r="T40" s="26">
        <f>+'(令和3年2月) '!T21</f>
        <v>8417776</v>
      </c>
      <c r="U40" s="27">
        <f>+'(令和3年2月) '!U21</f>
        <v>4649</v>
      </c>
      <c r="V40" s="21">
        <f>+'(令和3年2月) '!V21</f>
        <v>1124696</v>
      </c>
      <c r="W40" s="27">
        <f>+'(令和3年2月) '!W21</f>
        <v>8354</v>
      </c>
      <c r="X40" s="21">
        <f>+'(令和3年2月) '!X21</f>
        <v>1310188</v>
      </c>
      <c r="Y40" s="58">
        <f>+'(令和3年2月) '!Y21</f>
        <v>89390</v>
      </c>
      <c r="Z40" s="59">
        <f>+'(令和3年2月) '!Z21</f>
        <v>20702692</v>
      </c>
    </row>
    <row r="41" spans="1:26" ht="18.95" customHeight="1">
      <c r="A41" s="22" t="s">
        <v>52</v>
      </c>
      <c r="B41" s="248"/>
      <c r="C41" s="22"/>
      <c r="D41" s="96" t="s">
        <v>24</v>
      </c>
      <c r="E41" s="27">
        <f>+'(令和3年2月) '!E22</f>
        <v>3227</v>
      </c>
      <c r="F41" s="21">
        <f>+'(令和3年2月) '!F22</f>
        <v>730409</v>
      </c>
      <c r="G41" s="27">
        <f>+'(令和3年2月) '!G22</f>
        <v>1010</v>
      </c>
      <c r="H41" s="21">
        <f>+'(令和3年2月) '!H22</f>
        <v>386979</v>
      </c>
      <c r="I41" s="27">
        <f>+'(令和3年2月) '!I22</f>
        <v>2244</v>
      </c>
      <c r="J41" s="21">
        <f>+'(令和3年2月) '!J22</f>
        <v>2617165</v>
      </c>
      <c r="K41" s="27">
        <f>+'(令和3年2月) '!K22</f>
        <v>976</v>
      </c>
      <c r="L41" s="21">
        <f>+'(令和3年2月) '!L22</f>
        <v>1650763</v>
      </c>
      <c r="M41" s="27">
        <f>+'(令和3年2月) '!M22</f>
        <v>12759.1</v>
      </c>
      <c r="N41" s="21">
        <f>+'(令和3年2月) '!N22</f>
        <v>2891369</v>
      </c>
      <c r="O41" s="27">
        <f>+'(令和3年2月) '!O22</f>
        <v>3674</v>
      </c>
      <c r="P41" s="21">
        <f>+'(令和3年2月) '!P22</f>
        <v>1047628</v>
      </c>
      <c r="Q41" s="27">
        <f>+'(令和3年2月) '!Q22</f>
        <v>56700</v>
      </c>
      <c r="R41" s="21">
        <f>+'(令和3年2月) '!R22</f>
        <v>10471367</v>
      </c>
      <c r="S41" s="25">
        <f>+'(令和3年2月) '!S22</f>
        <v>26193</v>
      </c>
      <c r="T41" s="26">
        <f>+'(令和3年2月) '!T22</f>
        <v>2058151</v>
      </c>
      <c r="U41" s="27">
        <f>+'(令和3年2月) '!U22</f>
        <v>6266</v>
      </c>
      <c r="V41" s="21">
        <f>+'(令和3年2月) '!V22</f>
        <v>2004448</v>
      </c>
      <c r="W41" s="27">
        <f>+'(令和3年2月) '!W22</f>
        <v>8963</v>
      </c>
      <c r="X41" s="21">
        <f>+'(令和3年2月) '!X22</f>
        <v>2029916</v>
      </c>
      <c r="Y41" s="58">
        <f>+'(令和3年2月) '!Y22</f>
        <v>122012.1</v>
      </c>
      <c r="Z41" s="59">
        <f>+'(令和3年2月) '!Z22</f>
        <v>25888195</v>
      </c>
    </row>
    <row r="42" spans="1:26" ht="18.95" customHeight="1" thickBot="1">
      <c r="A42" s="22"/>
      <c r="B42" s="248"/>
      <c r="C42" s="22"/>
      <c r="D42" s="101" t="s">
        <v>44</v>
      </c>
      <c r="E42" s="244" t="e">
        <f>+'(令和3年2月) '!E23</f>
        <v>#REF!</v>
      </c>
      <c r="F42" s="245">
        <f>+'(令和3年2月) '!F23</f>
        <v>0</v>
      </c>
      <c r="G42" s="244" t="e">
        <f>+'(令和3年2月) '!G23</f>
        <v>#REF!</v>
      </c>
      <c r="H42" s="245">
        <f>+'(令和3年2月) '!H23</f>
        <v>0</v>
      </c>
      <c r="I42" s="244" t="e">
        <f>+'(令和3年2月) '!I23</f>
        <v>#REF!</v>
      </c>
      <c r="J42" s="245">
        <f>+'(令和3年2月) '!J23</f>
        <v>0</v>
      </c>
      <c r="K42" s="244" t="e">
        <f>+'(令和3年2月) '!K23</f>
        <v>#REF!</v>
      </c>
      <c r="L42" s="245">
        <f>+'(令和3年2月) '!L23</f>
        <v>0</v>
      </c>
      <c r="M42" s="244" t="e">
        <f>+'(令和3年2月) '!M23</f>
        <v>#REF!</v>
      </c>
      <c r="N42" s="245">
        <f>+'(令和3年2月) '!N23</f>
        <v>0</v>
      </c>
      <c r="O42" s="244" t="e">
        <f>+'(令和3年2月) '!O23</f>
        <v>#REF!</v>
      </c>
      <c r="P42" s="245">
        <f>+'(令和3年2月) '!P23</f>
        <v>0</v>
      </c>
      <c r="Q42" s="244" t="e">
        <f>+'(令和3年2月) '!Q23</f>
        <v>#REF!</v>
      </c>
      <c r="R42" s="245">
        <f>+'(令和3年2月) '!R23</f>
        <v>0</v>
      </c>
      <c r="S42" s="244" t="e">
        <f>+'(令和3年2月) '!S23</f>
        <v>#REF!</v>
      </c>
      <c r="T42" s="245">
        <f>+'(令和3年2月) '!T23</f>
        <v>0</v>
      </c>
      <c r="U42" s="244" t="e">
        <f>+'(令和3年2月) '!U23</f>
        <v>#REF!</v>
      </c>
      <c r="V42" s="245">
        <f>+'(令和3年2月) '!V23</f>
        <v>0</v>
      </c>
      <c r="W42" s="244" t="e">
        <f>+'(令和3年2月) '!W23</f>
        <v>#REF!</v>
      </c>
      <c r="X42" s="245">
        <f>+'(令和3年2月) '!X23</f>
        <v>0</v>
      </c>
      <c r="Y42" s="244" t="e">
        <f>+'(令和3年2月) '!Y23</f>
        <v>#REF!</v>
      </c>
      <c r="Z42" s="245">
        <f>+'(令和3年2月) '!Z23</f>
        <v>0</v>
      </c>
    </row>
    <row r="43" spans="1:26" ht="18.95" customHeight="1">
      <c r="A43" s="22"/>
      <c r="B43" s="248"/>
      <c r="C43" s="12" t="s">
        <v>45</v>
      </c>
      <c r="D43" s="98" t="s">
        <v>21</v>
      </c>
      <c r="E43" s="61">
        <f aca="true" t="shared" si="3" ref="E43:Z46">E20-E39</f>
        <v>125</v>
      </c>
      <c r="F43" s="64">
        <f t="shared" si="3"/>
        <v>4943</v>
      </c>
      <c r="G43" s="61">
        <f t="shared" si="3"/>
        <v>130</v>
      </c>
      <c r="H43" s="62">
        <f t="shared" si="3"/>
        <v>46757</v>
      </c>
      <c r="I43" s="63">
        <f t="shared" si="3"/>
        <v>2100</v>
      </c>
      <c r="J43" s="64">
        <f t="shared" si="3"/>
        <v>9261710</v>
      </c>
      <c r="K43" s="61">
        <f t="shared" si="3"/>
        <v>268</v>
      </c>
      <c r="L43" s="62">
        <f t="shared" si="3"/>
        <v>515386</v>
      </c>
      <c r="M43" s="63">
        <f t="shared" si="3"/>
        <v>-1436</v>
      </c>
      <c r="N43" s="64">
        <f t="shared" si="3"/>
        <v>-413993</v>
      </c>
      <c r="O43" s="61">
        <f t="shared" si="3"/>
        <v>1055</v>
      </c>
      <c r="P43" s="62">
        <f t="shared" si="3"/>
        <v>354081</v>
      </c>
      <c r="Q43" s="63">
        <f t="shared" si="3"/>
        <v>6666</v>
      </c>
      <c r="R43" s="64">
        <f t="shared" si="3"/>
        <v>1726459</v>
      </c>
      <c r="S43" s="61">
        <f t="shared" si="3"/>
        <v>7738</v>
      </c>
      <c r="T43" s="62">
        <f t="shared" si="3"/>
        <v>1453852</v>
      </c>
      <c r="U43" s="63">
        <f t="shared" si="3"/>
        <v>461</v>
      </c>
      <c r="V43" s="64">
        <f t="shared" si="3"/>
        <v>375971</v>
      </c>
      <c r="W43" s="61">
        <f t="shared" si="3"/>
        <v>1885</v>
      </c>
      <c r="X43" s="62">
        <f t="shared" si="3"/>
        <v>480100</v>
      </c>
      <c r="Y43" s="61">
        <f t="shared" si="3"/>
        <v>18992</v>
      </c>
      <c r="Z43" s="62">
        <f t="shared" si="3"/>
        <v>13805266</v>
      </c>
    </row>
    <row r="44" spans="1:26" ht="18.95" customHeight="1">
      <c r="A44" s="22"/>
      <c r="B44" s="248"/>
      <c r="C44" s="22"/>
      <c r="D44" s="96" t="s">
        <v>22</v>
      </c>
      <c r="E44" s="65">
        <f t="shared" si="3"/>
        <v>201</v>
      </c>
      <c r="F44" s="68">
        <f t="shared" si="3"/>
        <v>56687</v>
      </c>
      <c r="G44" s="65">
        <f t="shared" si="3"/>
        <v>105</v>
      </c>
      <c r="H44" s="66">
        <f t="shared" si="3"/>
        <v>29884</v>
      </c>
      <c r="I44" s="67">
        <f t="shared" si="3"/>
        <v>2289</v>
      </c>
      <c r="J44" s="68">
        <f t="shared" si="3"/>
        <v>10375071</v>
      </c>
      <c r="K44" s="65">
        <f t="shared" si="3"/>
        <v>322</v>
      </c>
      <c r="L44" s="66">
        <f t="shared" si="3"/>
        <v>715278</v>
      </c>
      <c r="M44" s="67">
        <f t="shared" si="3"/>
        <v>454</v>
      </c>
      <c r="N44" s="68">
        <f t="shared" si="3"/>
        <v>520910</v>
      </c>
      <c r="O44" s="65">
        <f t="shared" si="3"/>
        <v>904</v>
      </c>
      <c r="P44" s="66">
        <f t="shared" si="3"/>
        <v>341656</v>
      </c>
      <c r="Q44" s="67">
        <f t="shared" si="3"/>
        <v>4707</v>
      </c>
      <c r="R44" s="68">
        <f t="shared" si="3"/>
        <v>1662371</v>
      </c>
      <c r="S44" s="65">
        <f t="shared" si="3"/>
        <v>8136</v>
      </c>
      <c r="T44" s="66">
        <f t="shared" si="3"/>
        <v>1458895</v>
      </c>
      <c r="U44" s="67">
        <f t="shared" si="3"/>
        <v>1308</v>
      </c>
      <c r="V44" s="68">
        <f t="shared" si="3"/>
        <v>735092</v>
      </c>
      <c r="W44" s="65">
        <f t="shared" si="3"/>
        <v>770</v>
      </c>
      <c r="X44" s="66">
        <f t="shared" si="3"/>
        <v>481891</v>
      </c>
      <c r="Y44" s="65">
        <f t="shared" si="3"/>
        <v>19196</v>
      </c>
      <c r="Z44" s="66">
        <f t="shared" si="3"/>
        <v>16377735</v>
      </c>
    </row>
    <row r="45" spans="1:26" ht="18.95" customHeight="1">
      <c r="A45" s="22"/>
      <c r="B45" s="248"/>
      <c r="C45" s="22"/>
      <c r="D45" s="96" t="s">
        <v>24</v>
      </c>
      <c r="E45" s="65">
        <f t="shared" si="3"/>
        <v>-146</v>
      </c>
      <c r="F45" s="68">
        <f t="shared" si="3"/>
        <v>-49764</v>
      </c>
      <c r="G45" s="65">
        <f t="shared" si="3"/>
        <v>113</v>
      </c>
      <c r="H45" s="66">
        <f t="shared" si="3"/>
        <v>-2259</v>
      </c>
      <c r="I45" s="67">
        <f t="shared" si="3"/>
        <v>-117</v>
      </c>
      <c r="J45" s="68">
        <f t="shared" si="3"/>
        <v>-995824</v>
      </c>
      <c r="K45" s="65">
        <f t="shared" si="3"/>
        <v>-64</v>
      </c>
      <c r="L45" s="66">
        <f t="shared" si="3"/>
        <v>-157647</v>
      </c>
      <c r="M45" s="67">
        <f t="shared" si="3"/>
        <v>-1448</v>
      </c>
      <c r="N45" s="68">
        <f t="shared" si="3"/>
        <v>-433615</v>
      </c>
      <c r="O45" s="65">
        <f t="shared" si="3"/>
        <v>84</v>
      </c>
      <c r="P45" s="66">
        <f t="shared" si="3"/>
        <v>6300</v>
      </c>
      <c r="Q45" s="67">
        <f t="shared" si="3"/>
        <v>945</v>
      </c>
      <c r="R45" s="68">
        <f t="shared" si="3"/>
        <v>-266994</v>
      </c>
      <c r="S45" s="65">
        <f t="shared" si="3"/>
        <v>774</v>
      </c>
      <c r="T45" s="66">
        <f t="shared" si="3"/>
        <v>25205</v>
      </c>
      <c r="U45" s="67">
        <f t="shared" si="3"/>
        <v>-1187</v>
      </c>
      <c r="V45" s="68">
        <f t="shared" si="3"/>
        <v>-568548</v>
      </c>
      <c r="W45" s="65">
        <f t="shared" si="3"/>
        <v>250</v>
      </c>
      <c r="X45" s="66">
        <f t="shared" si="3"/>
        <v>32898</v>
      </c>
      <c r="Y45" s="65">
        <f t="shared" si="3"/>
        <v>-796</v>
      </c>
      <c r="Z45" s="66">
        <f t="shared" si="3"/>
        <v>-2410248</v>
      </c>
    </row>
    <row r="46" spans="1:38" ht="18.95" customHeight="1" thickBot="1">
      <c r="A46" s="22"/>
      <c r="B46" s="248"/>
      <c r="C46" s="46"/>
      <c r="D46" s="101" t="s">
        <v>44</v>
      </c>
      <c r="E46" s="244" t="e">
        <f>E23-E42</f>
        <v>#REF!</v>
      </c>
      <c r="F46" s="245"/>
      <c r="G46" s="244" t="e">
        <f>G23-G42</f>
        <v>#REF!</v>
      </c>
      <c r="H46" s="245"/>
      <c r="I46" s="244" t="e">
        <f>I23-I42</f>
        <v>#REF!</v>
      </c>
      <c r="J46" s="245"/>
      <c r="K46" s="244" t="e">
        <f>K23-K42</f>
        <v>#REF!</v>
      </c>
      <c r="L46" s="245"/>
      <c r="M46" s="244" t="e">
        <f>M23-M42</f>
        <v>#REF!</v>
      </c>
      <c r="N46" s="245"/>
      <c r="O46" s="244" t="e">
        <f t="shared" si="3"/>
        <v>#REF!</v>
      </c>
      <c r="P46" s="245"/>
      <c r="Q46" s="244" t="e">
        <f t="shared" si="3"/>
        <v>#REF!</v>
      </c>
      <c r="R46" s="245"/>
      <c r="S46" s="244" t="e">
        <f t="shared" si="3"/>
        <v>#REF!</v>
      </c>
      <c r="T46" s="245"/>
      <c r="U46" s="244" t="e">
        <f t="shared" si="3"/>
        <v>#REF!</v>
      </c>
      <c r="V46" s="245"/>
      <c r="W46" s="244" t="e">
        <f t="shared" si="3"/>
        <v>#REF!</v>
      </c>
      <c r="X46" s="245"/>
      <c r="Y46" s="244" t="e">
        <f t="shared" si="3"/>
        <v>#REF!</v>
      </c>
      <c r="Z46" s="245"/>
      <c r="AA46" s="242"/>
      <c r="AB46" s="243"/>
      <c r="AC46" s="242"/>
      <c r="AD46" s="243"/>
      <c r="AE46" s="242"/>
      <c r="AF46" s="243"/>
      <c r="AG46" s="93"/>
      <c r="AH46" s="94"/>
      <c r="AI46" s="93"/>
      <c r="AJ46" s="94"/>
      <c r="AK46" s="93"/>
      <c r="AL46" s="94"/>
    </row>
    <row r="47" spans="1:26" ht="18.95" customHeight="1">
      <c r="A47" s="22"/>
      <c r="B47" s="248"/>
      <c r="C47" s="22" t="s">
        <v>48</v>
      </c>
      <c r="D47" s="54" t="s">
        <v>21</v>
      </c>
      <c r="E47" s="83">
        <f aca="true" t="shared" si="4" ref="E47:Z49">E20/E39*100</f>
        <v>110.8601216333623</v>
      </c>
      <c r="F47" s="84">
        <f t="shared" si="4"/>
        <v>104.93520238023922</v>
      </c>
      <c r="G47" s="83">
        <f t="shared" si="4"/>
        <v>119.06158357771261</v>
      </c>
      <c r="H47" s="85">
        <f t="shared" si="4"/>
        <v>123.70563780166295</v>
      </c>
      <c r="I47" s="86">
        <f t="shared" si="4"/>
        <v>191.42359599477578</v>
      </c>
      <c r="J47" s="84">
        <f t="shared" si="4"/>
        <v>840.8076031540099</v>
      </c>
      <c r="K47" s="83">
        <f t="shared" si="4"/>
        <v>140.42232277526395</v>
      </c>
      <c r="L47" s="85">
        <f t="shared" si="4"/>
        <v>148.16471021420514</v>
      </c>
      <c r="M47" s="86">
        <f t="shared" si="4"/>
        <v>79.96651785714286</v>
      </c>
      <c r="N47" s="84">
        <f t="shared" si="4"/>
        <v>78.54687328346174</v>
      </c>
      <c r="O47" s="83">
        <f t="shared" si="4"/>
        <v>124.94089834515367</v>
      </c>
      <c r="P47" s="85">
        <f t="shared" si="4"/>
        <v>124.5415624408694</v>
      </c>
      <c r="Q47" s="86">
        <f t="shared" si="4"/>
        <v>128.3780332056194</v>
      </c>
      <c r="R47" s="84">
        <f t="shared" si="4"/>
        <v>141.43627566278013</v>
      </c>
      <c r="S47" s="83">
        <f t="shared" si="4"/>
        <v>120.73474637584071</v>
      </c>
      <c r="T47" s="85">
        <f t="shared" si="4"/>
        <v>117.20937345821933</v>
      </c>
      <c r="U47" s="86">
        <f t="shared" si="4"/>
        <v>110.69853794383849</v>
      </c>
      <c r="V47" s="84">
        <f t="shared" si="4"/>
        <v>141.07760551531243</v>
      </c>
      <c r="W47" s="83">
        <f t="shared" si="4"/>
        <v>125.17024969955935</v>
      </c>
      <c r="X47" s="85">
        <f t="shared" si="4"/>
        <v>135.69843190120733</v>
      </c>
      <c r="Y47" s="83">
        <f t="shared" si="4"/>
        <v>121.38786909615082</v>
      </c>
      <c r="Z47" s="85">
        <f t="shared" si="4"/>
        <v>166.16498233182185</v>
      </c>
    </row>
    <row r="48" spans="1:26" ht="18.95" customHeight="1">
      <c r="A48" s="22"/>
      <c r="B48" s="248"/>
      <c r="C48" s="22"/>
      <c r="D48" s="57" t="s">
        <v>22</v>
      </c>
      <c r="E48" s="75">
        <f t="shared" si="4"/>
        <v>116.46191646191646</v>
      </c>
      <c r="F48" s="78">
        <f t="shared" si="4"/>
        <v>157.73900466499623</v>
      </c>
      <c r="G48" s="75">
        <f t="shared" si="4"/>
        <v>117.67676767676767</v>
      </c>
      <c r="H48" s="76">
        <f t="shared" si="4"/>
        <v>113.81139888710183</v>
      </c>
      <c r="I48" s="77">
        <f t="shared" si="4"/>
        <v>202.876404494382</v>
      </c>
      <c r="J48" s="78">
        <f t="shared" si="4"/>
        <v>1015.9746654177125</v>
      </c>
      <c r="K48" s="75">
        <f t="shared" si="4"/>
        <v>147.84546805349183</v>
      </c>
      <c r="L48" s="76">
        <f t="shared" si="4"/>
        <v>169.59284065833563</v>
      </c>
      <c r="M48" s="77">
        <f t="shared" si="4"/>
        <v>106.74992566161166</v>
      </c>
      <c r="N48" s="78">
        <f t="shared" si="4"/>
        <v>136.4663401630278</v>
      </c>
      <c r="O48" s="75">
        <f t="shared" si="4"/>
        <v>121.03793344193623</v>
      </c>
      <c r="P48" s="76">
        <f t="shared" si="4"/>
        <v>123.58027366854716</v>
      </c>
      <c r="Q48" s="77">
        <f t="shared" si="4"/>
        <v>119.20910871694417</v>
      </c>
      <c r="R48" s="78">
        <f t="shared" si="4"/>
        <v>136.961101452923</v>
      </c>
      <c r="S48" s="75">
        <f t="shared" si="4"/>
        <v>122.50809195783883</v>
      </c>
      <c r="T48" s="76">
        <f t="shared" si="4"/>
        <v>117.33112166443964</v>
      </c>
      <c r="U48" s="77">
        <f t="shared" si="4"/>
        <v>128.13508281350826</v>
      </c>
      <c r="V48" s="78">
        <f t="shared" si="4"/>
        <v>165.35917261197693</v>
      </c>
      <c r="W48" s="75">
        <f t="shared" si="4"/>
        <v>109.21714148910702</v>
      </c>
      <c r="X48" s="76">
        <f t="shared" si="4"/>
        <v>136.78029412572852</v>
      </c>
      <c r="Y48" s="75">
        <f t="shared" si="4"/>
        <v>121.47443785658352</v>
      </c>
      <c r="Z48" s="76">
        <f t="shared" si="4"/>
        <v>179.1092047353069</v>
      </c>
    </row>
    <row r="49" spans="1:26" ht="18.95" customHeight="1" thickBot="1">
      <c r="A49" s="46"/>
      <c r="B49" s="249"/>
      <c r="C49" s="46"/>
      <c r="D49" s="47" t="s">
        <v>24</v>
      </c>
      <c r="E49" s="79">
        <f t="shared" si="4"/>
        <v>95.47567400061978</v>
      </c>
      <c r="F49" s="82">
        <f t="shared" si="4"/>
        <v>93.18683093992544</v>
      </c>
      <c r="G49" s="79">
        <f t="shared" si="4"/>
        <v>111.1881188118812</v>
      </c>
      <c r="H49" s="80">
        <f t="shared" si="4"/>
        <v>99.4162473932694</v>
      </c>
      <c r="I49" s="81">
        <f t="shared" si="4"/>
        <v>94.78609625668449</v>
      </c>
      <c r="J49" s="82">
        <f t="shared" si="4"/>
        <v>61.950278259108615</v>
      </c>
      <c r="K49" s="79">
        <f t="shared" si="4"/>
        <v>93.44262295081968</v>
      </c>
      <c r="L49" s="80">
        <f t="shared" si="4"/>
        <v>90.45005249087846</v>
      </c>
      <c r="M49" s="81">
        <f t="shared" si="4"/>
        <v>88.65123715622575</v>
      </c>
      <c r="N49" s="82">
        <f t="shared" si="4"/>
        <v>85.00312481734431</v>
      </c>
      <c r="O49" s="79">
        <f t="shared" si="4"/>
        <v>102.28633641807295</v>
      </c>
      <c r="P49" s="80">
        <f t="shared" si="4"/>
        <v>100.60135849748193</v>
      </c>
      <c r="Q49" s="81">
        <f t="shared" si="4"/>
        <v>101.66666666666666</v>
      </c>
      <c r="R49" s="82">
        <f t="shared" si="4"/>
        <v>97.45024694483538</v>
      </c>
      <c r="S49" s="79">
        <f t="shared" si="4"/>
        <v>102.95498797388616</v>
      </c>
      <c r="T49" s="80">
        <f t="shared" si="4"/>
        <v>101.22464289549211</v>
      </c>
      <c r="U49" s="81">
        <f t="shared" si="4"/>
        <v>81.05649537184807</v>
      </c>
      <c r="V49" s="82">
        <f t="shared" si="4"/>
        <v>71.63568224269225</v>
      </c>
      <c r="W49" s="79">
        <f t="shared" si="4"/>
        <v>102.78924467254267</v>
      </c>
      <c r="X49" s="80">
        <f t="shared" si="4"/>
        <v>101.62065819472332</v>
      </c>
      <c r="Y49" s="79">
        <f t="shared" si="4"/>
        <v>99.34760568828828</v>
      </c>
      <c r="Z49" s="80">
        <f t="shared" si="4"/>
        <v>90.68977964666907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/>
  <pageMargins left="0.984251968503937" right="0.7874015748031497" top="0.984251968503937" bottom="0.7874015748031497" header="0.5118110236220472" footer="0.5118110236220472"/>
  <pageSetup horizontalDpi="600" verticalDpi="600" orientation="landscape" paperSize="8" scale="8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5C440-7993-43D7-A029-BFC84197B1D2}">
  <dimension ref="A1:AL49"/>
  <sheetViews>
    <sheetView zoomScaleSheetLayoutView="100" workbookViewId="0" topLeftCell="A1">
      <pane xSplit="4" ySplit="4" topLeftCell="N17" activePane="bottomRight" state="frozen"/>
      <selection pane="topLeft" activeCell="X32" sqref="X32"/>
      <selection pane="topRight" activeCell="X32" sqref="X32"/>
      <selection pane="bottomLeft" activeCell="X32" sqref="X32"/>
      <selection pane="bottomRight" activeCell="E20" sqref="E20:X22"/>
    </sheetView>
  </sheetViews>
  <sheetFormatPr defaultColWidth="9.140625" defaultRowHeight="15"/>
  <cols>
    <col min="1" max="1" width="2.57421875" style="100" customWidth="1"/>
    <col min="2" max="2" width="3.140625" style="100" customWidth="1"/>
    <col min="3" max="3" width="12.57421875" style="100" customWidth="1"/>
    <col min="4" max="4" width="7.28125" style="100" customWidth="1"/>
    <col min="5" max="5" width="7.57421875" style="100" customWidth="1"/>
    <col min="6" max="6" width="10.140625" style="100" customWidth="1"/>
    <col min="7" max="7" width="7.57421875" style="100" customWidth="1"/>
    <col min="8" max="8" width="10.140625" style="100" customWidth="1"/>
    <col min="9" max="9" width="7.57421875" style="100" customWidth="1"/>
    <col min="10" max="10" width="10.140625" style="100" customWidth="1"/>
    <col min="11" max="11" width="7.57421875" style="100" customWidth="1"/>
    <col min="12" max="12" width="10.140625" style="100" customWidth="1"/>
    <col min="13" max="13" width="7.57421875" style="100" customWidth="1"/>
    <col min="14" max="14" width="10.140625" style="100" customWidth="1"/>
    <col min="15" max="15" width="7.57421875" style="100" customWidth="1"/>
    <col min="16" max="16" width="10.140625" style="100" customWidth="1"/>
    <col min="17" max="17" width="8.140625" style="100" customWidth="1"/>
    <col min="18" max="18" width="11.140625" style="100" customWidth="1"/>
    <col min="19" max="19" width="8.140625" style="100" customWidth="1"/>
    <col min="20" max="20" width="11.140625" style="100" customWidth="1"/>
    <col min="21" max="21" width="8.140625" style="100" customWidth="1"/>
    <col min="22" max="22" width="11.140625" style="100" customWidth="1"/>
    <col min="23" max="23" width="7.57421875" style="100" customWidth="1"/>
    <col min="24" max="24" width="10.421875" style="100" bestFit="1" customWidth="1"/>
    <col min="25" max="25" width="8.57421875" style="100" customWidth="1"/>
    <col min="26" max="26" width="11.57421875" style="100" customWidth="1"/>
    <col min="27" max="16384" width="9.00390625" style="100" customWidth="1"/>
  </cols>
  <sheetData>
    <row r="1" spans="1:26" ht="29.25" thickBot="1">
      <c r="A1" s="277" t="s">
        <v>63</v>
      </c>
      <c r="B1" s="278"/>
      <c r="C1" s="278"/>
      <c r="D1" s="278"/>
      <c r="E1" s="279" t="s">
        <v>0</v>
      </c>
      <c r="F1" s="280"/>
      <c r="G1" s="280"/>
      <c r="H1" s="280"/>
      <c r="J1" s="281" t="s">
        <v>1</v>
      </c>
      <c r="K1" s="278"/>
      <c r="L1" s="1" t="s">
        <v>2</v>
      </c>
      <c r="M1" s="1" t="s">
        <v>3</v>
      </c>
      <c r="N1" s="1" t="s">
        <v>4</v>
      </c>
      <c r="O1" s="281" t="s">
        <v>5</v>
      </c>
      <c r="P1" s="278"/>
      <c r="Q1" s="278"/>
      <c r="R1" s="1"/>
      <c r="S1" s="1"/>
      <c r="T1" s="1"/>
      <c r="V1" s="1"/>
      <c r="W1" s="1"/>
      <c r="X1" s="99" t="s">
        <v>6</v>
      </c>
      <c r="Y1" s="1"/>
      <c r="Z1" s="1"/>
    </row>
    <row r="2" spans="1:26" ht="15">
      <c r="A2" s="4"/>
      <c r="B2" s="5"/>
      <c r="C2" s="5"/>
      <c r="D2" s="6"/>
      <c r="E2" s="282" t="s">
        <v>7</v>
      </c>
      <c r="F2" s="283"/>
      <c r="G2" s="276" t="s">
        <v>8</v>
      </c>
      <c r="H2" s="276"/>
      <c r="I2" s="274" t="s">
        <v>9</v>
      </c>
      <c r="J2" s="275"/>
      <c r="K2" s="276" t="s">
        <v>10</v>
      </c>
      <c r="L2" s="276"/>
      <c r="M2" s="274" t="s">
        <v>11</v>
      </c>
      <c r="N2" s="275"/>
      <c r="O2" s="276" t="s">
        <v>12</v>
      </c>
      <c r="P2" s="276"/>
      <c r="Q2" s="274" t="s">
        <v>13</v>
      </c>
      <c r="R2" s="275"/>
      <c r="S2" s="276" t="s">
        <v>14</v>
      </c>
      <c r="T2" s="276"/>
      <c r="U2" s="274" t="s">
        <v>15</v>
      </c>
      <c r="V2" s="275"/>
      <c r="W2" s="276" t="s">
        <v>16</v>
      </c>
      <c r="X2" s="276"/>
      <c r="Y2" s="268" t="s">
        <v>17</v>
      </c>
      <c r="Z2" s="269"/>
    </row>
    <row r="3" spans="1:26" ht="18.75">
      <c r="A3" s="7"/>
      <c r="C3" s="272"/>
      <c r="D3" s="273"/>
      <c r="E3" s="265" t="s">
        <v>53</v>
      </c>
      <c r="F3" s="266"/>
      <c r="G3" s="267" t="s">
        <v>54</v>
      </c>
      <c r="H3" s="267"/>
      <c r="I3" s="265" t="s">
        <v>55</v>
      </c>
      <c r="J3" s="266"/>
      <c r="K3" s="267" t="s">
        <v>56</v>
      </c>
      <c r="L3" s="267"/>
      <c r="M3" s="265" t="s">
        <v>57</v>
      </c>
      <c r="N3" s="266"/>
      <c r="O3" s="267">
        <v>26</v>
      </c>
      <c r="P3" s="267"/>
      <c r="Q3" s="265" t="s">
        <v>58</v>
      </c>
      <c r="R3" s="266"/>
      <c r="S3" s="267" t="s">
        <v>59</v>
      </c>
      <c r="T3" s="267"/>
      <c r="U3" s="265" t="s">
        <v>60</v>
      </c>
      <c r="V3" s="266"/>
      <c r="W3" s="267">
        <v>40</v>
      </c>
      <c r="X3" s="267"/>
      <c r="Y3" s="270"/>
      <c r="Z3" s="271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97" t="s">
        <v>21</v>
      </c>
      <c r="E5" s="13">
        <v>949</v>
      </c>
      <c r="F5" s="14">
        <v>67044</v>
      </c>
      <c r="G5" s="15">
        <v>50</v>
      </c>
      <c r="H5" s="16">
        <v>9400</v>
      </c>
      <c r="I5" s="13">
        <v>975</v>
      </c>
      <c r="J5" s="14">
        <v>1054460</v>
      </c>
      <c r="K5" s="17">
        <v>562</v>
      </c>
      <c r="L5" s="18">
        <v>986268</v>
      </c>
      <c r="M5" s="13">
        <v>404</v>
      </c>
      <c r="N5" s="87">
        <v>408554</v>
      </c>
      <c r="O5" s="19">
        <v>579</v>
      </c>
      <c r="P5" s="18">
        <v>36180</v>
      </c>
      <c r="Q5" s="13">
        <v>11239</v>
      </c>
      <c r="R5" s="14">
        <v>1723497</v>
      </c>
      <c r="S5" s="19">
        <v>13029</v>
      </c>
      <c r="T5" s="18">
        <v>5835491</v>
      </c>
      <c r="U5" s="13">
        <v>3679</v>
      </c>
      <c r="V5" s="14">
        <v>860025</v>
      </c>
      <c r="W5" s="13">
        <v>1701</v>
      </c>
      <c r="X5" s="18">
        <v>131566</v>
      </c>
      <c r="Y5" s="20">
        <v>33167</v>
      </c>
      <c r="Z5" s="21">
        <v>11112485</v>
      </c>
    </row>
    <row r="6" spans="1:26" ht="18.95" customHeight="1">
      <c r="A6" s="7"/>
      <c r="B6" s="22"/>
      <c r="C6" s="91"/>
      <c r="D6" s="95" t="s">
        <v>22</v>
      </c>
      <c r="E6" s="23">
        <v>991</v>
      </c>
      <c r="F6" s="24">
        <v>56938</v>
      </c>
      <c r="G6" s="25">
        <v>50</v>
      </c>
      <c r="H6" s="26">
        <v>9400</v>
      </c>
      <c r="I6" s="27">
        <v>910</v>
      </c>
      <c r="J6" s="21">
        <v>942527</v>
      </c>
      <c r="K6" s="25">
        <v>551</v>
      </c>
      <c r="L6" s="26">
        <v>958807</v>
      </c>
      <c r="M6" s="27">
        <v>460</v>
      </c>
      <c r="N6" s="88">
        <v>150301</v>
      </c>
      <c r="O6" s="25">
        <v>629</v>
      </c>
      <c r="P6" s="26">
        <v>34876</v>
      </c>
      <c r="Q6" s="27">
        <v>11988</v>
      </c>
      <c r="R6" s="21">
        <v>1830953</v>
      </c>
      <c r="S6" s="25">
        <v>12992</v>
      </c>
      <c r="T6" s="26">
        <v>5871366</v>
      </c>
      <c r="U6" s="27">
        <v>4147</v>
      </c>
      <c r="V6" s="21">
        <v>961792</v>
      </c>
      <c r="W6" s="27">
        <v>2414</v>
      </c>
      <c r="X6" s="26">
        <v>74468</v>
      </c>
      <c r="Y6" s="20">
        <v>35132</v>
      </c>
      <c r="Z6" s="21">
        <v>10891428</v>
      </c>
    </row>
    <row r="7" spans="1:26" ht="18.95" customHeight="1" thickBot="1">
      <c r="A7" s="7" t="s">
        <v>23</v>
      </c>
      <c r="B7" s="22"/>
      <c r="C7" s="92"/>
      <c r="D7" s="28" t="s">
        <v>24</v>
      </c>
      <c r="E7" s="23">
        <v>2384</v>
      </c>
      <c r="F7" s="24">
        <v>563656</v>
      </c>
      <c r="G7" s="29">
        <v>108</v>
      </c>
      <c r="H7" s="30">
        <v>65638</v>
      </c>
      <c r="I7" s="31">
        <v>1920</v>
      </c>
      <c r="J7" s="32">
        <v>2437733</v>
      </c>
      <c r="K7" s="89">
        <v>852</v>
      </c>
      <c r="L7" s="30">
        <v>1559421</v>
      </c>
      <c r="M7" s="23">
        <v>922</v>
      </c>
      <c r="N7" s="24">
        <v>543760</v>
      </c>
      <c r="O7" s="33">
        <v>1973</v>
      </c>
      <c r="P7" s="34">
        <v>379732</v>
      </c>
      <c r="Q7" s="23">
        <v>29989</v>
      </c>
      <c r="R7" s="24">
        <v>4201380</v>
      </c>
      <c r="S7" s="33">
        <v>23454</v>
      </c>
      <c r="T7" s="34">
        <v>1657069</v>
      </c>
      <c r="U7" s="23">
        <v>3964</v>
      </c>
      <c r="V7" s="24">
        <v>1823206</v>
      </c>
      <c r="W7" s="23">
        <v>1506</v>
      </c>
      <c r="X7" s="34">
        <v>355831</v>
      </c>
      <c r="Y7" s="31">
        <v>67072</v>
      </c>
      <c r="Z7" s="24">
        <v>13587426</v>
      </c>
    </row>
    <row r="8" spans="1:26" ht="18.95" customHeight="1">
      <c r="A8" s="7"/>
      <c r="B8" s="22" t="s">
        <v>25</v>
      </c>
      <c r="C8" s="2" t="s">
        <v>26</v>
      </c>
      <c r="D8" s="97" t="s">
        <v>21</v>
      </c>
      <c r="E8" s="13">
        <v>166</v>
      </c>
      <c r="F8" s="14">
        <v>27294</v>
      </c>
      <c r="G8" s="15">
        <v>0</v>
      </c>
      <c r="H8" s="16">
        <v>0</v>
      </c>
      <c r="I8" s="13">
        <v>118</v>
      </c>
      <c r="J8" s="14">
        <v>72634</v>
      </c>
      <c r="K8" s="17">
        <v>0</v>
      </c>
      <c r="L8" s="18">
        <v>1</v>
      </c>
      <c r="M8" s="13">
        <v>4033</v>
      </c>
      <c r="N8" s="87">
        <v>841667</v>
      </c>
      <c r="O8" s="19">
        <v>0</v>
      </c>
      <c r="P8" s="18">
        <v>0</v>
      </c>
      <c r="Q8" s="13">
        <v>5858</v>
      </c>
      <c r="R8" s="14">
        <v>924846</v>
      </c>
      <c r="S8" s="19">
        <v>24028</v>
      </c>
      <c r="T8" s="18">
        <v>2554634</v>
      </c>
      <c r="U8" s="13">
        <v>626</v>
      </c>
      <c r="V8" s="14">
        <v>54525</v>
      </c>
      <c r="W8" s="13">
        <v>147</v>
      </c>
      <c r="X8" s="18">
        <v>17863</v>
      </c>
      <c r="Y8" s="13">
        <v>34976</v>
      </c>
      <c r="Z8" s="14">
        <v>4493464</v>
      </c>
    </row>
    <row r="9" spans="1:26" ht="18.95" customHeight="1">
      <c r="A9" s="7" t="s">
        <v>27</v>
      </c>
      <c r="B9" s="22"/>
      <c r="C9" s="91"/>
      <c r="D9" s="95" t="s">
        <v>22</v>
      </c>
      <c r="E9" s="23">
        <v>180</v>
      </c>
      <c r="F9" s="24">
        <v>31010</v>
      </c>
      <c r="G9" s="25">
        <v>0</v>
      </c>
      <c r="H9" s="26">
        <v>0</v>
      </c>
      <c r="I9" s="27">
        <v>98</v>
      </c>
      <c r="J9" s="21">
        <v>49522</v>
      </c>
      <c r="K9" s="25">
        <v>38</v>
      </c>
      <c r="L9" s="26">
        <v>602</v>
      </c>
      <c r="M9" s="27">
        <v>4089</v>
      </c>
      <c r="N9" s="88">
        <v>745368</v>
      </c>
      <c r="O9" s="25">
        <v>0</v>
      </c>
      <c r="P9" s="26">
        <v>0</v>
      </c>
      <c r="Q9" s="27">
        <v>6455</v>
      </c>
      <c r="R9" s="21">
        <v>1071535</v>
      </c>
      <c r="S9" s="25">
        <v>22895</v>
      </c>
      <c r="T9" s="26">
        <v>2487296</v>
      </c>
      <c r="U9" s="27">
        <v>432</v>
      </c>
      <c r="V9" s="21">
        <v>37635</v>
      </c>
      <c r="W9" s="27">
        <v>187</v>
      </c>
      <c r="X9" s="26">
        <v>24845</v>
      </c>
      <c r="Y9" s="20">
        <v>34374</v>
      </c>
      <c r="Z9" s="21">
        <v>4447813</v>
      </c>
    </row>
    <row r="10" spans="1:26" ht="18.95" customHeight="1" thickBot="1">
      <c r="A10" s="7"/>
      <c r="B10" s="22"/>
      <c r="C10" s="92"/>
      <c r="D10" s="28" t="s">
        <v>24</v>
      </c>
      <c r="E10" s="35">
        <v>237</v>
      </c>
      <c r="F10" s="36">
        <v>46012</v>
      </c>
      <c r="G10" s="29">
        <v>0</v>
      </c>
      <c r="H10" s="30">
        <v>0</v>
      </c>
      <c r="I10" s="37">
        <v>99</v>
      </c>
      <c r="J10" s="38">
        <v>40224</v>
      </c>
      <c r="K10" s="89">
        <v>15</v>
      </c>
      <c r="L10" s="30">
        <v>222</v>
      </c>
      <c r="M10" s="35">
        <v>5393</v>
      </c>
      <c r="N10" s="36">
        <v>1255692</v>
      </c>
      <c r="O10" s="29">
        <v>0</v>
      </c>
      <c r="P10" s="30">
        <v>0</v>
      </c>
      <c r="Q10" s="35">
        <v>11898</v>
      </c>
      <c r="R10" s="36">
        <v>1441368</v>
      </c>
      <c r="S10" s="29">
        <v>2611</v>
      </c>
      <c r="T10" s="30">
        <v>355929</v>
      </c>
      <c r="U10" s="35">
        <v>2197</v>
      </c>
      <c r="V10" s="36">
        <v>162565</v>
      </c>
      <c r="W10" s="35">
        <v>142</v>
      </c>
      <c r="X10" s="30">
        <v>21078</v>
      </c>
      <c r="Y10" s="37">
        <v>22592</v>
      </c>
      <c r="Z10" s="36">
        <v>3323090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16</v>
      </c>
      <c r="J11" s="14">
        <v>13108</v>
      </c>
      <c r="K11" s="17">
        <v>0</v>
      </c>
      <c r="L11" s="18">
        <v>0</v>
      </c>
      <c r="M11" s="13">
        <v>15</v>
      </c>
      <c r="N11" s="87">
        <v>15066</v>
      </c>
      <c r="O11" s="19">
        <v>0</v>
      </c>
      <c r="P11" s="18">
        <v>0</v>
      </c>
      <c r="Q11" s="13">
        <v>1648</v>
      </c>
      <c r="R11" s="14">
        <v>406947</v>
      </c>
      <c r="S11" s="19">
        <v>0</v>
      </c>
      <c r="T11" s="18">
        <v>0</v>
      </c>
      <c r="U11" s="13">
        <v>4</v>
      </c>
      <c r="V11" s="14">
        <v>720</v>
      </c>
      <c r="W11" s="13">
        <v>0</v>
      </c>
      <c r="X11" s="18">
        <v>0</v>
      </c>
      <c r="Y11" s="13">
        <v>1758</v>
      </c>
      <c r="Z11" s="14">
        <v>510841</v>
      </c>
    </row>
    <row r="12" spans="1:26" ht="18.95" customHeight="1">
      <c r="A12" s="7"/>
      <c r="B12" s="7"/>
      <c r="C12" s="91"/>
      <c r="D12" s="96" t="s">
        <v>22</v>
      </c>
      <c r="E12" s="23">
        <v>0</v>
      </c>
      <c r="F12" s="24">
        <v>0</v>
      </c>
      <c r="G12" s="25">
        <v>75</v>
      </c>
      <c r="H12" s="26">
        <v>75000</v>
      </c>
      <c r="I12" s="27">
        <v>15</v>
      </c>
      <c r="J12" s="21">
        <v>11758</v>
      </c>
      <c r="K12" s="25">
        <v>1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1574</v>
      </c>
      <c r="R12" s="21">
        <v>405717</v>
      </c>
      <c r="S12" s="25">
        <v>0</v>
      </c>
      <c r="T12" s="26">
        <v>39</v>
      </c>
      <c r="U12" s="27">
        <v>6</v>
      </c>
      <c r="V12" s="21">
        <v>799</v>
      </c>
      <c r="W12" s="27">
        <v>0</v>
      </c>
      <c r="X12" s="26">
        <v>0</v>
      </c>
      <c r="Y12" s="20">
        <v>1686</v>
      </c>
      <c r="Z12" s="21">
        <v>508313</v>
      </c>
    </row>
    <row r="13" spans="1:26" ht="18.95" customHeight="1" thickBot="1">
      <c r="A13" s="7"/>
      <c r="B13" s="7"/>
      <c r="C13" s="92"/>
      <c r="D13" s="40" t="s">
        <v>24</v>
      </c>
      <c r="E13" s="35">
        <v>3</v>
      </c>
      <c r="F13" s="36">
        <v>900</v>
      </c>
      <c r="G13" s="29">
        <v>195</v>
      </c>
      <c r="H13" s="30">
        <v>195000</v>
      </c>
      <c r="I13" s="37">
        <v>22</v>
      </c>
      <c r="J13" s="38">
        <v>29731</v>
      </c>
      <c r="K13" s="89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6324</v>
      </c>
      <c r="R13" s="36">
        <v>1657089</v>
      </c>
      <c r="S13" s="29">
        <v>0</v>
      </c>
      <c r="T13" s="30">
        <v>0</v>
      </c>
      <c r="U13" s="35">
        <v>30</v>
      </c>
      <c r="V13" s="36">
        <v>3427</v>
      </c>
      <c r="W13" s="35">
        <v>0</v>
      </c>
      <c r="X13" s="30">
        <v>0</v>
      </c>
      <c r="Y13" s="37">
        <v>6593.1</v>
      </c>
      <c r="Z13" s="36">
        <v>1905147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97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2166</v>
      </c>
      <c r="N14" s="87">
        <v>272886</v>
      </c>
      <c r="O14" s="19">
        <v>0</v>
      </c>
      <c r="P14" s="18">
        <v>0</v>
      </c>
      <c r="Q14" s="13">
        <v>0</v>
      </c>
      <c r="R14" s="14">
        <v>0</v>
      </c>
      <c r="S14" s="19">
        <v>0</v>
      </c>
      <c r="T14" s="18">
        <v>0</v>
      </c>
      <c r="U14" s="13">
        <v>0</v>
      </c>
      <c r="V14" s="14">
        <v>0</v>
      </c>
      <c r="W14" s="13">
        <v>0</v>
      </c>
      <c r="X14" s="18">
        <v>0</v>
      </c>
      <c r="Y14" s="13">
        <v>2166</v>
      </c>
      <c r="Z14" s="14">
        <v>272886</v>
      </c>
    </row>
    <row r="15" spans="1:26" ht="18.95" customHeight="1">
      <c r="A15" s="7"/>
      <c r="B15" s="22"/>
      <c r="C15" s="91"/>
      <c r="D15" s="95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1338</v>
      </c>
      <c r="N15" s="88">
        <v>155406</v>
      </c>
      <c r="O15" s="25">
        <v>0</v>
      </c>
      <c r="P15" s="26">
        <v>0</v>
      </c>
      <c r="Q15" s="27">
        <v>0</v>
      </c>
      <c r="R15" s="21">
        <v>0</v>
      </c>
      <c r="S15" s="25">
        <v>0</v>
      </c>
      <c r="T15" s="26">
        <v>0</v>
      </c>
      <c r="U15" s="27">
        <v>0</v>
      </c>
      <c r="V15" s="21">
        <v>0</v>
      </c>
      <c r="W15" s="27">
        <v>0</v>
      </c>
      <c r="X15" s="26">
        <v>0</v>
      </c>
      <c r="Y15" s="27">
        <v>1338</v>
      </c>
      <c r="Z15" s="24">
        <v>155406</v>
      </c>
    </row>
    <row r="16" spans="1:26" ht="18.95" customHeight="1" thickBot="1">
      <c r="A16" s="7" t="s">
        <v>34</v>
      </c>
      <c r="B16" s="22"/>
      <c r="C16" s="92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4997</v>
      </c>
      <c r="N16" s="36">
        <v>591615</v>
      </c>
      <c r="O16" s="29">
        <v>0</v>
      </c>
      <c r="P16" s="30">
        <v>0</v>
      </c>
      <c r="Q16" s="35">
        <v>0</v>
      </c>
      <c r="R16" s="36">
        <v>0</v>
      </c>
      <c r="S16" s="29">
        <v>0</v>
      </c>
      <c r="T16" s="30">
        <v>0</v>
      </c>
      <c r="U16" s="35">
        <v>0</v>
      </c>
      <c r="V16" s="36">
        <v>0</v>
      </c>
      <c r="W16" s="35">
        <v>0</v>
      </c>
      <c r="X16" s="30">
        <v>0</v>
      </c>
      <c r="Y16" s="35">
        <v>4997</v>
      </c>
      <c r="Z16" s="36">
        <v>591615</v>
      </c>
    </row>
    <row r="17" spans="1:26" ht="18.95" customHeight="1">
      <c r="A17" s="7"/>
      <c r="B17" s="22"/>
      <c r="C17" s="2" t="s">
        <v>35</v>
      </c>
      <c r="D17" s="97" t="s">
        <v>21</v>
      </c>
      <c r="E17" s="13">
        <v>36</v>
      </c>
      <c r="F17" s="14">
        <v>5820</v>
      </c>
      <c r="G17" s="19">
        <v>557</v>
      </c>
      <c r="H17" s="18">
        <v>112840</v>
      </c>
      <c r="I17" s="13">
        <v>1188</v>
      </c>
      <c r="J17" s="14">
        <v>110016</v>
      </c>
      <c r="K17" s="19">
        <v>101</v>
      </c>
      <c r="L17" s="18">
        <v>83780</v>
      </c>
      <c r="M17" s="13">
        <v>550</v>
      </c>
      <c r="N17" s="87">
        <v>391583</v>
      </c>
      <c r="O17" s="19">
        <v>3651</v>
      </c>
      <c r="P17" s="18">
        <v>1406601</v>
      </c>
      <c r="Q17" s="13">
        <v>4745</v>
      </c>
      <c r="R17" s="14">
        <v>1111250</v>
      </c>
      <c r="S17" s="19">
        <v>262</v>
      </c>
      <c r="T17" s="18">
        <v>57899</v>
      </c>
      <c r="U17" s="13">
        <v>0</v>
      </c>
      <c r="V17" s="14">
        <v>0</v>
      </c>
      <c r="W17" s="13">
        <v>5641</v>
      </c>
      <c r="X17" s="18">
        <v>1195448</v>
      </c>
      <c r="Y17" s="41">
        <v>16731</v>
      </c>
      <c r="Z17" s="42">
        <v>4475237</v>
      </c>
    </row>
    <row r="18" spans="1:26" ht="18.95" customHeight="1">
      <c r="A18" s="7" t="s">
        <v>36</v>
      </c>
      <c r="B18" s="22"/>
      <c r="C18" s="91"/>
      <c r="D18" s="95" t="s">
        <v>22</v>
      </c>
      <c r="E18" s="27">
        <v>50</v>
      </c>
      <c r="F18" s="21">
        <v>10230</v>
      </c>
      <c r="G18" s="25">
        <v>469</v>
      </c>
      <c r="H18" s="26">
        <v>131972</v>
      </c>
      <c r="I18" s="27">
        <v>1202</v>
      </c>
      <c r="J18" s="21">
        <v>128874</v>
      </c>
      <c r="K18" s="25">
        <v>83</v>
      </c>
      <c r="L18" s="26">
        <v>68395</v>
      </c>
      <c r="M18" s="27">
        <v>824</v>
      </c>
      <c r="N18" s="21">
        <v>362393</v>
      </c>
      <c r="O18" s="25">
        <v>3668</v>
      </c>
      <c r="P18" s="26">
        <v>1414030</v>
      </c>
      <c r="Q18" s="27">
        <v>4487</v>
      </c>
      <c r="R18" s="21">
        <v>1189418</v>
      </c>
      <c r="S18" s="25">
        <v>260</v>
      </c>
      <c r="T18" s="26">
        <v>59075</v>
      </c>
      <c r="U18" s="27">
        <v>64</v>
      </c>
      <c r="V18" s="21">
        <v>124470</v>
      </c>
      <c r="W18" s="27">
        <v>5753</v>
      </c>
      <c r="X18" s="26">
        <v>1210875</v>
      </c>
      <c r="Y18" s="23">
        <v>16860</v>
      </c>
      <c r="Z18" s="24">
        <v>4699732</v>
      </c>
    </row>
    <row r="19" spans="1:26" ht="18.95" customHeight="1" thickBot="1">
      <c r="A19" s="7"/>
      <c r="B19" s="22"/>
      <c r="C19" s="92"/>
      <c r="D19" s="43" t="s">
        <v>24</v>
      </c>
      <c r="E19" s="23">
        <v>603</v>
      </c>
      <c r="F19" s="24">
        <v>119841</v>
      </c>
      <c r="G19" s="33">
        <v>707</v>
      </c>
      <c r="H19" s="34">
        <v>126341</v>
      </c>
      <c r="I19" s="23">
        <v>203</v>
      </c>
      <c r="J19" s="24">
        <v>109477</v>
      </c>
      <c r="K19" s="90">
        <v>109</v>
      </c>
      <c r="L19" s="34">
        <v>91120</v>
      </c>
      <c r="M19" s="23">
        <v>1428</v>
      </c>
      <c r="N19" s="24">
        <v>481302</v>
      </c>
      <c r="O19" s="33">
        <v>1701</v>
      </c>
      <c r="P19" s="34">
        <v>667896</v>
      </c>
      <c r="Q19" s="23">
        <v>8489</v>
      </c>
      <c r="R19" s="24">
        <v>3171530</v>
      </c>
      <c r="S19" s="33">
        <v>128</v>
      </c>
      <c r="T19" s="34">
        <v>45153</v>
      </c>
      <c r="U19" s="23">
        <v>75</v>
      </c>
      <c r="V19" s="24">
        <v>15250</v>
      </c>
      <c r="W19" s="23">
        <v>7315</v>
      </c>
      <c r="X19" s="34">
        <v>1653007</v>
      </c>
      <c r="Y19" s="35">
        <v>20758</v>
      </c>
      <c r="Z19" s="36">
        <v>6480917</v>
      </c>
    </row>
    <row r="20" spans="1:28" ht="18.95" customHeight="1">
      <c r="A20" s="7"/>
      <c r="B20" s="22"/>
      <c r="C20" s="2" t="s">
        <v>17</v>
      </c>
      <c r="D20" s="97" t="s">
        <v>21</v>
      </c>
      <c r="E20" s="13">
        <v>1151</v>
      </c>
      <c r="F20" s="14">
        <v>100158</v>
      </c>
      <c r="G20" s="19">
        <v>682</v>
      </c>
      <c r="H20" s="18">
        <v>197240</v>
      </c>
      <c r="I20" s="13">
        <v>2297</v>
      </c>
      <c r="J20" s="14">
        <v>1250218</v>
      </c>
      <c r="K20" s="19">
        <v>663</v>
      </c>
      <c r="L20" s="18">
        <v>1070049</v>
      </c>
      <c r="M20" s="13">
        <v>7168</v>
      </c>
      <c r="N20" s="14">
        <v>1929756</v>
      </c>
      <c r="O20" s="19">
        <v>4230</v>
      </c>
      <c r="P20" s="18">
        <v>1442781</v>
      </c>
      <c r="Q20" s="13">
        <v>23490</v>
      </c>
      <c r="R20" s="14">
        <v>4166540</v>
      </c>
      <c r="S20" s="19">
        <v>37319</v>
      </c>
      <c r="T20" s="18">
        <v>8448024</v>
      </c>
      <c r="U20" s="13">
        <v>4309</v>
      </c>
      <c r="V20" s="14">
        <v>915270</v>
      </c>
      <c r="W20" s="13">
        <v>7489</v>
      </c>
      <c r="X20" s="18">
        <v>1344877</v>
      </c>
      <c r="Y20" s="31">
        <v>88798</v>
      </c>
      <c r="Z20" s="32">
        <v>20864913</v>
      </c>
      <c r="AA20" s="3"/>
      <c r="AB20" s="3"/>
    </row>
    <row r="21" spans="1:28" ht="18.95" customHeight="1">
      <c r="A21" s="7" t="s">
        <v>37</v>
      </c>
      <c r="B21" s="22"/>
      <c r="C21" s="91"/>
      <c r="D21" s="95" t="s">
        <v>22</v>
      </c>
      <c r="E21" s="27">
        <v>1221</v>
      </c>
      <c r="F21" s="21">
        <v>98178</v>
      </c>
      <c r="G21" s="25">
        <v>594</v>
      </c>
      <c r="H21" s="26">
        <v>216372</v>
      </c>
      <c r="I21" s="27">
        <v>2225</v>
      </c>
      <c r="J21" s="21">
        <v>1132681</v>
      </c>
      <c r="K21" s="25">
        <v>673</v>
      </c>
      <c r="L21" s="26">
        <v>1027804</v>
      </c>
      <c r="M21" s="27">
        <v>6726</v>
      </c>
      <c r="N21" s="21">
        <v>1428468</v>
      </c>
      <c r="O21" s="25">
        <v>4297</v>
      </c>
      <c r="P21" s="26">
        <v>1448906</v>
      </c>
      <c r="Q21" s="27">
        <v>24504</v>
      </c>
      <c r="R21" s="21">
        <v>4497623</v>
      </c>
      <c r="S21" s="25">
        <v>36147</v>
      </c>
      <c r="T21" s="26">
        <v>8417776</v>
      </c>
      <c r="U21" s="27">
        <v>4649</v>
      </c>
      <c r="V21" s="21">
        <v>1124696</v>
      </c>
      <c r="W21" s="27">
        <v>8354</v>
      </c>
      <c r="X21" s="26">
        <v>1310188</v>
      </c>
      <c r="Y21" s="23">
        <v>89390</v>
      </c>
      <c r="Z21" s="24">
        <v>20702692</v>
      </c>
      <c r="AA21" s="3"/>
      <c r="AB21" s="3"/>
    </row>
    <row r="22" spans="1:28" ht="18.95" customHeight="1" thickBot="1">
      <c r="A22" s="7"/>
      <c r="B22" s="22"/>
      <c r="C22" s="92"/>
      <c r="D22" s="43" t="s">
        <v>24</v>
      </c>
      <c r="E22" s="23">
        <v>3227</v>
      </c>
      <c r="F22" s="24">
        <v>730409</v>
      </c>
      <c r="G22" s="33">
        <v>1010</v>
      </c>
      <c r="H22" s="34">
        <v>386979</v>
      </c>
      <c r="I22" s="23">
        <v>2244</v>
      </c>
      <c r="J22" s="24">
        <v>2617165</v>
      </c>
      <c r="K22" s="33">
        <v>976</v>
      </c>
      <c r="L22" s="34">
        <v>1650763</v>
      </c>
      <c r="M22" s="23">
        <v>12759.1</v>
      </c>
      <c r="N22" s="24">
        <v>2891369</v>
      </c>
      <c r="O22" s="33">
        <v>3674</v>
      </c>
      <c r="P22" s="34">
        <v>1047628</v>
      </c>
      <c r="Q22" s="23">
        <v>56700</v>
      </c>
      <c r="R22" s="24">
        <v>10471367</v>
      </c>
      <c r="S22" s="33">
        <v>26193</v>
      </c>
      <c r="T22" s="34">
        <v>2058151</v>
      </c>
      <c r="U22" s="23">
        <v>6266</v>
      </c>
      <c r="V22" s="24">
        <v>2004448</v>
      </c>
      <c r="W22" s="23">
        <v>8963</v>
      </c>
      <c r="X22" s="34">
        <v>2029916</v>
      </c>
      <c r="Y22" s="23">
        <v>122012.1</v>
      </c>
      <c r="Z22" s="24">
        <v>25888195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61" t="e">
        <f>(E20+E21)/(E22+E41)*100</f>
        <v>#REF!</v>
      </c>
      <c r="F23" s="262"/>
      <c r="G23" s="261" t="e">
        <f>(G20+G21)/(G22+G41)*100</f>
        <v>#REF!</v>
      </c>
      <c r="H23" s="262"/>
      <c r="I23" s="261" t="e">
        <f>(I20+I21)/(I22+I41)*100</f>
        <v>#REF!</v>
      </c>
      <c r="J23" s="262"/>
      <c r="K23" s="261" t="e">
        <f>(K20+K21)/(K22+K41)*100</f>
        <v>#REF!</v>
      </c>
      <c r="L23" s="262"/>
      <c r="M23" s="261" t="e">
        <f>(M20+M21)/(M22+M41)*100</f>
        <v>#REF!</v>
      </c>
      <c r="N23" s="262"/>
      <c r="O23" s="261" t="e">
        <f>(O20+O21)/(O22+O41)*100</f>
        <v>#REF!</v>
      </c>
      <c r="P23" s="262"/>
      <c r="Q23" s="261" t="e">
        <f>(Q20+Q21)/(Q22+Q41)*100</f>
        <v>#REF!</v>
      </c>
      <c r="R23" s="262"/>
      <c r="S23" s="261" t="e">
        <f>(S20+S21)/(S22+S41)*100</f>
        <v>#REF!</v>
      </c>
      <c r="T23" s="262"/>
      <c r="U23" s="261" t="e">
        <f>(U20+U21)/(U22+U41)*100</f>
        <v>#REF!</v>
      </c>
      <c r="V23" s="262"/>
      <c r="W23" s="261" t="e">
        <f>(W20+W21)/(W22+W41)*100</f>
        <v>#REF!</v>
      </c>
      <c r="X23" s="262"/>
      <c r="Y23" s="261" t="e">
        <f>(Y20+Y21)/(Y22+Y41)*100</f>
        <v>#REF!</v>
      </c>
      <c r="Z23" s="262"/>
    </row>
    <row r="24" spans="1:26" ht="18.95" customHeight="1">
      <c r="A24" s="7"/>
      <c r="B24" s="22"/>
      <c r="C24" s="45" t="s">
        <v>39</v>
      </c>
      <c r="D24" s="43" t="s">
        <v>40</v>
      </c>
      <c r="E24" s="263">
        <f>F22/E22*1000</f>
        <v>226343.0430740626</v>
      </c>
      <c r="F24" s="264"/>
      <c r="G24" s="257">
        <f>H22/G22*1000</f>
        <v>383147.52475247526</v>
      </c>
      <c r="H24" s="258"/>
      <c r="I24" s="259">
        <f>J22/I22*1000</f>
        <v>1166294.5632798574</v>
      </c>
      <c r="J24" s="260"/>
      <c r="K24" s="257">
        <f>L22/K22*1000</f>
        <v>1691355.5327868853</v>
      </c>
      <c r="L24" s="258"/>
      <c r="M24" s="259">
        <f>N22/M22*1000</f>
        <v>226612.30024061256</v>
      </c>
      <c r="N24" s="260"/>
      <c r="O24" s="257">
        <f>P22/O22*1000</f>
        <v>285146.43440391944</v>
      </c>
      <c r="P24" s="258"/>
      <c r="Q24" s="259">
        <f>R22/Q22*1000</f>
        <v>184680.19400352734</v>
      </c>
      <c r="R24" s="260"/>
      <c r="S24" s="257">
        <f>T22/S22*1000</f>
        <v>78576.3753674646</v>
      </c>
      <c r="T24" s="258"/>
      <c r="U24" s="259">
        <f>V22/U22*1000</f>
        <v>319892.7545483562</v>
      </c>
      <c r="V24" s="260"/>
      <c r="W24" s="257">
        <f>X22/W22*1000</f>
        <v>226477.2955483655</v>
      </c>
      <c r="X24" s="258"/>
      <c r="Y24" s="259">
        <f>Z22/Y22*1000</f>
        <v>212177.275860345</v>
      </c>
      <c r="Z24" s="26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2.644819653132763</v>
      </c>
      <c r="F25" s="49"/>
      <c r="G25" s="50">
        <f>G22/Y22*100</f>
        <v>0.827786752297518</v>
      </c>
      <c r="H25" s="51"/>
      <c r="I25" s="48">
        <f>I22/Y22*100</f>
        <v>1.839161853619436</v>
      </c>
      <c r="J25" s="49"/>
      <c r="K25" s="50">
        <f>K22/Y22*100</f>
        <v>0.7999206636063145</v>
      </c>
      <c r="L25" s="51"/>
      <c r="M25" s="48">
        <f>M22/Y22*100</f>
        <v>10.457241535880456</v>
      </c>
      <c r="N25" s="49"/>
      <c r="O25" s="50">
        <f>O22/Y22*100</f>
        <v>3.011176760337704</v>
      </c>
      <c r="P25" s="51"/>
      <c r="Q25" s="48">
        <f>Q22/Y22*100</f>
        <v>46.47080084680126</v>
      </c>
      <c r="R25" s="49"/>
      <c r="S25" s="50">
        <f>S22/Y22*100</f>
        <v>21.46754297319692</v>
      </c>
      <c r="T25" s="51"/>
      <c r="U25" s="48">
        <f>U22/Y22*100</f>
        <v>5.1355562276200475</v>
      </c>
      <c r="V25" s="49"/>
      <c r="W25" s="50">
        <f>W22/Y22*100</f>
        <v>7.345992733507578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94"/>
      <c r="E26" s="52"/>
      <c r="F26" s="94"/>
      <c r="G26" s="52"/>
      <c r="H26" s="94"/>
      <c r="I26" s="52"/>
      <c r="J26" s="94"/>
      <c r="K26" s="52"/>
      <c r="L26" s="94"/>
      <c r="M26" s="52"/>
      <c r="N26" s="94"/>
      <c r="O26" s="52"/>
      <c r="P26" s="94"/>
      <c r="Q26" s="52"/>
      <c r="R26" s="94"/>
      <c r="S26" s="52"/>
      <c r="T26" s="94"/>
      <c r="U26" s="52"/>
      <c r="V26" s="94"/>
      <c r="W26" s="52"/>
      <c r="X26" s="94"/>
      <c r="Y26" s="52"/>
      <c r="Z26" s="53"/>
    </row>
    <row r="27" spans="1:26" ht="18.95" customHeight="1">
      <c r="A27" s="22"/>
      <c r="B27" s="254" t="s">
        <v>42</v>
      </c>
      <c r="C27" s="4" t="s">
        <v>43</v>
      </c>
      <c r="D27" s="54" t="s">
        <v>21</v>
      </c>
      <c r="E27" s="13">
        <v>1188</v>
      </c>
      <c r="F27" s="14">
        <v>80236</v>
      </c>
      <c r="G27" s="19">
        <v>789</v>
      </c>
      <c r="H27" s="18">
        <v>284960</v>
      </c>
      <c r="I27" s="13">
        <v>1977</v>
      </c>
      <c r="J27" s="14">
        <v>1185063</v>
      </c>
      <c r="K27" s="19">
        <v>168</v>
      </c>
      <c r="L27" s="18">
        <v>93333</v>
      </c>
      <c r="M27" s="13">
        <v>5700</v>
      </c>
      <c r="N27" s="14">
        <v>1342425</v>
      </c>
      <c r="O27" s="19">
        <v>4636</v>
      </c>
      <c r="P27" s="18">
        <v>1611677</v>
      </c>
      <c r="Q27" s="13">
        <v>24624</v>
      </c>
      <c r="R27" s="14">
        <v>5290088</v>
      </c>
      <c r="S27" s="19">
        <v>30271</v>
      </c>
      <c r="T27" s="18">
        <v>4236226</v>
      </c>
      <c r="U27" s="13">
        <v>3131</v>
      </c>
      <c r="V27" s="14">
        <v>1104305</v>
      </c>
      <c r="W27" s="19">
        <v>6802</v>
      </c>
      <c r="X27" s="18">
        <v>1417291</v>
      </c>
      <c r="Y27" s="55">
        <v>79286</v>
      </c>
      <c r="Z27" s="56">
        <v>16645604</v>
      </c>
    </row>
    <row r="28" spans="1:26" ht="18.95" customHeight="1">
      <c r="A28" s="22"/>
      <c r="B28" s="255"/>
      <c r="C28" s="7"/>
      <c r="D28" s="57" t="s">
        <v>22</v>
      </c>
      <c r="E28" s="27">
        <v>1430</v>
      </c>
      <c r="F28" s="21">
        <v>159965</v>
      </c>
      <c r="G28" s="25">
        <v>711</v>
      </c>
      <c r="H28" s="26">
        <v>271206</v>
      </c>
      <c r="I28" s="27">
        <v>2046</v>
      </c>
      <c r="J28" s="21">
        <v>1124156</v>
      </c>
      <c r="K28" s="25">
        <v>100</v>
      </c>
      <c r="L28" s="26">
        <v>54339</v>
      </c>
      <c r="M28" s="27">
        <v>4782</v>
      </c>
      <c r="N28" s="21">
        <v>1329304</v>
      </c>
      <c r="O28" s="25">
        <v>4884</v>
      </c>
      <c r="P28" s="26">
        <v>1693749</v>
      </c>
      <c r="Q28" s="27">
        <v>27075</v>
      </c>
      <c r="R28" s="21">
        <v>5949624</v>
      </c>
      <c r="S28" s="25">
        <v>31692</v>
      </c>
      <c r="T28" s="26">
        <v>4475858</v>
      </c>
      <c r="U28" s="27">
        <v>3578</v>
      </c>
      <c r="V28" s="21">
        <v>976628</v>
      </c>
      <c r="W28" s="25">
        <v>8345</v>
      </c>
      <c r="X28" s="26">
        <v>1670831</v>
      </c>
      <c r="Y28" s="58">
        <v>84643</v>
      </c>
      <c r="Z28" s="59">
        <v>17705660</v>
      </c>
    </row>
    <row r="29" spans="1:26" ht="18.95" customHeight="1">
      <c r="A29" s="22"/>
      <c r="B29" s="255"/>
      <c r="C29" s="7"/>
      <c r="D29" s="57" t="s">
        <v>24</v>
      </c>
      <c r="E29" s="27">
        <v>1879</v>
      </c>
      <c r="F29" s="21">
        <v>247852</v>
      </c>
      <c r="G29" s="25">
        <v>1377</v>
      </c>
      <c r="H29" s="26">
        <v>517865</v>
      </c>
      <c r="I29" s="27">
        <v>2457</v>
      </c>
      <c r="J29" s="21">
        <v>2513144</v>
      </c>
      <c r="K29" s="25">
        <v>221</v>
      </c>
      <c r="L29" s="26">
        <v>130827</v>
      </c>
      <c r="M29" s="27">
        <v>10125</v>
      </c>
      <c r="N29" s="21">
        <v>2186577</v>
      </c>
      <c r="O29" s="25">
        <v>4112</v>
      </c>
      <c r="P29" s="26">
        <v>1233417</v>
      </c>
      <c r="Q29" s="27">
        <v>62730</v>
      </c>
      <c r="R29" s="21">
        <v>11707413</v>
      </c>
      <c r="S29" s="25">
        <v>24612</v>
      </c>
      <c r="T29" s="26">
        <v>1798146</v>
      </c>
      <c r="U29" s="27">
        <v>9034</v>
      </c>
      <c r="V29" s="21">
        <v>2906753</v>
      </c>
      <c r="W29" s="25">
        <v>35847</v>
      </c>
      <c r="X29" s="26">
        <v>2023967</v>
      </c>
      <c r="Y29" s="58">
        <v>152394</v>
      </c>
      <c r="Z29" s="59">
        <v>25265961</v>
      </c>
    </row>
    <row r="30" spans="1:26" ht="18.95" customHeight="1" thickBot="1">
      <c r="A30" s="22" t="s">
        <v>29</v>
      </c>
      <c r="B30" s="255"/>
      <c r="C30" s="7"/>
      <c r="D30" s="60" t="s">
        <v>44</v>
      </c>
      <c r="E30" s="252">
        <v>65.5</v>
      </c>
      <c r="F30" s="253"/>
      <c r="G30" s="252">
        <v>56.1</v>
      </c>
      <c r="H30" s="253"/>
      <c r="I30" s="252">
        <v>80.7</v>
      </c>
      <c r="J30" s="253"/>
      <c r="K30" s="252">
        <v>71.7</v>
      </c>
      <c r="L30" s="253"/>
      <c r="M30" s="252">
        <v>54.2</v>
      </c>
      <c r="N30" s="253"/>
      <c r="O30" s="252">
        <v>112.4</v>
      </c>
      <c r="P30" s="253"/>
      <c r="Q30" s="252">
        <v>40.4</v>
      </c>
      <c r="R30" s="253"/>
      <c r="S30" s="252">
        <v>122.3</v>
      </c>
      <c r="T30" s="253"/>
      <c r="U30" s="252">
        <v>36.2</v>
      </c>
      <c r="V30" s="253"/>
      <c r="W30" s="252">
        <v>20.7</v>
      </c>
      <c r="X30" s="253"/>
      <c r="Y30" s="252">
        <v>52.9</v>
      </c>
      <c r="Z30" s="253"/>
    </row>
    <row r="31" spans="1:26" ht="18.95" customHeight="1">
      <c r="A31" s="22"/>
      <c r="B31" s="255"/>
      <c r="C31" s="4" t="s">
        <v>45</v>
      </c>
      <c r="D31" s="97" t="s">
        <v>21</v>
      </c>
      <c r="E31" s="61">
        <f>E20-E27</f>
        <v>-37</v>
      </c>
      <c r="F31" s="62">
        <f aca="true" t="shared" si="0" ref="F31:Z33">F20-F27</f>
        <v>19922</v>
      </c>
      <c r="G31" s="63">
        <f t="shared" si="0"/>
        <v>-107</v>
      </c>
      <c r="H31" s="64">
        <f t="shared" si="0"/>
        <v>-87720</v>
      </c>
      <c r="I31" s="61">
        <f t="shared" si="0"/>
        <v>320</v>
      </c>
      <c r="J31" s="62">
        <f t="shared" si="0"/>
        <v>65155</v>
      </c>
      <c r="K31" s="63">
        <f t="shared" si="0"/>
        <v>495</v>
      </c>
      <c r="L31" s="64">
        <f t="shared" si="0"/>
        <v>976716</v>
      </c>
      <c r="M31" s="61">
        <f t="shared" si="0"/>
        <v>1468</v>
      </c>
      <c r="N31" s="62">
        <f t="shared" si="0"/>
        <v>587331</v>
      </c>
      <c r="O31" s="63">
        <f t="shared" si="0"/>
        <v>-406</v>
      </c>
      <c r="P31" s="64">
        <f t="shared" si="0"/>
        <v>-168896</v>
      </c>
      <c r="Q31" s="61">
        <f t="shared" si="0"/>
        <v>-1134</v>
      </c>
      <c r="R31" s="62">
        <f t="shared" si="0"/>
        <v>-1123548</v>
      </c>
      <c r="S31" s="63">
        <f t="shared" si="0"/>
        <v>7048</v>
      </c>
      <c r="T31" s="64">
        <f t="shared" si="0"/>
        <v>4211798</v>
      </c>
      <c r="U31" s="61">
        <f t="shared" si="0"/>
        <v>1178</v>
      </c>
      <c r="V31" s="62">
        <f t="shared" si="0"/>
        <v>-189035</v>
      </c>
      <c r="W31" s="63">
        <f t="shared" si="0"/>
        <v>687</v>
      </c>
      <c r="X31" s="64">
        <f t="shared" si="0"/>
        <v>-72414</v>
      </c>
      <c r="Y31" s="61">
        <f t="shared" si="0"/>
        <v>9512</v>
      </c>
      <c r="Z31" s="62">
        <f t="shared" si="0"/>
        <v>4219309</v>
      </c>
    </row>
    <row r="32" spans="1:26" ht="18.95" customHeight="1">
      <c r="A32" s="22" t="s">
        <v>46</v>
      </c>
      <c r="B32" s="255"/>
      <c r="C32" s="7"/>
      <c r="D32" s="95" t="s">
        <v>22</v>
      </c>
      <c r="E32" s="65">
        <f aca="true" t="shared" si="1" ref="E32:T33">E21-E28</f>
        <v>-209</v>
      </c>
      <c r="F32" s="66">
        <f t="shared" si="1"/>
        <v>-61787</v>
      </c>
      <c r="G32" s="67">
        <f t="shared" si="1"/>
        <v>-117</v>
      </c>
      <c r="H32" s="68">
        <f t="shared" si="1"/>
        <v>-54834</v>
      </c>
      <c r="I32" s="65">
        <f t="shared" si="1"/>
        <v>179</v>
      </c>
      <c r="J32" s="66">
        <f t="shared" si="1"/>
        <v>8525</v>
      </c>
      <c r="K32" s="67">
        <f t="shared" si="1"/>
        <v>573</v>
      </c>
      <c r="L32" s="68">
        <f t="shared" si="1"/>
        <v>973465</v>
      </c>
      <c r="M32" s="65">
        <f t="shared" si="1"/>
        <v>1944</v>
      </c>
      <c r="N32" s="66">
        <f t="shared" si="1"/>
        <v>99164</v>
      </c>
      <c r="O32" s="67">
        <f t="shared" si="1"/>
        <v>-587</v>
      </c>
      <c r="P32" s="68">
        <f t="shared" si="1"/>
        <v>-244843</v>
      </c>
      <c r="Q32" s="65">
        <f t="shared" si="1"/>
        <v>-2571</v>
      </c>
      <c r="R32" s="66">
        <f t="shared" si="1"/>
        <v>-1452001</v>
      </c>
      <c r="S32" s="67">
        <f t="shared" si="1"/>
        <v>4455</v>
      </c>
      <c r="T32" s="68">
        <f t="shared" si="1"/>
        <v>3941918</v>
      </c>
      <c r="U32" s="65">
        <f t="shared" si="0"/>
        <v>1071</v>
      </c>
      <c r="V32" s="66">
        <f t="shared" si="0"/>
        <v>148068</v>
      </c>
      <c r="W32" s="67">
        <f t="shared" si="0"/>
        <v>9</v>
      </c>
      <c r="X32" s="68">
        <f t="shared" si="0"/>
        <v>-360643</v>
      </c>
      <c r="Y32" s="65">
        <f t="shared" si="0"/>
        <v>4747</v>
      </c>
      <c r="Z32" s="66">
        <f t="shared" si="0"/>
        <v>2997032</v>
      </c>
    </row>
    <row r="33" spans="1:26" ht="18.95" customHeight="1">
      <c r="A33" s="22"/>
      <c r="B33" s="255"/>
      <c r="C33" s="7"/>
      <c r="D33" s="95" t="s">
        <v>24</v>
      </c>
      <c r="E33" s="65">
        <f t="shared" si="1"/>
        <v>1348</v>
      </c>
      <c r="F33" s="66">
        <f t="shared" si="0"/>
        <v>482557</v>
      </c>
      <c r="G33" s="67">
        <f t="shared" si="0"/>
        <v>-367</v>
      </c>
      <c r="H33" s="68">
        <f t="shared" si="0"/>
        <v>-130886</v>
      </c>
      <c r="I33" s="65">
        <f t="shared" si="0"/>
        <v>-213</v>
      </c>
      <c r="J33" s="66">
        <f t="shared" si="0"/>
        <v>104021</v>
      </c>
      <c r="K33" s="67">
        <f t="shared" si="0"/>
        <v>755</v>
      </c>
      <c r="L33" s="68">
        <f t="shared" si="0"/>
        <v>1519936</v>
      </c>
      <c r="M33" s="65">
        <f t="shared" si="0"/>
        <v>2634.1000000000004</v>
      </c>
      <c r="N33" s="66">
        <f t="shared" si="0"/>
        <v>704792</v>
      </c>
      <c r="O33" s="67">
        <f t="shared" si="0"/>
        <v>-438</v>
      </c>
      <c r="P33" s="68">
        <f t="shared" si="0"/>
        <v>-185789</v>
      </c>
      <c r="Q33" s="65">
        <f t="shared" si="0"/>
        <v>-6030</v>
      </c>
      <c r="R33" s="66">
        <f t="shared" si="0"/>
        <v>-1236046</v>
      </c>
      <c r="S33" s="67">
        <f t="shared" si="0"/>
        <v>1581</v>
      </c>
      <c r="T33" s="68">
        <f t="shared" si="0"/>
        <v>260005</v>
      </c>
      <c r="U33" s="65">
        <f t="shared" si="0"/>
        <v>-2768</v>
      </c>
      <c r="V33" s="66">
        <f t="shared" si="0"/>
        <v>-902305</v>
      </c>
      <c r="W33" s="67">
        <f t="shared" si="0"/>
        <v>-26884</v>
      </c>
      <c r="X33" s="68">
        <f t="shared" si="0"/>
        <v>5949</v>
      </c>
      <c r="Y33" s="65">
        <f t="shared" si="0"/>
        <v>-30381.899999999994</v>
      </c>
      <c r="Z33" s="66">
        <f t="shared" si="0"/>
        <v>622234</v>
      </c>
    </row>
    <row r="34" spans="1:26" ht="18.95" customHeight="1" thickBot="1">
      <c r="A34" s="22" t="s">
        <v>47</v>
      </c>
      <c r="B34" s="255"/>
      <c r="C34" s="69"/>
      <c r="D34" s="28" t="s">
        <v>44</v>
      </c>
      <c r="E34" s="246">
        <v>87.05268389662028</v>
      </c>
      <c r="F34" s="245"/>
      <c r="G34" s="250">
        <v>56.00624024960999</v>
      </c>
      <c r="H34" s="251"/>
      <c r="I34" s="246">
        <v>114.56217666219581</v>
      </c>
      <c r="J34" s="245"/>
      <c r="K34" s="250">
        <v>31.06796116504854</v>
      </c>
      <c r="L34" s="251"/>
      <c r="M34" s="246">
        <v>60.09323577016454</v>
      </c>
      <c r="N34" s="245"/>
      <c r="O34" s="250">
        <v>110.78748651564186</v>
      </c>
      <c r="P34" s="251"/>
      <c r="Q34" s="246">
        <v>44.466676927812834</v>
      </c>
      <c r="R34" s="245"/>
      <c r="S34" s="250">
        <v>133.80239238956392</v>
      </c>
      <c r="T34" s="251"/>
      <c r="U34" s="246">
        <v>67.03780424650441</v>
      </c>
      <c r="V34" s="245"/>
      <c r="W34" s="250">
        <v>48.559225820403306</v>
      </c>
      <c r="X34" s="251"/>
      <c r="Y34" s="246">
        <v>70.54128256450254</v>
      </c>
      <c r="Z34" s="245"/>
    </row>
    <row r="35" spans="1:26" ht="18.95" customHeight="1">
      <c r="A35" s="22"/>
      <c r="B35" s="255"/>
      <c r="C35" s="7" t="s">
        <v>48</v>
      </c>
      <c r="D35" s="70" t="s">
        <v>21</v>
      </c>
      <c r="E35" s="71">
        <f aca="true" t="shared" si="2" ref="E35:Z37">E20/E27*100</f>
        <v>96.88552188552188</v>
      </c>
      <c r="F35" s="72">
        <f t="shared" si="2"/>
        <v>124.82925370158033</v>
      </c>
      <c r="G35" s="73">
        <f t="shared" si="2"/>
        <v>86.4385297845374</v>
      </c>
      <c r="H35" s="74">
        <f t="shared" si="2"/>
        <v>69.21673217293656</v>
      </c>
      <c r="I35" s="71">
        <f t="shared" si="2"/>
        <v>116.1861406170966</v>
      </c>
      <c r="J35" s="72">
        <f t="shared" si="2"/>
        <v>105.49801993649284</v>
      </c>
      <c r="K35" s="73">
        <f t="shared" si="2"/>
        <v>394.64285714285717</v>
      </c>
      <c r="L35" s="74">
        <f t="shared" si="2"/>
        <v>1146.48516601845</v>
      </c>
      <c r="M35" s="71">
        <f t="shared" si="2"/>
        <v>125.75438596491229</v>
      </c>
      <c r="N35" s="72">
        <f t="shared" si="2"/>
        <v>143.75149449689928</v>
      </c>
      <c r="O35" s="73">
        <f t="shared" si="2"/>
        <v>91.24245038826575</v>
      </c>
      <c r="P35" s="74">
        <f t="shared" si="2"/>
        <v>89.520480840764</v>
      </c>
      <c r="Q35" s="71">
        <f t="shared" si="2"/>
        <v>95.39473684210526</v>
      </c>
      <c r="R35" s="72">
        <f t="shared" si="2"/>
        <v>78.76126068224197</v>
      </c>
      <c r="S35" s="73">
        <f t="shared" si="2"/>
        <v>123.28301014171981</v>
      </c>
      <c r="T35" s="74">
        <f t="shared" si="2"/>
        <v>199.42335465577145</v>
      </c>
      <c r="U35" s="71">
        <f t="shared" si="2"/>
        <v>137.6237623762376</v>
      </c>
      <c r="V35" s="72">
        <f t="shared" si="2"/>
        <v>82.88199365211604</v>
      </c>
      <c r="W35" s="73">
        <f t="shared" si="2"/>
        <v>110.09997059688328</v>
      </c>
      <c r="X35" s="74">
        <f t="shared" si="2"/>
        <v>94.89067523888883</v>
      </c>
      <c r="Y35" s="71">
        <f t="shared" si="2"/>
        <v>111.99707388441844</v>
      </c>
      <c r="Z35" s="72">
        <f t="shared" si="2"/>
        <v>125.34788764649214</v>
      </c>
    </row>
    <row r="36" spans="1:26" ht="18.95" customHeight="1">
      <c r="A36" s="22" t="s">
        <v>49</v>
      </c>
      <c r="B36" s="255"/>
      <c r="C36" s="7" t="s">
        <v>62</v>
      </c>
      <c r="D36" s="60" t="s">
        <v>22</v>
      </c>
      <c r="E36" s="75">
        <f t="shared" si="2"/>
        <v>85.38461538461539</v>
      </c>
      <c r="F36" s="76">
        <f t="shared" si="2"/>
        <v>61.374675710311635</v>
      </c>
      <c r="G36" s="77">
        <f t="shared" si="2"/>
        <v>83.54430379746836</v>
      </c>
      <c r="H36" s="78">
        <f t="shared" si="2"/>
        <v>79.78142076502732</v>
      </c>
      <c r="I36" s="75">
        <f t="shared" si="2"/>
        <v>108.7487781036168</v>
      </c>
      <c r="J36" s="76">
        <f t="shared" si="2"/>
        <v>100.75834670632902</v>
      </c>
      <c r="K36" s="77">
        <f t="shared" si="2"/>
        <v>673</v>
      </c>
      <c r="L36" s="78">
        <f t="shared" si="2"/>
        <v>1891.4665341651485</v>
      </c>
      <c r="M36" s="75">
        <f t="shared" si="2"/>
        <v>140.65244667503137</v>
      </c>
      <c r="N36" s="76">
        <f t="shared" si="2"/>
        <v>107.45984364750277</v>
      </c>
      <c r="O36" s="77">
        <f t="shared" si="2"/>
        <v>87.98116298116298</v>
      </c>
      <c r="P36" s="78">
        <f t="shared" si="2"/>
        <v>85.54431618852615</v>
      </c>
      <c r="Q36" s="75">
        <f t="shared" si="2"/>
        <v>90.50415512465374</v>
      </c>
      <c r="R36" s="76">
        <f t="shared" si="2"/>
        <v>75.5950796218383</v>
      </c>
      <c r="S36" s="77">
        <f t="shared" si="2"/>
        <v>114.05717531238166</v>
      </c>
      <c r="T36" s="78">
        <f t="shared" si="2"/>
        <v>188.07066712125362</v>
      </c>
      <c r="U36" s="75">
        <f t="shared" si="2"/>
        <v>129.93292342090555</v>
      </c>
      <c r="V36" s="76">
        <f t="shared" si="2"/>
        <v>115.16114631159459</v>
      </c>
      <c r="W36" s="77">
        <f t="shared" si="2"/>
        <v>100.10784901138405</v>
      </c>
      <c r="X36" s="78">
        <f t="shared" si="2"/>
        <v>78.4153514029845</v>
      </c>
      <c r="Y36" s="75">
        <f t="shared" si="2"/>
        <v>105.6082605767754</v>
      </c>
      <c r="Z36" s="76">
        <f t="shared" si="2"/>
        <v>116.92697137525514</v>
      </c>
    </row>
    <row r="37" spans="1:26" ht="18.95" customHeight="1" thickBot="1">
      <c r="A37" s="22"/>
      <c r="B37" s="256"/>
      <c r="C37" s="69"/>
      <c r="D37" s="47" t="s">
        <v>24</v>
      </c>
      <c r="E37" s="79">
        <f t="shared" si="2"/>
        <v>171.7402873869079</v>
      </c>
      <c r="F37" s="80">
        <f t="shared" si="2"/>
        <v>294.6956248083534</v>
      </c>
      <c r="G37" s="81">
        <f t="shared" si="2"/>
        <v>73.34785766158315</v>
      </c>
      <c r="H37" s="82">
        <f t="shared" si="2"/>
        <v>74.72584553889527</v>
      </c>
      <c r="I37" s="79">
        <f t="shared" si="2"/>
        <v>91.33089133089133</v>
      </c>
      <c r="J37" s="80">
        <f t="shared" si="2"/>
        <v>104.13907838150142</v>
      </c>
      <c r="K37" s="81">
        <f t="shared" si="2"/>
        <v>441.6289592760181</v>
      </c>
      <c r="L37" s="82">
        <f t="shared" si="2"/>
        <v>1261.7907618457962</v>
      </c>
      <c r="M37" s="79">
        <f t="shared" si="2"/>
        <v>126.01580246913579</v>
      </c>
      <c r="N37" s="80">
        <f t="shared" si="2"/>
        <v>132.23266319914643</v>
      </c>
      <c r="O37" s="81">
        <f t="shared" si="2"/>
        <v>89.34824902723736</v>
      </c>
      <c r="P37" s="82">
        <f t="shared" si="2"/>
        <v>84.93704886506347</v>
      </c>
      <c r="Q37" s="79">
        <f t="shared" si="2"/>
        <v>90.38737446197992</v>
      </c>
      <c r="R37" s="80">
        <f t="shared" si="2"/>
        <v>89.4421935913596</v>
      </c>
      <c r="S37" s="81">
        <f t="shared" si="2"/>
        <v>106.42369575816674</v>
      </c>
      <c r="T37" s="82">
        <f t="shared" si="2"/>
        <v>114.45961562631733</v>
      </c>
      <c r="U37" s="79">
        <f t="shared" si="2"/>
        <v>69.36019481957051</v>
      </c>
      <c r="V37" s="80">
        <f t="shared" si="2"/>
        <v>68.95831878388016</v>
      </c>
      <c r="W37" s="81">
        <f t="shared" si="2"/>
        <v>25.003487042151367</v>
      </c>
      <c r="X37" s="82">
        <f t="shared" si="2"/>
        <v>100.29392771720092</v>
      </c>
      <c r="Y37" s="79">
        <f t="shared" si="2"/>
        <v>80.06358518051893</v>
      </c>
      <c r="Z37" s="80">
        <f t="shared" si="2"/>
        <v>102.46273632734571</v>
      </c>
    </row>
    <row r="38" ht="5.25" customHeight="1" thickBot="1">
      <c r="A38" s="22"/>
    </row>
    <row r="39" spans="1:26" ht="18.95" customHeight="1">
      <c r="A39" s="22" t="s">
        <v>50</v>
      </c>
      <c r="B39" s="247" t="s">
        <v>51</v>
      </c>
      <c r="C39" s="12" t="s">
        <v>43</v>
      </c>
      <c r="D39" s="98" t="s">
        <v>21</v>
      </c>
      <c r="E39" s="13" t="e">
        <f>+#REF!</f>
        <v>#REF!</v>
      </c>
      <c r="F39" s="14" t="e">
        <f>+#REF!</f>
        <v>#REF!</v>
      </c>
      <c r="G39" s="13" t="e">
        <f>+#REF!</f>
        <v>#REF!</v>
      </c>
      <c r="H39" s="14" t="e">
        <f>+#REF!</f>
        <v>#REF!</v>
      </c>
      <c r="I39" s="13" t="e">
        <f>+#REF!</f>
        <v>#REF!</v>
      </c>
      <c r="J39" s="14" t="e">
        <f>+#REF!</f>
        <v>#REF!</v>
      </c>
      <c r="K39" s="13" t="e">
        <f>+#REF!</f>
        <v>#REF!</v>
      </c>
      <c r="L39" s="14" t="e">
        <f>+#REF!</f>
        <v>#REF!</v>
      </c>
      <c r="M39" s="13" t="e">
        <f>+#REF!</f>
        <v>#REF!</v>
      </c>
      <c r="N39" s="14" t="e">
        <f>+#REF!</f>
        <v>#REF!</v>
      </c>
      <c r="O39" s="13" t="e">
        <f>+#REF!</f>
        <v>#REF!</v>
      </c>
      <c r="P39" s="14" t="e">
        <f>+#REF!</f>
        <v>#REF!</v>
      </c>
      <c r="Q39" s="13" t="e">
        <f>+#REF!</f>
        <v>#REF!</v>
      </c>
      <c r="R39" s="14" t="e">
        <f>+#REF!</f>
        <v>#REF!</v>
      </c>
      <c r="S39" s="25" t="e">
        <f>+#REF!</f>
        <v>#REF!</v>
      </c>
      <c r="T39" s="26" t="e">
        <f>+#REF!</f>
        <v>#REF!</v>
      </c>
      <c r="U39" s="13" t="e">
        <f>+#REF!</f>
        <v>#REF!</v>
      </c>
      <c r="V39" s="14" t="e">
        <f>+#REF!</f>
        <v>#REF!</v>
      </c>
      <c r="W39" s="13" t="e">
        <f>+#REF!</f>
        <v>#REF!</v>
      </c>
      <c r="X39" s="14" t="e">
        <f>+#REF!</f>
        <v>#REF!</v>
      </c>
      <c r="Y39" s="55" t="e">
        <f>+#REF!</f>
        <v>#REF!</v>
      </c>
      <c r="Z39" s="56" t="e">
        <f>+#REF!</f>
        <v>#REF!</v>
      </c>
    </row>
    <row r="40" spans="1:26" ht="18.95" customHeight="1">
      <c r="A40" s="22"/>
      <c r="B40" s="248"/>
      <c r="C40" s="22"/>
      <c r="D40" s="96" t="s">
        <v>22</v>
      </c>
      <c r="E40" s="27" t="e">
        <f>+#REF!</f>
        <v>#REF!</v>
      </c>
      <c r="F40" s="21" t="e">
        <f>+#REF!</f>
        <v>#REF!</v>
      </c>
      <c r="G40" s="27" t="e">
        <f>+#REF!</f>
        <v>#REF!</v>
      </c>
      <c r="H40" s="21" t="e">
        <f>+#REF!</f>
        <v>#REF!</v>
      </c>
      <c r="I40" s="27" t="e">
        <f>+#REF!</f>
        <v>#REF!</v>
      </c>
      <c r="J40" s="21" t="e">
        <f>+#REF!</f>
        <v>#REF!</v>
      </c>
      <c r="K40" s="27" t="e">
        <f>+#REF!</f>
        <v>#REF!</v>
      </c>
      <c r="L40" s="21" t="e">
        <f>+#REF!</f>
        <v>#REF!</v>
      </c>
      <c r="M40" s="27" t="e">
        <f>+#REF!</f>
        <v>#REF!</v>
      </c>
      <c r="N40" s="21" t="e">
        <f>+#REF!</f>
        <v>#REF!</v>
      </c>
      <c r="O40" s="27" t="e">
        <f>+#REF!</f>
        <v>#REF!</v>
      </c>
      <c r="P40" s="21" t="e">
        <f>+#REF!</f>
        <v>#REF!</v>
      </c>
      <c r="Q40" s="27" t="e">
        <f>+#REF!</f>
        <v>#REF!</v>
      </c>
      <c r="R40" s="21" t="e">
        <f>+#REF!</f>
        <v>#REF!</v>
      </c>
      <c r="S40" s="25" t="e">
        <f>+#REF!</f>
        <v>#REF!</v>
      </c>
      <c r="T40" s="26" t="e">
        <f>+#REF!</f>
        <v>#REF!</v>
      </c>
      <c r="U40" s="27" t="e">
        <f>+#REF!</f>
        <v>#REF!</v>
      </c>
      <c r="V40" s="21" t="e">
        <f>+#REF!</f>
        <v>#REF!</v>
      </c>
      <c r="W40" s="27" t="e">
        <f>+#REF!</f>
        <v>#REF!</v>
      </c>
      <c r="X40" s="21" t="e">
        <f>+#REF!</f>
        <v>#REF!</v>
      </c>
      <c r="Y40" s="58" t="e">
        <f>+#REF!</f>
        <v>#REF!</v>
      </c>
      <c r="Z40" s="59" t="e">
        <f>+#REF!</f>
        <v>#REF!</v>
      </c>
    </row>
    <row r="41" spans="1:26" ht="18.95" customHeight="1">
      <c r="A41" s="22" t="s">
        <v>52</v>
      </c>
      <c r="B41" s="248"/>
      <c r="C41" s="22"/>
      <c r="D41" s="96" t="s">
        <v>24</v>
      </c>
      <c r="E41" s="27" t="e">
        <f>+#REF!</f>
        <v>#REF!</v>
      </c>
      <c r="F41" s="21" t="e">
        <f>+#REF!</f>
        <v>#REF!</v>
      </c>
      <c r="G41" s="27" t="e">
        <f>+#REF!</f>
        <v>#REF!</v>
      </c>
      <c r="H41" s="21" t="e">
        <f>+#REF!</f>
        <v>#REF!</v>
      </c>
      <c r="I41" s="27" t="e">
        <f>+#REF!</f>
        <v>#REF!</v>
      </c>
      <c r="J41" s="21" t="e">
        <f>+#REF!</f>
        <v>#REF!</v>
      </c>
      <c r="K41" s="27" t="e">
        <f>+#REF!</f>
        <v>#REF!</v>
      </c>
      <c r="L41" s="21" t="e">
        <f>+#REF!</f>
        <v>#REF!</v>
      </c>
      <c r="M41" s="27" t="e">
        <f>+#REF!</f>
        <v>#REF!</v>
      </c>
      <c r="N41" s="21" t="e">
        <f>+#REF!</f>
        <v>#REF!</v>
      </c>
      <c r="O41" s="27" t="e">
        <f>+#REF!</f>
        <v>#REF!</v>
      </c>
      <c r="P41" s="21" t="e">
        <f>+#REF!</f>
        <v>#REF!</v>
      </c>
      <c r="Q41" s="27" t="e">
        <f>+#REF!</f>
        <v>#REF!</v>
      </c>
      <c r="R41" s="21" t="e">
        <f>+#REF!</f>
        <v>#REF!</v>
      </c>
      <c r="S41" s="25" t="e">
        <f>+#REF!</f>
        <v>#REF!</v>
      </c>
      <c r="T41" s="26" t="e">
        <f>+#REF!</f>
        <v>#REF!</v>
      </c>
      <c r="U41" s="27" t="e">
        <f>+#REF!</f>
        <v>#REF!</v>
      </c>
      <c r="V41" s="21" t="e">
        <f>+#REF!</f>
        <v>#REF!</v>
      </c>
      <c r="W41" s="27" t="e">
        <f>+#REF!</f>
        <v>#REF!</v>
      </c>
      <c r="X41" s="21" t="e">
        <f>+#REF!</f>
        <v>#REF!</v>
      </c>
      <c r="Y41" s="58" t="e">
        <f>+#REF!</f>
        <v>#REF!</v>
      </c>
      <c r="Z41" s="59" t="e">
        <f>+#REF!</f>
        <v>#REF!</v>
      </c>
    </row>
    <row r="42" spans="1:26" ht="18.95" customHeight="1" thickBot="1">
      <c r="A42" s="22"/>
      <c r="B42" s="248"/>
      <c r="C42" s="22"/>
      <c r="D42" s="101" t="s">
        <v>44</v>
      </c>
      <c r="E42" s="244" t="e">
        <f>+#REF!</f>
        <v>#REF!</v>
      </c>
      <c r="F42" s="245" t="e">
        <f>+#REF!</f>
        <v>#REF!</v>
      </c>
      <c r="G42" s="244" t="e">
        <f>+#REF!</f>
        <v>#REF!</v>
      </c>
      <c r="H42" s="245" t="e">
        <f>+#REF!</f>
        <v>#REF!</v>
      </c>
      <c r="I42" s="244" t="e">
        <f>+#REF!</f>
        <v>#REF!</v>
      </c>
      <c r="J42" s="245" t="e">
        <f>+#REF!</f>
        <v>#REF!</v>
      </c>
      <c r="K42" s="244" t="e">
        <f>+#REF!</f>
        <v>#REF!</v>
      </c>
      <c r="L42" s="245" t="e">
        <f>+#REF!</f>
        <v>#REF!</v>
      </c>
      <c r="M42" s="244" t="e">
        <f>+#REF!</f>
        <v>#REF!</v>
      </c>
      <c r="N42" s="245" t="e">
        <f>+#REF!</f>
        <v>#REF!</v>
      </c>
      <c r="O42" s="244" t="e">
        <f>+#REF!</f>
        <v>#REF!</v>
      </c>
      <c r="P42" s="245" t="e">
        <f>+#REF!</f>
        <v>#REF!</v>
      </c>
      <c r="Q42" s="244" t="e">
        <f>+#REF!</f>
        <v>#REF!</v>
      </c>
      <c r="R42" s="245" t="e">
        <f>+#REF!</f>
        <v>#REF!</v>
      </c>
      <c r="S42" s="244" t="e">
        <f>+#REF!</f>
        <v>#REF!</v>
      </c>
      <c r="T42" s="245" t="e">
        <f>+#REF!</f>
        <v>#REF!</v>
      </c>
      <c r="U42" s="244" t="e">
        <f>+#REF!</f>
        <v>#REF!</v>
      </c>
      <c r="V42" s="245" t="e">
        <f>+#REF!</f>
        <v>#REF!</v>
      </c>
      <c r="W42" s="244" t="e">
        <f>+#REF!</f>
        <v>#REF!</v>
      </c>
      <c r="X42" s="245" t="e">
        <f>+#REF!</f>
        <v>#REF!</v>
      </c>
      <c r="Y42" s="244" t="e">
        <f>+#REF!</f>
        <v>#REF!</v>
      </c>
      <c r="Z42" s="245" t="e">
        <f>+#REF!</f>
        <v>#REF!</v>
      </c>
    </row>
    <row r="43" spans="1:26" ht="18.95" customHeight="1">
      <c r="A43" s="22"/>
      <c r="B43" s="248"/>
      <c r="C43" s="12" t="s">
        <v>45</v>
      </c>
      <c r="D43" s="98" t="s">
        <v>21</v>
      </c>
      <c r="E43" s="61" t="e">
        <f aca="true" t="shared" si="3" ref="E43:Z46">E20-E39</f>
        <v>#REF!</v>
      </c>
      <c r="F43" s="64" t="e">
        <f t="shared" si="3"/>
        <v>#REF!</v>
      </c>
      <c r="G43" s="61" t="e">
        <f t="shared" si="3"/>
        <v>#REF!</v>
      </c>
      <c r="H43" s="62" t="e">
        <f t="shared" si="3"/>
        <v>#REF!</v>
      </c>
      <c r="I43" s="63" t="e">
        <f t="shared" si="3"/>
        <v>#REF!</v>
      </c>
      <c r="J43" s="64" t="e">
        <f t="shared" si="3"/>
        <v>#REF!</v>
      </c>
      <c r="K43" s="61" t="e">
        <f t="shared" si="3"/>
        <v>#REF!</v>
      </c>
      <c r="L43" s="62" t="e">
        <f t="shared" si="3"/>
        <v>#REF!</v>
      </c>
      <c r="M43" s="63" t="e">
        <f t="shared" si="3"/>
        <v>#REF!</v>
      </c>
      <c r="N43" s="64" t="e">
        <f t="shared" si="3"/>
        <v>#REF!</v>
      </c>
      <c r="O43" s="61" t="e">
        <f t="shared" si="3"/>
        <v>#REF!</v>
      </c>
      <c r="P43" s="62" t="e">
        <f t="shared" si="3"/>
        <v>#REF!</v>
      </c>
      <c r="Q43" s="63" t="e">
        <f t="shared" si="3"/>
        <v>#REF!</v>
      </c>
      <c r="R43" s="64" t="e">
        <f t="shared" si="3"/>
        <v>#REF!</v>
      </c>
      <c r="S43" s="61" t="e">
        <f t="shared" si="3"/>
        <v>#REF!</v>
      </c>
      <c r="T43" s="62" t="e">
        <f t="shared" si="3"/>
        <v>#REF!</v>
      </c>
      <c r="U43" s="63" t="e">
        <f t="shared" si="3"/>
        <v>#REF!</v>
      </c>
      <c r="V43" s="64" t="e">
        <f t="shared" si="3"/>
        <v>#REF!</v>
      </c>
      <c r="W43" s="61" t="e">
        <f t="shared" si="3"/>
        <v>#REF!</v>
      </c>
      <c r="X43" s="62" t="e">
        <f t="shared" si="3"/>
        <v>#REF!</v>
      </c>
      <c r="Y43" s="61" t="e">
        <f t="shared" si="3"/>
        <v>#REF!</v>
      </c>
      <c r="Z43" s="62" t="e">
        <f t="shared" si="3"/>
        <v>#REF!</v>
      </c>
    </row>
    <row r="44" spans="1:26" ht="18.95" customHeight="1">
      <c r="A44" s="22"/>
      <c r="B44" s="248"/>
      <c r="C44" s="22"/>
      <c r="D44" s="96" t="s">
        <v>22</v>
      </c>
      <c r="E44" s="65" t="e">
        <f t="shared" si="3"/>
        <v>#REF!</v>
      </c>
      <c r="F44" s="68" t="e">
        <f t="shared" si="3"/>
        <v>#REF!</v>
      </c>
      <c r="G44" s="65" t="e">
        <f t="shared" si="3"/>
        <v>#REF!</v>
      </c>
      <c r="H44" s="66" t="e">
        <f t="shared" si="3"/>
        <v>#REF!</v>
      </c>
      <c r="I44" s="67" t="e">
        <f t="shared" si="3"/>
        <v>#REF!</v>
      </c>
      <c r="J44" s="68" t="e">
        <f t="shared" si="3"/>
        <v>#REF!</v>
      </c>
      <c r="K44" s="65" t="e">
        <f t="shared" si="3"/>
        <v>#REF!</v>
      </c>
      <c r="L44" s="66" t="e">
        <f t="shared" si="3"/>
        <v>#REF!</v>
      </c>
      <c r="M44" s="67" t="e">
        <f t="shared" si="3"/>
        <v>#REF!</v>
      </c>
      <c r="N44" s="68" t="e">
        <f t="shared" si="3"/>
        <v>#REF!</v>
      </c>
      <c r="O44" s="65" t="e">
        <f t="shared" si="3"/>
        <v>#REF!</v>
      </c>
      <c r="P44" s="66" t="e">
        <f t="shared" si="3"/>
        <v>#REF!</v>
      </c>
      <c r="Q44" s="67" t="e">
        <f t="shared" si="3"/>
        <v>#REF!</v>
      </c>
      <c r="R44" s="68" t="e">
        <f t="shared" si="3"/>
        <v>#REF!</v>
      </c>
      <c r="S44" s="65" t="e">
        <f t="shared" si="3"/>
        <v>#REF!</v>
      </c>
      <c r="T44" s="66" t="e">
        <f t="shared" si="3"/>
        <v>#REF!</v>
      </c>
      <c r="U44" s="67" t="e">
        <f t="shared" si="3"/>
        <v>#REF!</v>
      </c>
      <c r="V44" s="68" t="e">
        <f t="shared" si="3"/>
        <v>#REF!</v>
      </c>
      <c r="W44" s="65" t="e">
        <f t="shared" si="3"/>
        <v>#REF!</v>
      </c>
      <c r="X44" s="66" t="e">
        <f t="shared" si="3"/>
        <v>#REF!</v>
      </c>
      <c r="Y44" s="65" t="e">
        <f t="shared" si="3"/>
        <v>#REF!</v>
      </c>
      <c r="Z44" s="66" t="e">
        <f t="shared" si="3"/>
        <v>#REF!</v>
      </c>
    </row>
    <row r="45" spans="1:26" ht="18.95" customHeight="1">
      <c r="A45" s="22"/>
      <c r="B45" s="248"/>
      <c r="C45" s="22"/>
      <c r="D45" s="96" t="s">
        <v>24</v>
      </c>
      <c r="E45" s="65" t="e">
        <f t="shared" si="3"/>
        <v>#REF!</v>
      </c>
      <c r="F45" s="68" t="e">
        <f t="shared" si="3"/>
        <v>#REF!</v>
      </c>
      <c r="G45" s="65" t="e">
        <f t="shared" si="3"/>
        <v>#REF!</v>
      </c>
      <c r="H45" s="66" t="e">
        <f t="shared" si="3"/>
        <v>#REF!</v>
      </c>
      <c r="I45" s="67" t="e">
        <f t="shared" si="3"/>
        <v>#REF!</v>
      </c>
      <c r="J45" s="68" t="e">
        <f t="shared" si="3"/>
        <v>#REF!</v>
      </c>
      <c r="K45" s="65" t="e">
        <f t="shared" si="3"/>
        <v>#REF!</v>
      </c>
      <c r="L45" s="66" t="e">
        <f t="shared" si="3"/>
        <v>#REF!</v>
      </c>
      <c r="M45" s="67" t="e">
        <f t="shared" si="3"/>
        <v>#REF!</v>
      </c>
      <c r="N45" s="68" t="e">
        <f t="shared" si="3"/>
        <v>#REF!</v>
      </c>
      <c r="O45" s="65" t="e">
        <f t="shared" si="3"/>
        <v>#REF!</v>
      </c>
      <c r="P45" s="66" t="e">
        <f t="shared" si="3"/>
        <v>#REF!</v>
      </c>
      <c r="Q45" s="67" t="e">
        <f t="shared" si="3"/>
        <v>#REF!</v>
      </c>
      <c r="R45" s="68" t="e">
        <f t="shared" si="3"/>
        <v>#REF!</v>
      </c>
      <c r="S45" s="65" t="e">
        <f t="shared" si="3"/>
        <v>#REF!</v>
      </c>
      <c r="T45" s="66" t="e">
        <f t="shared" si="3"/>
        <v>#REF!</v>
      </c>
      <c r="U45" s="67" t="e">
        <f t="shared" si="3"/>
        <v>#REF!</v>
      </c>
      <c r="V45" s="68" t="e">
        <f t="shared" si="3"/>
        <v>#REF!</v>
      </c>
      <c r="W45" s="65" t="e">
        <f t="shared" si="3"/>
        <v>#REF!</v>
      </c>
      <c r="X45" s="66" t="e">
        <f t="shared" si="3"/>
        <v>#REF!</v>
      </c>
      <c r="Y45" s="65" t="e">
        <f t="shared" si="3"/>
        <v>#REF!</v>
      </c>
      <c r="Z45" s="66" t="e">
        <f t="shared" si="3"/>
        <v>#REF!</v>
      </c>
    </row>
    <row r="46" spans="1:38" ht="18.95" customHeight="1" thickBot="1">
      <c r="A46" s="22"/>
      <c r="B46" s="248"/>
      <c r="C46" s="46"/>
      <c r="D46" s="101" t="s">
        <v>44</v>
      </c>
      <c r="E46" s="244" t="e">
        <f>E23-E42</f>
        <v>#REF!</v>
      </c>
      <c r="F46" s="245"/>
      <c r="G46" s="244" t="e">
        <f>G23-G42</f>
        <v>#REF!</v>
      </c>
      <c r="H46" s="245"/>
      <c r="I46" s="244" t="e">
        <f>I23-I42</f>
        <v>#REF!</v>
      </c>
      <c r="J46" s="245"/>
      <c r="K46" s="244" t="e">
        <f>K23-K42</f>
        <v>#REF!</v>
      </c>
      <c r="L46" s="245"/>
      <c r="M46" s="244" t="e">
        <f>M23-M42</f>
        <v>#REF!</v>
      </c>
      <c r="N46" s="245"/>
      <c r="O46" s="244" t="e">
        <f t="shared" si="3"/>
        <v>#REF!</v>
      </c>
      <c r="P46" s="245"/>
      <c r="Q46" s="244" t="e">
        <f t="shared" si="3"/>
        <v>#REF!</v>
      </c>
      <c r="R46" s="245"/>
      <c r="S46" s="244" t="e">
        <f t="shared" si="3"/>
        <v>#REF!</v>
      </c>
      <c r="T46" s="245"/>
      <c r="U46" s="244" t="e">
        <f t="shared" si="3"/>
        <v>#REF!</v>
      </c>
      <c r="V46" s="245"/>
      <c r="W46" s="244" t="e">
        <f t="shared" si="3"/>
        <v>#REF!</v>
      </c>
      <c r="X46" s="245"/>
      <c r="Y46" s="244" t="e">
        <f t="shared" si="3"/>
        <v>#REF!</v>
      </c>
      <c r="Z46" s="245"/>
      <c r="AA46" s="242"/>
      <c r="AB46" s="243"/>
      <c r="AC46" s="242"/>
      <c r="AD46" s="243"/>
      <c r="AE46" s="242"/>
      <c r="AF46" s="243"/>
      <c r="AG46" s="93"/>
      <c r="AH46" s="94"/>
      <c r="AI46" s="93"/>
      <c r="AJ46" s="94"/>
      <c r="AK46" s="93"/>
      <c r="AL46" s="94"/>
    </row>
    <row r="47" spans="1:26" ht="18.95" customHeight="1">
      <c r="A47" s="22"/>
      <c r="B47" s="248"/>
      <c r="C47" s="22" t="s">
        <v>48</v>
      </c>
      <c r="D47" s="54" t="s">
        <v>21</v>
      </c>
      <c r="E47" s="83" t="e">
        <f aca="true" t="shared" si="4" ref="E47:Z49">E20/E39*100</f>
        <v>#REF!</v>
      </c>
      <c r="F47" s="84" t="e">
        <f t="shared" si="4"/>
        <v>#REF!</v>
      </c>
      <c r="G47" s="83" t="e">
        <f t="shared" si="4"/>
        <v>#REF!</v>
      </c>
      <c r="H47" s="85" t="e">
        <f t="shared" si="4"/>
        <v>#REF!</v>
      </c>
      <c r="I47" s="86" t="e">
        <f t="shared" si="4"/>
        <v>#REF!</v>
      </c>
      <c r="J47" s="84" t="e">
        <f t="shared" si="4"/>
        <v>#REF!</v>
      </c>
      <c r="K47" s="83" t="e">
        <f t="shared" si="4"/>
        <v>#REF!</v>
      </c>
      <c r="L47" s="85" t="e">
        <f t="shared" si="4"/>
        <v>#REF!</v>
      </c>
      <c r="M47" s="86" t="e">
        <f t="shared" si="4"/>
        <v>#REF!</v>
      </c>
      <c r="N47" s="84" t="e">
        <f t="shared" si="4"/>
        <v>#REF!</v>
      </c>
      <c r="O47" s="83" t="e">
        <f t="shared" si="4"/>
        <v>#REF!</v>
      </c>
      <c r="P47" s="85" t="e">
        <f t="shared" si="4"/>
        <v>#REF!</v>
      </c>
      <c r="Q47" s="86" t="e">
        <f t="shared" si="4"/>
        <v>#REF!</v>
      </c>
      <c r="R47" s="84" t="e">
        <f t="shared" si="4"/>
        <v>#REF!</v>
      </c>
      <c r="S47" s="83" t="e">
        <f t="shared" si="4"/>
        <v>#REF!</v>
      </c>
      <c r="T47" s="85" t="e">
        <f t="shared" si="4"/>
        <v>#REF!</v>
      </c>
      <c r="U47" s="86" t="e">
        <f t="shared" si="4"/>
        <v>#REF!</v>
      </c>
      <c r="V47" s="84" t="e">
        <f t="shared" si="4"/>
        <v>#REF!</v>
      </c>
      <c r="W47" s="83" t="e">
        <f t="shared" si="4"/>
        <v>#REF!</v>
      </c>
      <c r="X47" s="85" t="e">
        <f t="shared" si="4"/>
        <v>#REF!</v>
      </c>
      <c r="Y47" s="83" t="e">
        <f t="shared" si="4"/>
        <v>#REF!</v>
      </c>
      <c r="Z47" s="85" t="e">
        <f t="shared" si="4"/>
        <v>#REF!</v>
      </c>
    </row>
    <row r="48" spans="1:26" ht="18.95" customHeight="1">
      <c r="A48" s="22"/>
      <c r="B48" s="248"/>
      <c r="C48" s="22"/>
      <c r="D48" s="57" t="s">
        <v>22</v>
      </c>
      <c r="E48" s="75" t="e">
        <f t="shared" si="4"/>
        <v>#REF!</v>
      </c>
      <c r="F48" s="78" t="e">
        <f t="shared" si="4"/>
        <v>#REF!</v>
      </c>
      <c r="G48" s="75" t="e">
        <f t="shared" si="4"/>
        <v>#REF!</v>
      </c>
      <c r="H48" s="76" t="e">
        <f t="shared" si="4"/>
        <v>#REF!</v>
      </c>
      <c r="I48" s="77" t="e">
        <f t="shared" si="4"/>
        <v>#REF!</v>
      </c>
      <c r="J48" s="78" t="e">
        <f t="shared" si="4"/>
        <v>#REF!</v>
      </c>
      <c r="K48" s="75" t="e">
        <f t="shared" si="4"/>
        <v>#REF!</v>
      </c>
      <c r="L48" s="76" t="e">
        <f t="shared" si="4"/>
        <v>#REF!</v>
      </c>
      <c r="M48" s="77" t="e">
        <f t="shared" si="4"/>
        <v>#REF!</v>
      </c>
      <c r="N48" s="78" t="e">
        <f t="shared" si="4"/>
        <v>#REF!</v>
      </c>
      <c r="O48" s="75" t="e">
        <f t="shared" si="4"/>
        <v>#REF!</v>
      </c>
      <c r="P48" s="76" t="e">
        <f t="shared" si="4"/>
        <v>#REF!</v>
      </c>
      <c r="Q48" s="77" t="e">
        <f t="shared" si="4"/>
        <v>#REF!</v>
      </c>
      <c r="R48" s="78" t="e">
        <f t="shared" si="4"/>
        <v>#REF!</v>
      </c>
      <c r="S48" s="75" t="e">
        <f t="shared" si="4"/>
        <v>#REF!</v>
      </c>
      <c r="T48" s="76" t="e">
        <f t="shared" si="4"/>
        <v>#REF!</v>
      </c>
      <c r="U48" s="77" t="e">
        <f t="shared" si="4"/>
        <v>#REF!</v>
      </c>
      <c r="V48" s="78" t="e">
        <f t="shared" si="4"/>
        <v>#REF!</v>
      </c>
      <c r="W48" s="75" t="e">
        <f t="shared" si="4"/>
        <v>#REF!</v>
      </c>
      <c r="X48" s="76" t="e">
        <f t="shared" si="4"/>
        <v>#REF!</v>
      </c>
      <c r="Y48" s="75" t="e">
        <f t="shared" si="4"/>
        <v>#REF!</v>
      </c>
      <c r="Z48" s="76" t="e">
        <f t="shared" si="4"/>
        <v>#REF!</v>
      </c>
    </row>
    <row r="49" spans="1:26" ht="18.95" customHeight="1" thickBot="1">
      <c r="A49" s="46"/>
      <c r="B49" s="249"/>
      <c r="C49" s="46"/>
      <c r="D49" s="47" t="s">
        <v>24</v>
      </c>
      <c r="E49" s="79" t="e">
        <f t="shared" si="4"/>
        <v>#REF!</v>
      </c>
      <c r="F49" s="82" t="e">
        <f t="shared" si="4"/>
        <v>#REF!</v>
      </c>
      <c r="G49" s="79" t="e">
        <f t="shared" si="4"/>
        <v>#REF!</v>
      </c>
      <c r="H49" s="80" t="e">
        <f t="shared" si="4"/>
        <v>#REF!</v>
      </c>
      <c r="I49" s="81" t="e">
        <f t="shared" si="4"/>
        <v>#REF!</v>
      </c>
      <c r="J49" s="82" t="e">
        <f t="shared" si="4"/>
        <v>#REF!</v>
      </c>
      <c r="K49" s="79" t="e">
        <f t="shared" si="4"/>
        <v>#REF!</v>
      </c>
      <c r="L49" s="80" t="e">
        <f t="shared" si="4"/>
        <v>#REF!</v>
      </c>
      <c r="M49" s="81" t="e">
        <f t="shared" si="4"/>
        <v>#REF!</v>
      </c>
      <c r="N49" s="82" t="e">
        <f t="shared" si="4"/>
        <v>#REF!</v>
      </c>
      <c r="O49" s="79" t="e">
        <f t="shared" si="4"/>
        <v>#REF!</v>
      </c>
      <c r="P49" s="80" t="e">
        <f t="shared" si="4"/>
        <v>#REF!</v>
      </c>
      <c r="Q49" s="81" t="e">
        <f t="shared" si="4"/>
        <v>#REF!</v>
      </c>
      <c r="R49" s="82" t="e">
        <f t="shared" si="4"/>
        <v>#REF!</v>
      </c>
      <c r="S49" s="79" t="e">
        <f t="shared" si="4"/>
        <v>#REF!</v>
      </c>
      <c r="T49" s="80" t="e">
        <f t="shared" si="4"/>
        <v>#REF!</v>
      </c>
      <c r="U49" s="81" t="e">
        <f t="shared" si="4"/>
        <v>#REF!</v>
      </c>
      <c r="V49" s="82" t="e">
        <f t="shared" si="4"/>
        <v>#REF!</v>
      </c>
      <c r="W49" s="79" t="e">
        <f t="shared" si="4"/>
        <v>#REF!</v>
      </c>
      <c r="X49" s="80" t="e">
        <f t="shared" si="4"/>
        <v>#REF!</v>
      </c>
      <c r="Y49" s="79" t="e">
        <f t="shared" si="4"/>
        <v>#REF!</v>
      </c>
      <c r="Z49" s="80" t="e">
        <f t="shared" si="4"/>
        <v>#REF!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/>
  <pageMargins left="0.984251968503937" right="0.7874015748031497" top="0.984251968503937" bottom="0.7874015748031497" header="0.5118110236220472" footer="0.5118110236220472"/>
  <pageSetup horizontalDpi="600" verticalDpi="600" orientation="landscape" paperSize="8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67C6F-73B6-4DE0-849C-7732E759BF04}">
  <dimension ref="A1:AL49"/>
  <sheetViews>
    <sheetView zoomScaleSheetLayoutView="100" workbookViewId="0" topLeftCell="A1">
      <pane xSplit="4" ySplit="4" topLeftCell="O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3" sqref="E23:Z23"/>
    </sheetView>
  </sheetViews>
  <sheetFormatPr defaultColWidth="9.140625" defaultRowHeight="15"/>
  <cols>
    <col min="1" max="1" width="2.57421875" style="239" customWidth="1"/>
    <col min="2" max="2" width="3.140625" style="239" customWidth="1"/>
    <col min="3" max="3" width="12.57421875" style="239" customWidth="1"/>
    <col min="4" max="4" width="7.28125" style="239" customWidth="1"/>
    <col min="5" max="5" width="7.57421875" style="239" customWidth="1"/>
    <col min="6" max="6" width="10.140625" style="239" customWidth="1"/>
    <col min="7" max="7" width="7.57421875" style="239" customWidth="1"/>
    <col min="8" max="8" width="10.140625" style="239" customWidth="1"/>
    <col min="9" max="9" width="7.57421875" style="239" customWidth="1"/>
    <col min="10" max="10" width="10.140625" style="239" customWidth="1"/>
    <col min="11" max="11" width="7.57421875" style="239" customWidth="1"/>
    <col min="12" max="12" width="10.140625" style="239" customWidth="1"/>
    <col min="13" max="13" width="7.57421875" style="239" customWidth="1"/>
    <col min="14" max="14" width="10.140625" style="239" customWidth="1"/>
    <col min="15" max="15" width="7.57421875" style="239" customWidth="1"/>
    <col min="16" max="16" width="10.140625" style="239" customWidth="1"/>
    <col min="17" max="17" width="8.140625" style="239" customWidth="1"/>
    <col min="18" max="18" width="11.140625" style="239" customWidth="1"/>
    <col min="19" max="19" width="8.140625" style="239" customWidth="1"/>
    <col min="20" max="20" width="11.140625" style="239" customWidth="1"/>
    <col min="21" max="21" width="8.140625" style="239" customWidth="1"/>
    <col min="22" max="22" width="11.140625" style="239" customWidth="1"/>
    <col min="23" max="23" width="7.57421875" style="239" customWidth="1"/>
    <col min="24" max="24" width="10.421875" style="239" bestFit="1" customWidth="1"/>
    <col min="25" max="25" width="8.57421875" style="239" customWidth="1"/>
    <col min="26" max="26" width="11.57421875" style="239" customWidth="1"/>
    <col min="27" max="16384" width="9.00390625" style="239" customWidth="1"/>
  </cols>
  <sheetData>
    <row r="1" spans="1:26" ht="29.25" thickBot="1">
      <c r="A1" s="277" t="s">
        <v>75</v>
      </c>
      <c r="B1" s="278"/>
      <c r="C1" s="278"/>
      <c r="D1" s="278"/>
      <c r="E1" s="279" t="s">
        <v>0</v>
      </c>
      <c r="F1" s="280"/>
      <c r="G1" s="280"/>
      <c r="H1" s="280"/>
      <c r="J1" s="281" t="s">
        <v>1</v>
      </c>
      <c r="K1" s="278"/>
      <c r="L1" s="1" t="s">
        <v>2</v>
      </c>
      <c r="M1" s="1" t="s">
        <v>3</v>
      </c>
      <c r="N1" s="1" t="s">
        <v>4</v>
      </c>
      <c r="O1" s="281" t="s">
        <v>5</v>
      </c>
      <c r="P1" s="278"/>
      <c r="Q1" s="278"/>
      <c r="R1" s="1"/>
      <c r="S1" s="1"/>
      <c r="T1" s="1"/>
      <c r="V1" s="1"/>
      <c r="W1" s="1"/>
      <c r="X1" s="238" t="s">
        <v>6</v>
      </c>
      <c r="Y1" s="1"/>
      <c r="Z1" s="1"/>
    </row>
    <row r="2" spans="1:26" ht="15">
      <c r="A2" s="4"/>
      <c r="B2" s="5"/>
      <c r="C2" s="5"/>
      <c r="D2" s="6"/>
      <c r="E2" s="282" t="s">
        <v>7</v>
      </c>
      <c r="F2" s="283"/>
      <c r="G2" s="276" t="s">
        <v>8</v>
      </c>
      <c r="H2" s="276"/>
      <c r="I2" s="274" t="s">
        <v>9</v>
      </c>
      <c r="J2" s="275"/>
      <c r="K2" s="276" t="s">
        <v>10</v>
      </c>
      <c r="L2" s="276"/>
      <c r="M2" s="274" t="s">
        <v>11</v>
      </c>
      <c r="N2" s="275"/>
      <c r="O2" s="276" t="s">
        <v>12</v>
      </c>
      <c r="P2" s="276"/>
      <c r="Q2" s="274" t="s">
        <v>13</v>
      </c>
      <c r="R2" s="275"/>
      <c r="S2" s="276" t="s">
        <v>14</v>
      </c>
      <c r="T2" s="276"/>
      <c r="U2" s="274" t="s">
        <v>15</v>
      </c>
      <c r="V2" s="275"/>
      <c r="W2" s="276" t="s">
        <v>16</v>
      </c>
      <c r="X2" s="276"/>
      <c r="Y2" s="268" t="s">
        <v>17</v>
      </c>
      <c r="Z2" s="269"/>
    </row>
    <row r="3" spans="1:26" ht="18.75">
      <c r="A3" s="7"/>
      <c r="C3" s="272"/>
      <c r="D3" s="273"/>
      <c r="E3" s="265" t="s">
        <v>53</v>
      </c>
      <c r="F3" s="266"/>
      <c r="G3" s="267" t="s">
        <v>54</v>
      </c>
      <c r="H3" s="267"/>
      <c r="I3" s="265" t="s">
        <v>55</v>
      </c>
      <c r="J3" s="266"/>
      <c r="K3" s="267" t="s">
        <v>56</v>
      </c>
      <c r="L3" s="267"/>
      <c r="M3" s="265" t="s">
        <v>57</v>
      </c>
      <c r="N3" s="266"/>
      <c r="O3" s="267">
        <v>26</v>
      </c>
      <c r="P3" s="267"/>
      <c r="Q3" s="265" t="s">
        <v>58</v>
      </c>
      <c r="R3" s="266"/>
      <c r="S3" s="267" t="s">
        <v>59</v>
      </c>
      <c r="T3" s="267"/>
      <c r="U3" s="265" t="s">
        <v>60</v>
      </c>
      <c r="V3" s="266"/>
      <c r="W3" s="267">
        <v>40</v>
      </c>
      <c r="X3" s="267"/>
      <c r="Y3" s="270"/>
      <c r="Z3" s="271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240" t="s">
        <v>21</v>
      </c>
      <c r="E5" s="13">
        <v>1075</v>
      </c>
      <c r="F5" s="14">
        <v>88568</v>
      </c>
      <c r="G5" s="15">
        <v>54</v>
      </c>
      <c r="H5" s="16">
        <v>10200</v>
      </c>
      <c r="I5" s="13">
        <v>2081</v>
      </c>
      <c r="J5" s="14">
        <v>8803096</v>
      </c>
      <c r="K5" s="17">
        <v>976</v>
      </c>
      <c r="L5" s="18">
        <v>2134202</v>
      </c>
      <c r="M5" s="13">
        <v>708</v>
      </c>
      <c r="N5" s="87">
        <v>207198</v>
      </c>
      <c r="O5" s="19">
        <v>924</v>
      </c>
      <c r="P5" s="18">
        <v>99153</v>
      </c>
      <c r="Q5" s="13">
        <v>13574</v>
      </c>
      <c r="R5" s="14">
        <v>2062183</v>
      </c>
      <c r="S5" s="19">
        <v>11461</v>
      </c>
      <c r="T5" s="18">
        <v>4868262</v>
      </c>
      <c r="U5" s="13">
        <v>2703</v>
      </c>
      <c r="V5" s="14">
        <v>1238848</v>
      </c>
      <c r="W5" s="13">
        <v>183</v>
      </c>
      <c r="X5" s="18">
        <v>27773</v>
      </c>
      <c r="Y5" s="20">
        <f aca="true" t="shared" si="0" ref="Y5:Z19">+W5+U5+S5+Q5+O5+M5+K5+I5+G5+E5</f>
        <v>33739</v>
      </c>
      <c r="Z5" s="21">
        <f t="shared" si="0"/>
        <v>19539483</v>
      </c>
    </row>
    <row r="6" spans="1:26" ht="18.95" customHeight="1">
      <c r="A6" s="7"/>
      <c r="B6" s="22"/>
      <c r="C6" s="233"/>
      <c r="D6" s="236" t="s">
        <v>22</v>
      </c>
      <c r="E6" s="23">
        <v>1384</v>
      </c>
      <c r="F6" s="24">
        <v>183955</v>
      </c>
      <c r="G6" s="25">
        <v>54</v>
      </c>
      <c r="H6" s="26">
        <v>10200</v>
      </c>
      <c r="I6" s="27">
        <v>2086</v>
      </c>
      <c r="J6" s="21">
        <v>8357546</v>
      </c>
      <c r="K6" s="25">
        <v>587</v>
      </c>
      <c r="L6" s="26">
        <v>1108182</v>
      </c>
      <c r="M6" s="27">
        <v>662</v>
      </c>
      <c r="N6" s="88">
        <v>201724</v>
      </c>
      <c r="O6" s="25">
        <v>971</v>
      </c>
      <c r="P6" s="26">
        <v>85507</v>
      </c>
      <c r="Q6" s="27">
        <v>13783</v>
      </c>
      <c r="R6" s="21">
        <v>1971876</v>
      </c>
      <c r="S6" s="25">
        <v>11281</v>
      </c>
      <c r="T6" s="26">
        <v>4796636</v>
      </c>
      <c r="U6" s="27">
        <v>2946</v>
      </c>
      <c r="V6" s="21">
        <v>1359494</v>
      </c>
      <c r="W6" s="27">
        <v>318</v>
      </c>
      <c r="X6" s="26">
        <v>41492</v>
      </c>
      <c r="Y6" s="20">
        <f t="shared" si="0"/>
        <v>34072</v>
      </c>
      <c r="Z6" s="21">
        <f t="shared" si="0"/>
        <v>18116612</v>
      </c>
    </row>
    <row r="7" spans="1:26" ht="18.95" customHeight="1" thickBot="1">
      <c r="A7" s="7" t="s">
        <v>23</v>
      </c>
      <c r="B7" s="22"/>
      <c r="C7" s="234"/>
      <c r="D7" s="28" t="s">
        <v>24</v>
      </c>
      <c r="E7" s="23">
        <v>1649</v>
      </c>
      <c r="F7" s="36">
        <v>306594</v>
      </c>
      <c r="G7" s="29">
        <v>156</v>
      </c>
      <c r="H7" s="30">
        <v>75238</v>
      </c>
      <c r="I7" s="31">
        <v>1493</v>
      </c>
      <c r="J7" s="32">
        <v>1545772</v>
      </c>
      <c r="K7" s="89">
        <v>1603</v>
      </c>
      <c r="L7" s="30">
        <v>3395184</v>
      </c>
      <c r="M7" s="23">
        <v>1113</v>
      </c>
      <c r="N7" s="24">
        <v>260519</v>
      </c>
      <c r="O7" s="33">
        <v>2743</v>
      </c>
      <c r="P7" s="34">
        <v>547694</v>
      </c>
      <c r="Q7" s="23">
        <v>32139</v>
      </c>
      <c r="R7" s="24">
        <v>4891201</v>
      </c>
      <c r="S7" s="33">
        <v>24828</v>
      </c>
      <c r="T7" s="34">
        <v>1980047</v>
      </c>
      <c r="U7" s="23">
        <v>1874</v>
      </c>
      <c r="V7" s="24">
        <v>987035</v>
      </c>
      <c r="W7" s="23">
        <v>1148</v>
      </c>
      <c r="X7" s="34">
        <v>273026</v>
      </c>
      <c r="Y7" s="31">
        <f t="shared" si="0"/>
        <v>68746</v>
      </c>
      <c r="Z7" s="24">
        <f t="shared" si="0"/>
        <v>14262310</v>
      </c>
    </row>
    <row r="8" spans="1:26" ht="18.95" customHeight="1">
      <c r="A8" s="7"/>
      <c r="B8" s="22" t="s">
        <v>25</v>
      </c>
      <c r="C8" s="2" t="s">
        <v>26</v>
      </c>
      <c r="D8" s="240" t="s">
        <v>21</v>
      </c>
      <c r="E8" s="13">
        <v>178</v>
      </c>
      <c r="F8" s="14">
        <v>29994</v>
      </c>
      <c r="G8" s="15">
        <v>0</v>
      </c>
      <c r="H8" s="16">
        <v>0</v>
      </c>
      <c r="I8" s="13">
        <v>119</v>
      </c>
      <c r="J8" s="14">
        <v>74922</v>
      </c>
      <c r="K8" s="17">
        <v>2</v>
      </c>
      <c r="L8" s="18">
        <v>1080</v>
      </c>
      <c r="M8" s="13">
        <v>6676</v>
      </c>
      <c r="N8" s="87">
        <v>1070799</v>
      </c>
      <c r="O8" s="19">
        <v>0</v>
      </c>
      <c r="P8" s="18">
        <v>0</v>
      </c>
      <c r="Q8" s="13">
        <v>7297</v>
      </c>
      <c r="R8" s="14">
        <v>1415422</v>
      </c>
      <c r="S8" s="19">
        <v>26226</v>
      </c>
      <c r="T8" s="18">
        <v>3078768</v>
      </c>
      <c r="U8" s="13">
        <v>613</v>
      </c>
      <c r="V8" s="14">
        <v>53420</v>
      </c>
      <c r="W8" s="13">
        <v>14</v>
      </c>
      <c r="X8" s="18">
        <v>700</v>
      </c>
      <c r="Y8" s="13">
        <f t="shared" si="0"/>
        <v>41125</v>
      </c>
      <c r="Z8" s="14">
        <f t="shared" si="0"/>
        <v>5725105</v>
      </c>
    </row>
    <row r="9" spans="1:26" ht="18.95" customHeight="1">
      <c r="A9" s="7" t="s">
        <v>27</v>
      </c>
      <c r="B9" s="22"/>
      <c r="C9" s="233"/>
      <c r="D9" s="236" t="s">
        <v>22</v>
      </c>
      <c r="E9" s="23">
        <v>230</v>
      </c>
      <c r="F9" s="24">
        <v>41659</v>
      </c>
      <c r="G9" s="25">
        <v>0</v>
      </c>
      <c r="H9" s="26">
        <v>0</v>
      </c>
      <c r="I9" s="27">
        <v>130</v>
      </c>
      <c r="J9" s="21">
        <v>75858</v>
      </c>
      <c r="K9" s="25">
        <v>6</v>
      </c>
      <c r="L9" s="26">
        <v>113</v>
      </c>
      <c r="M9" s="27">
        <v>5749</v>
      </c>
      <c r="N9" s="88">
        <v>973029</v>
      </c>
      <c r="O9" s="25">
        <v>0</v>
      </c>
      <c r="P9" s="26">
        <v>0</v>
      </c>
      <c r="Q9" s="27">
        <v>7183</v>
      </c>
      <c r="R9" s="21">
        <v>1350587</v>
      </c>
      <c r="S9" s="25">
        <v>29111</v>
      </c>
      <c r="T9" s="26">
        <v>3249470</v>
      </c>
      <c r="U9" s="27">
        <v>910</v>
      </c>
      <c r="V9" s="21">
        <v>79265</v>
      </c>
      <c r="W9" s="27">
        <v>14</v>
      </c>
      <c r="X9" s="26">
        <v>700</v>
      </c>
      <c r="Y9" s="20">
        <f t="shared" si="0"/>
        <v>43333</v>
      </c>
      <c r="Z9" s="21">
        <f t="shared" si="0"/>
        <v>5770681</v>
      </c>
    </row>
    <row r="10" spans="1:26" ht="18.95" customHeight="1" thickBot="1">
      <c r="A10" s="7"/>
      <c r="B10" s="22"/>
      <c r="C10" s="234"/>
      <c r="D10" s="28" t="s">
        <v>24</v>
      </c>
      <c r="E10" s="35">
        <v>175</v>
      </c>
      <c r="F10" s="36">
        <v>29010</v>
      </c>
      <c r="G10" s="29">
        <v>0</v>
      </c>
      <c r="H10" s="30">
        <v>0</v>
      </c>
      <c r="I10" s="37">
        <v>168</v>
      </c>
      <c r="J10" s="38">
        <v>53819</v>
      </c>
      <c r="K10" s="89">
        <v>1044</v>
      </c>
      <c r="L10" s="30">
        <v>12468</v>
      </c>
      <c r="M10" s="35">
        <v>9041</v>
      </c>
      <c r="N10" s="36">
        <v>1679948</v>
      </c>
      <c r="O10" s="29">
        <v>0</v>
      </c>
      <c r="P10" s="30">
        <v>0</v>
      </c>
      <c r="Q10" s="35">
        <v>12150</v>
      </c>
      <c r="R10" s="36">
        <v>1455669</v>
      </c>
      <c r="S10" s="29">
        <v>3451</v>
      </c>
      <c r="T10" s="30">
        <v>560038</v>
      </c>
      <c r="U10" s="35">
        <v>1650</v>
      </c>
      <c r="V10" s="36">
        <v>114870</v>
      </c>
      <c r="W10" s="35">
        <v>11</v>
      </c>
      <c r="X10" s="30">
        <v>20</v>
      </c>
      <c r="Y10" s="37">
        <f t="shared" si="0"/>
        <v>27690</v>
      </c>
      <c r="Z10" s="36">
        <f t="shared" si="0"/>
        <v>3905842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37</v>
      </c>
      <c r="J11" s="14">
        <v>5961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2394</v>
      </c>
      <c r="R11" s="14">
        <v>622955</v>
      </c>
      <c r="S11" s="19">
        <v>0</v>
      </c>
      <c r="T11" s="18">
        <v>0</v>
      </c>
      <c r="U11" s="13">
        <v>4</v>
      </c>
      <c r="V11" s="14">
        <v>720</v>
      </c>
      <c r="W11" s="13">
        <v>31</v>
      </c>
      <c r="X11" s="18">
        <v>23200</v>
      </c>
      <c r="Y11" s="13">
        <f>+W11+U11+S11+Q11+O11+M11+K11+I11+G11+E11</f>
        <v>2556</v>
      </c>
      <c r="Z11" s="14">
        <f t="shared" si="0"/>
        <v>742836</v>
      </c>
    </row>
    <row r="12" spans="1:26" ht="18.95" customHeight="1">
      <c r="A12" s="7"/>
      <c r="B12" s="7"/>
      <c r="C12" s="233"/>
      <c r="D12" s="237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83</v>
      </c>
      <c r="J12" s="21">
        <v>15116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2242</v>
      </c>
      <c r="R12" s="21">
        <v>572308</v>
      </c>
      <c r="S12" s="25">
        <v>0</v>
      </c>
      <c r="T12" s="26">
        <v>0</v>
      </c>
      <c r="U12" s="27">
        <v>5</v>
      </c>
      <c r="V12" s="21">
        <v>760</v>
      </c>
      <c r="W12" s="27">
        <v>0</v>
      </c>
      <c r="X12" s="26">
        <v>0</v>
      </c>
      <c r="Y12" s="20">
        <f aca="true" t="shared" si="1" ref="Y12:Y19">+W12+U12+S12+Q12+O12+M12+K12+I12+G12+E12</f>
        <v>2420</v>
      </c>
      <c r="Z12" s="21">
        <f t="shared" si="0"/>
        <v>678184</v>
      </c>
    </row>
    <row r="13" spans="1:26" ht="18.95" customHeight="1" thickBot="1">
      <c r="A13" s="7"/>
      <c r="B13" s="7"/>
      <c r="C13" s="23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122</v>
      </c>
      <c r="J13" s="38">
        <v>41474</v>
      </c>
      <c r="K13" s="89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7314</v>
      </c>
      <c r="R13" s="36">
        <v>2028805</v>
      </c>
      <c r="S13" s="29">
        <v>0</v>
      </c>
      <c r="T13" s="30">
        <v>0</v>
      </c>
      <c r="U13" s="35">
        <v>41</v>
      </c>
      <c r="V13" s="36">
        <v>3866</v>
      </c>
      <c r="W13" s="35">
        <v>31</v>
      </c>
      <c r="X13" s="30">
        <v>23200</v>
      </c>
      <c r="Y13" s="37">
        <f t="shared" si="1"/>
        <v>7722</v>
      </c>
      <c r="Z13" s="36">
        <f t="shared" si="0"/>
        <v>2311345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240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309</v>
      </c>
      <c r="N14" s="87">
        <v>238895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309</v>
      </c>
      <c r="Z14" s="14">
        <f t="shared" si="0"/>
        <v>238895</v>
      </c>
    </row>
    <row r="15" spans="1:26" ht="18.95" customHeight="1">
      <c r="A15" s="7"/>
      <c r="B15" s="22"/>
      <c r="C15" s="233"/>
      <c r="D15" s="236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2406</v>
      </c>
      <c r="N15" s="88">
        <v>166330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2406</v>
      </c>
      <c r="Z15" s="24">
        <f t="shared" si="0"/>
        <v>166330</v>
      </c>
    </row>
    <row r="16" spans="1:26" ht="18.95" customHeight="1" thickBot="1">
      <c r="A16" s="7" t="s">
        <v>34</v>
      </c>
      <c r="B16" s="22"/>
      <c r="C16" s="23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2803</v>
      </c>
      <c r="N16" s="36">
        <v>346466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2803</v>
      </c>
      <c r="Z16" s="36">
        <f t="shared" si="0"/>
        <v>346466</v>
      </c>
    </row>
    <row r="17" spans="1:26" ht="18.95" customHeight="1">
      <c r="A17" s="7"/>
      <c r="B17" s="22"/>
      <c r="C17" s="2" t="s">
        <v>35</v>
      </c>
      <c r="D17" s="240" t="s">
        <v>21</v>
      </c>
      <c r="E17" s="13">
        <v>3</v>
      </c>
      <c r="F17" s="14">
        <v>882</v>
      </c>
      <c r="G17" s="19">
        <v>668</v>
      </c>
      <c r="H17" s="18">
        <v>195501</v>
      </c>
      <c r="I17" s="13">
        <v>1325</v>
      </c>
      <c r="J17" s="14">
        <v>164181</v>
      </c>
      <c r="K17" s="19">
        <v>26</v>
      </c>
      <c r="L17" s="18">
        <v>16780</v>
      </c>
      <c r="M17" s="13">
        <v>1033</v>
      </c>
      <c r="N17" s="87">
        <v>355259</v>
      </c>
      <c r="O17" s="19">
        <v>3948</v>
      </c>
      <c r="P17" s="18">
        <v>1535487</v>
      </c>
      <c r="Q17" s="13">
        <v>5137</v>
      </c>
      <c r="R17" s="14">
        <v>1167129</v>
      </c>
      <c r="S17" s="19">
        <v>226</v>
      </c>
      <c r="T17" s="18">
        <v>51865</v>
      </c>
      <c r="U17" s="13">
        <v>21</v>
      </c>
      <c r="V17" s="14">
        <v>4620</v>
      </c>
      <c r="W17" s="13">
        <v>7784</v>
      </c>
      <c r="X17" s="18">
        <v>1438590</v>
      </c>
      <c r="Y17" s="41">
        <f t="shared" si="1"/>
        <v>20171</v>
      </c>
      <c r="Z17" s="42">
        <f t="shared" si="0"/>
        <v>4930294</v>
      </c>
    </row>
    <row r="18" spans="1:26" ht="18.95" customHeight="1">
      <c r="A18" s="7" t="s">
        <v>36</v>
      </c>
      <c r="B18" s="22"/>
      <c r="C18" s="233"/>
      <c r="D18" s="236" t="s">
        <v>22</v>
      </c>
      <c r="E18" s="27">
        <v>54</v>
      </c>
      <c r="F18" s="21">
        <v>11635</v>
      </c>
      <c r="G18" s="25">
        <v>733</v>
      </c>
      <c r="H18" s="26">
        <v>219186</v>
      </c>
      <c r="I18" s="27">
        <v>1315</v>
      </c>
      <c r="J18" s="21">
        <v>162359</v>
      </c>
      <c r="K18" s="25">
        <v>68</v>
      </c>
      <c r="L18" s="26">
        <v>51855</v>
      </c>
      <c r="M18" s="27">
        <v>1133</v>
      </c>
      <c r="N18" s="21">
        <v>379317</v>
      </c>
      <c r="O18" s="25">
        <v>3832</v>
      </c>
      <c r="P18" s="26">
        <v>1478590</v>
      </c>
      <c r="Q18" s="27">
        <v>5106</v>
      </c>
      <c r="R18" s="21">
        <v>1140509</v>
      </c>
      <c r="S18" s="25">
        <v>208</v>
      </c>
      <c r="T18" s="26">
        <v>47693</v>
      </c>
      <c r="U18" s="27">
        <v>1</v>
      </c>
      <c r="V18" s="21">
        <v>220</v>
      </c>
      <c r="W18" s="27">
        <v>7365</v>
      </c>
      <c r="X18" s="26">
        <v>1389160</v>
      </c>
      <c r="Y18" s="23">
        <f t="shared" si="1"/>
        <v>19815</v>
      </c>
      <c r="Z18" s="24">
        <f t="shared" si="0"/>
        <v>4880524</v>
      </c>
    </row>
    <row r="19" spans="1:26" ht="18.95" customHeight="1" thickBot="1">
      <c r="A19" s="7"/>
      <c r="B19" s="22"/>
      <c r="C19" s="234"/>
      <c r="D19" s="43" t="s">
        <v>24</v>
      </c>
      <c r="E19" s="23">
        <v>590</v>
      </c>
      <c r="F19" s="24">
        <v>140413</v>
      </c>
      <c r="G19" s="33">
        <v>714</v>
      </c>
      <c r="H19" s="34">
        <v>206470</v>
      </c>
      <c r="I19" s="23">
        <v>356</v>
      </c>
      <c r="J19" s="24">
        <v>168026</v>
      </c>
      <c r="K19" s="90">
        <v>152</v>
      </c>
      <c r="L19" s="34">
        <v>121375</v>
      </c>
      <c r="M19" s="23">
        <v>1848</v>
      </c>
      <c r="N19" s="24">
        <v>571414</v>
      </c>
      <c r="O19" s="33">
        <v>1793</v>
      </c>
      <c r="P19" s="34">
        <v>716625</v>
      </c>
      <c r="Q19" s="23">
        <v>7830</v>
      </c>
      <c r="R19" s="24">
        <v>2032627</v>
      </c>
      <c r="S19" s="33">
        <v>90</v>
      </c>
      <c r="T19" s="34">
        <v>28666</v>
      </c>
      <c r="U19" s="23">
        <v>72</v>
      </c>
      <c r="V19" s="24">
        <v>15840</v>
      </c>
      <c r="W19" s="23">
        <v>7171</v>
      </c>
      <c r="X19" s="34">
        <v>1606427</v>
      </c>
      <c r="Y19" s="35">
        <f t="shared" si="1"/>
        <v>20616</v>
      </c>
      <c r="Z19" s="36">
        <f t="shared" si="0"/>
        <v>5607883</v>
      </c>
    </row>
    <row r="20" spans="1:28" ht="18.95" customHeight="1">
      <c r="A20" s="7"/>
      <c r="B20" s="22"/>
      <c r="C20" s="2" t="s">
        <v>17</v>
      </c>
      <c r="D20" s="240" t="s">
        <v>21</v>
      </c>
      <c r="E20" s="13">
        <f>+E17+E14+E11+E8+E5</f>
        <v>1256</v>
      </c>
      <c r="F20" s="14">
        <f aca="true" t="shared" si="2" ref="F20:Z20">+F17+F14+F11+F8+F5</f>
        <v>119444</v>
      </c>
      <c r="G20" s="19">
        <f t="shared" si="2"/>
        <v>797</v>
      </c>
      <c r="H20" s="18">
        <f t="shared" si="2"/>
        <v>280701</v>
      </c>
      <c r="I20" s="13">
        <f t="shared" si="2"/>
        <v>3562</v>
      </c>
      <c r="J20" s="14">
        <f t="shared" si="2"/>
        <v>9048160</v>
      </c>
      <c r="K20" s="19">
        <f t="shared" si="2"/>
        <v>1004</v>
      </c>
      <c r="L20" s="18">
        <f t="shared" si="2"/>
        <v>2152062</v>
      </c>
      <c r="M20" s="13">
        <f t="shared" si="2"/>
        <v>8741</v>
      </c>
      <c r="N20" s="14">
        <f t="shared" si="2"/>
        <v>1887151</v>
      </c>
      <c r="O20" s="19">
        <f t="shared" si="2"/>
        <v>4872</v>
      </c>
      <c r="P20" s="18">
        <f t="shared" si="2"/>
        <v>1634640</v>
      </c>
      <c r="Q20" s="13">
        <f t="shared" si="2"/>
        <v>28402</v>
      </c>
      <c r="R20" s="14">
        <f t="shared" si="2"/>
        <v>5267689</v>
      </c>
      <c r="S20" s="19">
        <f t="shared" si="2"/>
        <v>37913</v>
      </c>
      <c r="T20" s="18">
        <f t="shared" si="2"/>
        <v>7998895</v>
      </c>
      <c r="U20" s="13">
        <f t="shared" si="2"/>
        <v>3341</v>
      </c>
      <c r="V20" s="14">
        <f t="shared" si="2"/>
        <v>1297608</v>
      </c>
      <c r="W20" s="13">
        <f t="shared" si="2"/>
        <v>8012</v>
      </c>
      <c r="X20" s="18">
        <f t="shared" si="2"/>
        <v>1490263</v>
      </c>
      <c r="Y20" s="31">
        <f t="shared" si="2"/>
        <v>97900</v>
      </c>
      <c r="Z20" s="32">
        <f t="shared" si="2"/>
        <v>31176613</v>
      </c>
      <c r="AA20" s="3"/>
      <c r="AB20" s="3"/>
    </row>
    <row r="21" spans="1:28" ht="18.95" customHeight="1">
      <c r="A21" s="7" t="s">
        <v>37</v>
      </c>
      <c r="B21" s="22"/>
      <c r="C21" s="233"/>
      <c r="D21" s="236" t="s">
        <v>22</v>
      </c>
      <c r="E21" s="27">
        <f aca="true" t="shared" si="3" ref="E21:Z22">+E18+E15+E12+E9+E6</f>
        <v>1668</v>
      </c>
      <c r="F21" s="21">
        <f t="shared" si="3"/>
        <v>237249</v>
      </c>
      <c r="G21" s="25">
        <f t="shared" si="3"/>
        <v>862</v>
      </c>
      <c r="H21" s="26">
        <f t="shared" si="3"/>
        <v>304386</v>
      </c>
      <c r="I21" s="27">
        <f t="shared" si="3"/>
        <v>3614</v>
      </c>
      <c r="J21" s="21">
        <f t="shared" si="3"/>
        <v>8610879</v>
      </c>
      <c r="K21" s="25">
        <f t="shared" si="3"/>
        <v>661</v>
      </c>
      <c r="L21" s="26">
        <f t="shared" si="3"/>
        <v>1160150</v>
      </c>
      <c r="M21" s="27">
        <f t="shared" si="3"/>
        <v>9965</v>
      </c>
      <c r="N21" s="21">
        <f t="shared" si="3"/>
        <v>1735400</v>
      </c>
      <c r="O21" s="25">
        <f t="shared" si="3"/>
        <v>4803</v>
      </c>
      <c r="P21" s="26">
        <f t="shared" si="3"/>
        <v>1564097</v>
      </c>
      <c r="Q21" s="27">
        <f t="shared" si="3"/>
        <v>28314</v>
      </c>
      <c r="R21" s="21">
        <f t="shared" si="3"/>
        <v>5035280</v>
      </c>
      <c r="S21" s="25">
        <f t="shared" si="3"/>
        <v>40600</v>
      </c>
      <c r="T21" s="26">
        <f t="shared" si="3"/>
        <v>8093799</v>
      </c>
      <c r="U21" s="27">
        <f t="shared" si="3"/>
        <v>3862</v>
      </c>
      <c r="V21" s="21">
        <f t="shared" si="3"/>
        <v>1439739</v>
      </c>
      <c r="W21" s="27">
        <f t="shared" si="3"/>
        <v>7697</v>
      </c>
      <c r="X21" s="26">
        <f t="shared" si="3"/>
        <v>1431352</v>
      </c>
      <c r="Y21" s="23">
        <f t="shared" si="3"/>
        <v>102046</v>
      </c>
      <c r="Z21" s="24">
        <f t="shared" si="3"/>
        <v>29612331</v>
      </c>
      <c r="AA21" s="3"/>
      <c r="AB21" s="3"/>
    </row>
    <row r="22" spans="1:28" ht="18.95" customHeight="1" thickBot="1">
      <c r="A22" s="7"/>
      <c r="B22" s="22"/>
      <c r="C22" s="234"/>
      <c r="D22" s="43" t="s">
        <v>24</v>
      </c>
      <c r="E22" s="23">
        <f t="shared" si="3"/>
        <v>2414</v>
      </c>
      <c r="F22" s="24">
        <f t="shared" si="3"/>
        <v>476017</v>
      </c>
      <c r="G22" s="33">
        <f t="shared" si="3"/>
        <v>1065</v>
      </c>
      <c r="H22" s="34">
        <f t="shared" si="3"/>
        <v>476708</v>
      </c>
      <c r="I22" s="23">
        <f t="shared" si="3"/>
        <v>2139</v>
      </c>
      <c r="J22" s="24">
        <f t="shared" si="3"/>
        <v>1809091</v>
      </c>
      <c r="K22" s="33">
        <f t="shared" si="3"/>
        <v>2799</v>
      </c>
      <c r="L22" s="34">
        <f t="shared" si="3"/>
        <v>3529027</v>
      </c>
      <c r="M22" s="23">
        <f t="shared" si="3"/>
        <v>14824</v>
      </c>
      <c r="N22" s="24">
        <f t="shared" si="3"/>
        <v>2877347</v>
      </c>
      <c r="O22" s="33">
        <f t="shared" si="3"/>
        <v>4536</v>
      </c>
      <c r="P22" s="34">
        <f t="shared" si="3"/>
        <v>1264319</v>
      </c>
      <c r="Q22" s="23">
        <f t="shared" si="3"/>
        <v>59433</v>
      </c>
      <c r="R22" s="24">
        <f t="shared" si="3"/>
        <v>10408302</v>
      </c>
      <c r="S22" s="33">
        <f t="shared" si="3"/>
        <v>28369</v>
      </c>
      <c r="T22" s="34">
        <f t="shared" si="3"/>
        <v>2568751</v>
      </c>
      <c r="U22" s="23">
        <f t="shared" si="3"/>
        <v>3637</v>
      </c>
      <c r="V22" s="24">
        <f t="shared" si="3"/>
        <v>1121611</v>
      </c>
      <c r="W22" s="23">
        <f t="shared" si="3"/>
        <v>8361</v>
      </c>
      <c r="X22" s="34">
        <f t="shared" si="3"/>
        <v>1902673</v>
      </c>
      <c r="Y22" s="23">
        <f t="shared" si="3"/>
        <v>127577</v>
      </c>
      <c r="Z22" s="24">
        <f t="shared" si="3"/>
        <v>26433846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61">
        <f>(E20+E21)/(E22+E41)*100</f>
        <v>55.80152671755725</v>
      </c>
      <c r="F23" s="262"/>
      <c r="G23" s="261">
        <f>(G20+G21)/(G22+G41)*100</f>
        <v>75.58086560364464</v>
      </c>
      <c r="H23" s="262"/>
      <c r="I23" s="261">
        <f>(I20+I21)/(I22+I41)*100</f>
        <v>165.72748267898382</v>
      </c>
      <c r="J23" s="262"/>
      <c r="K23" s="261">
        <f>(K20+K21)/(K22+K41)*100</f>
        <v>31.68411037107517</v>
      </c>
      <c r="L23" s="262"/>
      <c r="M23" s="261">
        <f>(M20+M21)/(M22+M41)*100</f>
        <v>60.59192604325588</v>
      </c>
      <c r="N23" s="262"/>
      <c r="O23" s="261">
        <f>(O20+O21)/(O22+O41)*100</f>
        <v>107.46417860713096</v>
      </c>
      <c r="P23" s="262"/>
      <c r="Q23" s="261">
        <f>(Q20+Q21)/(Q22+Q41)*100</f>
        <v>47.749583256158544</v>
      </c>
      <c r="R23" s="262"/>
      <c r="S23" s="261">
        <f>(S20+S21)/(S22+S41)*100</f>
        <v>132.12116112747162</v>
      </c>
      <c r="T23" s="262"/>
      <c r="U23" s="261">
        <f>(U20+U21)/(U22+U41)*100</f>
        <v>92.40538806927518</v>
      </c>
      <c r="V23" s="262"/>
      <c r="W23" s="261">
        <f>(W20+W21)/(W22+W41)*100</f>
        <v>95.74571829097337</v>
      </c>
      <c r="X23" s="262"/>
      <c r="Y23" s="261">
        <f>(Y20+Y21)/(Y22+Y41)*100</f>
        <v>77.1098815619431</v>
      </c>
      <c r="Z23" s="262"/>
    </row>
    <row r="24" spans="1:26" ht="18.95" customHeight="1">
      <c r="A24" s="7"/>
      <c r="B24" s="22"/>
      <c r="C24" s="45" t="s">
        <v>39</v>
      </c>
      <c r="D24" s="43" t="s">
        <v>40</v>
      </c>
      <c r="E24" s="263">
        <f>F22/E22*1000</f>
        <v>197190.14084507042</v>
      </c>
      <c r="F24" s="264"/>
      <c r="G24" s="257">
        <f>H22/G22*1000</f>
        <v>447613.1455399061</v>
      </c>
      <c r="H24" s="258"/>
      <c r="I24" s="259">
        <f>J22/I22*1000</f>
        <v>845764.8433847593</v>
      </c>
      <c r="J24" s="260"/>
      <c r="K24" s="257">
        <f>L22/K22*1000</f>
        <v>1260817.0775276886</v>
      </c>
      <c r="L24" s="258"/>
      <c r="M24" s="259">
        <f>N22/M22*1000</f>
        <v>194100.58014031302</v>
      </c>
      <c r="N24" s="260"/>
      <c r="O24" s="257">
        <f>P22/O22*1000</f>
        <v>278729.93827160494</v>
      </c>
      <c r="P24" s="258"/>
      <c r="Q24" s="259">
        <f>R22/Q22*1000</f>
        <v>175126.64681237697</v>
      </c>
      <c r="R24" s="260"/>
      <c r="S24" s="257">
        <f>T22/S22*1000</f>
        <v>90547.81627833199</v>
      </c>
      <c r="T24" s="258"/>
      <c r="U24" s="259">
        <f>V22/U22*1000</f>
        <v>308389.0569150399</v>
      </c>
      <c r="V24" s="260"/>
      <c r="W24" s="257">
        <f>X22/W22*1000</f>
        <v>227565.24339193877</v>
      </c>
      <c r="X24" s="258"/>
      <c r="Y24" s="259">
        <f>Z22/Y22*1000</f>
        <v>207199.1503170634</v>
      </c>
      <c r="Z24" s="26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1.8921905986188734</v>
      </c>
      <c r="F25" s="49"/>
      <c r="G25" s="50">
        <f>G22/Y22*100</f>
        <v>0.8347899699789147</v>
      </c>
      <c r="H25" s="51"/>
      <c r="I25" s="48">
        <f>I22/Y22*100</f>
        <v>1.6766345030844116</v>
      </c>
      <c r="J25" s="49"/>
      <c r="K25" s="50">
        <f>K22/Y22*100</f>
        <v>2.1939691323671195</v>
      </c>
      <c r="L25" s="51"/>
      <c r="M25" s="48">
        <f>M22/Y22*100</f>
        <v>11.619649309828574</v>
      </c>
      <c r="N25" s="49"/>
      <c r="O25" s="50">
        <f>O22/Y22*100</f>
        <v>3.5554998157975186</v>
      </c>
      <c r="P25" s="51"/>
      <c r="Q25" s="48">
        <f>Q22/Y22*100</f>
        <v>46.58598336690783</v>
      </c>
      <c r="R25" s="49"/>
      <c r="S25" s="50">
        <f>S22/Y22*100</f>
        <v>22.236766815335052</v>
      </c>
      <c r="T25" s="51"/>
      <c r="U25" s="48">
        <f>U22/Y22*100</f>
        <v>2.8508273434866784</v>
      </c>
      <c r="V25" s="49"/>
      <c r="W25" s="50">
        <f>W22/Y22*100</f>
        <v>6.553689144595029</v>
      </c>
      <c r="X25" s="51"/>
      <c r="Y25" s="48">
        <f>E25+G25+I25+K25+M25+O25+Q25+S25+U25+W25</f>
        <v>100.00000000000001</v>
      </c>
      <c r="Z25" s="49"/>
    </row>
    <row r="26" spans="1:26" ht="6" customHeight="1" thickBot="1">
      <c r="A26" s="22"/>
      <c r="D26" s="232"/>
      <c r="E26" s="52"/>
      <c r="F26" s="232"/>
      <c r="G26" s="52"/>
      <c r="H26" s="232"/>
      <c r="I26" s="52"/>
      <c r="J26" s="232"/>
      <c r="K26" s="52"/>
      <c r="L26" s="232"/>
      <c r="M26" s="52"/>
      <c r="N26" s="232"/>
      <c r="O26" s="52"/>
      <c r="P26" s="232"/>
      <c r="Q26" s="52"/>
      <c r="R26" s="232"/>
      <c r="S26" s="52"/>
      <c r="T26" s="232"/>
      <c r="U26" s="52"/>
      <c r="V26" s="232"/>
      <c r="W26" s="52"/>
      <c r="X26" s="232"/>
      <c r="Y26" s="52"/>
      <c r="Z26" s="53"/>
    </row>
    <row r="27" spans="1:26" ht="18.95" customHeight="1">
      <c r="A27" s="22"/>
      <c r="B27" s="254" t="s">
        <v>42</v>
      </c>
      <c r="C27" s="4" t="s">
        <v>43</v>
      </c>
      <c r="D27" s="54" t="s">
        <v>21</v>
      </c>
      <c r="E27" s="13">
        <v>1151</v>
      </c>
      <c r="F27" s="14">
        <v>100158</v>
      </c>
      <c r="G27" s="19">
        <v>682</v>
      </c>
      <c r="H27" s="18">
        <v>197240</v>
      </c>
      <c r="I27" s="13">
        <v>2297</v>
      </c>
      <c r="J27" s="14">
        <v>1250218</v>
      </c>
      <c r="K27" s="19">
        <v>663</v>
      </c>
      <c r="L27" s="18">
        <v>1070049</v>
      </c>
      <c r="M27" s="13">
        <v>7168</v>
      </c>
      <c r="N27" s="14">
        <v>1929756</v>
      </c>
      <c r="O27" s="19">
        <v>4230</v>
      </c>
      <c r="P27" s="18">
        <v>1442781</v>
      </c>
      <c r="Q27" s="13">
        <v>23490</v>
      </c>
      <c r="R27" s="14">
        <v>4166540</v>
      </c>
      <c r="S27" s="19">
        <v>37319</v>
      </c>
      <c r="T27" s="18">
        <v>8448024</v>
      </c>
      <c r="U27" s="13">
        <v>4309</v>
      </c>
      <c r="V27" s="14">
        <v>915270</v>
      </c>
      <c r="W27" s="19">
        <v>7489</v>
      </c>
      <c r="X27" s="18">
        <v>1344877</v>
      </c>
      <c r="Y27" s="55">
        <f>+W27+U27+S27+Q27+O27+M27+K27+I27+G27+E27</f>
        <v>88798</v>
      </c>
      <c r="Z27" s="56">
        <f aca="true" t="shared" si="4" ref="Z27:Z29">+X27+V27+T27+R27+P27+N27+L27+J27+H27+F27</f>
        <v>20864913</v>
      </c>
    </row>
    <row r="28" spans="1:26" ht="18.95" customHeight="1">
      <c r="A28" s="22"/>
      <c r="B28" s="255"/>
      <c r="C28" s="7"/>
      <c r="D28" s="57" t="s">
        <v>22</v>
      </c>
      <c r="E28" s="27">
        <v>1221</v>
      </c>
      <c r="F28" s="21">
        <v>98178</v>
      </c>
      <c r="G28" s="25">
        <v>594</v>
      </c>
      <c r="H28" s="26">
        <v>216372</v>
      </c>
      <c r="I28" s="27">
        <v>2225</v>
      </c>
      <c r="J28" s="21">
        <v>1132681</v>
      </c>
      <c r="K28" s="25">
        <v>673</v>
      </c>
      <c r="L28" s="26">
        <v>1027804</v>
      </c>
      <c r="M28" s="27">
        <v>6726</v>
      </c>
      <c r="N28" s="21">
        <v>1428468</v>
      </c>
      <c r="O28" s="25">
        <v>4297</v>
      </c>
      <c r="P28" s="26">
        <v>1448906</v>
      </c>
      <c r="Q28" s="27">
        <v>24504</v>
      </c>
      <c r="R28" s="21">
        <v>4497623</v>
      </c>
      <c r="S28" s="25">
        <v>36147</v>
      </c>
      <c r="T28" s="26">
        <v>8417776</v>
      </c>
      <c r="U28" s="27">
        <v>4649</v>
      </c>
      <c r="V28" s="21">
        <v>1124696</v>
      </c>
      <c r="W28" s="25">
        <v>8354</v>
      </c>
      <c r="X28" s="26">
        <v>1310188</v>
      </c>
      <c r="Y28" s="58">
        <f aca="true" t="shared" si="5" ref="Y28:Y29">+W28+U28+S28+Q28+O28+M28+K28+I28+G28+E28</f>
        <v>89390</v>
      </c>
      <c r="Z28" s="59">
        <f t="shared" si="4"/>
        <v>20702692</v>
      </c>
    </row>
    <row r="29" spans="1:26" ht="18.95" customHeight="1">
      <c r="A29" s="22"/>
      <c r="B29" s="255"/>
      <c r="C29" s="7"/>
      <c r="D29" s="57" t="s">
        <v>24</v>
      </c>
      <c r="E29" s="27">
        <v>3227</v>
      </c>
      <c r="F29" s="21">
        <v>730409</v>
      </c>
      <c r="G29" s="25">
        <v>1010</v>
      </c>
      <c r="H29" s="26">
        <v>386979</v>
      </c>
      <c r="I29" s="27">
        <v>2244</v>
      </c>
      <c r="J29" s="21">
        <v>2617165</v>
      </c>
      <c r="K29" s="25">
        <v>976</v>
      </c>
      <c r="L29" s="26">
        <v>1650763</v>
      </c>
      <c r="M29" s="27">
        <v>12759.1</v>
      </c>
      <c r="N29" s="21">
        <v>2891369</v>
      </c>
      <c r="O29" s="25">
        <v>3674</v>
      </c>
      <c r="P29" s="26">
        <v>1047628</v>
      </c>
      <c r="Q29" s="27">
        <v>56700</v>
      </c>
      <c r="R29" s="21">
        <v>10471367</v>
      </c>
      <c r="S29" s="25">
        <v>26193</v>
      </c>
      <c r="T29" s="26">
        <v>2058151</v>
      </c>
      <c r="U29" s="27">
        <v>6266</v>
      </c>
      <c r="V29" s="21">
        <v>2004448</v>
      </c>
      <c r="W29" s="25">
        <v>8963</v>
      </c>
      <c r="X29" s="26">
        <v>2029916</v>
      </c>
      <c r="Y29" s="58">
        <f t="shared" si="5"/>
        <v>122012.1</v>
      </c>
      <c r="Z29" s="59">
        <f t="shared" si="4"/>
        <v>25888195</v>
      </c>
    </row>
    <row r="30" spans="1:26" ht="18.95" customHeight="1" thickBot="1">
      <c r="A30" s="22" t="s">
        <v>29</v>
      </c>
      <c r="B30" s="255"/>
      <c r="C30" s="7"/>
      <c r="D30" s="60" t="s">
        <v>44</v>
      </c>
      <c r="E30" s="252">
        <v>35.7</v>
      </c>
      <c r="F30" s="253"/>
      <c r="G30" s="252">
        <v>62.7</v>
      </c>
      <c r="H30" s="253"/>
      <c r="I30" s="252">
        <v>100.3</v>
      </c>
      <c r="J30" s="253"/>
      <c r="K30" s="252">
        <v>81.5</v>
      </c>
      <c r="L30" s="253"/>
      <c r="M30" s="252">
        <v>50.8</v>
      </c>
      <c r="N30" s="253"/>
      <c r="O30" s="252">
        <v>112.2</v>
      </c>
      <c r="P30" s="253"/>
      <c r="Q30" s="252">
        <v>42.5</v>
      </c>
      <c r="R30" s="253"/>
      <c r="S30" s="252">
        <v>139.6</v>
      </c>
      <c r="T30" s="253"/>
      <c r="U30" s="252">
        <v>63.1</v>
      </c>
      <c r="V30" s="253"/>
      <c r="W30" s="252">
        <v>77.1</v>
      </c>
      <c r="X30" s="253"/>
      <c r="Y30" s="252">
        <v>71.3</v>
      </c>
      <c r="Z30" s="253"/>
    </row>
    <row r="31" spans="1:26" ht="18.95" customHeight="1">
      <c r="A31" s="22"/>
      <c r="B31" s="255"/>
      <c r="C31" s="4" t="s">
        <v>45</v>
      </c>
      <c r="D31" s="240" t="s">
        <v>21</v>
      </c>
      <c r="E31" s="124">
        <f>E20-E27</f>
        <v>105</v>
      </c>
      <c r="F31" s="125">
        <f aca="true" t="shared" si="6" ref="F31:Z33">F20-F27</f>
        <v>19286</v>
      </c>
      <c r="G31" s="126">
        <f t="shared" si="6"/>
        <v>115</v>
      </c>
      <c r="H31" s="127">
        <f t="shared" si="6"/>
        <v>83461</v>
      </c>
      <c r="I31" s="124">
        <f t="shared" si="6"/>
        <v>1265</v>
      </c>
      <c r="J31" s="125">
        <f t="shared" si="6"/>
        <v>7797942</v>
      </c>
      <c r="K31" s="126">
        <f t="shared" si="6"/>
        <v>341</v>
      </c>
      <c r="L31" s="127">
        <f t="shared" si="6"/>
        <v>1082013</v>
      </c>
      <c r="M31" s="124">
        <f t="shared" si="6"/>
        <v>1573</v>
      </c>
      <c r="N31" s="125">
        <f t="shared" si="6"/>
        <v>-42605</v>
      </c>
      <c r="O31" s="126">
        <f t="shared" si="6"/>
        <v>642</v>
      </c>
      <c r="P31" s="127">
        <f t="shared" si="6"/>
        <v>191859</v>
      </c>
      <c r="Q31" s="124">
        <f t="shared" si="6"/>
        <v>4912</v>
      </c>
      <c r="R31" s="125">
        <f t="shared" si="6"/>
        <v>1101149</v>
      </c>
      <c r="S31" s="126">
        <f t="shared" si="6"/>
        <v>594</v>
      </c>
      <c r="T31" s="127">
        <f t="shared" si="6"/>
        <v>-449129</v>
      </c>
      <c r="U31" s="124">
        <f t="shared" si="6"/>
        <v>-968</v>
      </c>
      <c r="V31" s="125">
        <f t="shared" si="6"/>
        <v>382338</v>
      </c>
      <c r="W31" s="126">
        <f t="shared" si="6"/>
        <v>523</v>
      </c>
      <c r="X31" s="127">
        <f t="shared" si="6"/>
        <v>145386</v>
      </c>
      <c r="Y31" s="124">
        <f t="shared" si="6"/>
        <v>9102</v>
      </c>
      <c r="Z31" s="125">
        <f t="shared" si="6"/>
        <v>10311700</v>
      </c>
    </row>
    <row r="32" spans="1:26" ht="18.95" customHeight="1">
      <c r="A32" s="22" t="s">
        <v>46</v>
      </c>
      <c r="B32" s="255"/>
      <c r="C32" s="7"/>
      <c r="D32" s="236" t="s">
        <v>22</v>
      </c>
      <c r="E32" s="128">
        <f aca="true" t="shared" si="7" ref="E32:T33">E21-E28</f>
        <v>447</v>
      </c>
      <c r="F32" s="129">
        <f t="shared" si="7"/>
        <v>139071</v>
      </c>
      <c r="G32" s="130">
        <f t="shared" si="7"/>
        <v>268</v>
      </c>
      <c r="H32" s="131">
        <f t="shared" si="7"/>
        <v>88014</v>
      </c>
      <c r="I32" s="128">
        <f t="shared" si="7"/>
        <v>1389</v>
      </c>
      <c r="J32" s="129">
        <f t="shared" si="7"/>
        <v>7478198</v>
      </c>
      <c r="K32" s="130">
        <f t="shared" si="7"/>
        <v>-12</v>
      </c>
      <c r="L32" s="131">
        <f t="shared" si="7"/>
        <v>132346</v>
      </c>
      <c r="M32" s="128">
        <f t="shared" si="7"/>
        <v>3239</v>
      </c>
      <c r="N32" s="129">
        <f t="shared" si="7"/>
        <v>306932</v>
      </c>
      <c r="O32" s="130">
        <f t="shared" si="7"/>
        <v>506</v>
      </c>
      <c r="P32" s="131">
        <f t="shared" si="7"/>
        <v>115191</v>
      </c>
      <c r="Q32" s="128">
        <f t="shared" si="7"/>
        <v>3810</v>
      </c>
      <c r="R32" s="129">
        <f t="shared" si="7"/>
        <v>537657</v>
      </c>
      <c r="S32" s="130">
        <f t="shared" si="7"/>
        <v>4453</v>
      </c>
      <c r="T32" s="131">
        <f t="shared" si="7"/>
        <v>-323977</v>
      </c>
      <c r="U32" s="128">
        <f t="shared" si="6"/>
        <v>-787</v>
      </c>
      <c r="V32" s="129">
        <f t="shared" si="6"/>
        <v>315043</v>
      </c>
      <c r="W32" s="130">
        <f t="shared" si="6"/>
        <v>-657</v>
      </c>
      <c r="X32" s="131">
        <f t="shared" si="6"/>
        <v>121164</v>
      </c>
      <c r="Y32" s="128">
        <f t="shared" si="6"/>
        <v>12656</v>
      </c>
      <c r="Z32" s="129">
        <f t="shared" si="6"/>
        <v>8909639</v>
      </c>
    </row>
    <row r="33" spans="1:26" ht="18.95" customHeight="1">
      <c r="A33" s="22"/>
      <c r="B33" s="255"/>
      <c r="C33" s="7"/>
      <c r="D33" s="236" t="s">
        <v>24</v>
      </c>
      <c r="E33" s="128">
        <f t="shared" si="7"/>
        <v>-813</v>
      </c>
      <c r="F33" s="129">
        <f t="shared" si="6"/>
        <v>-254392</v>
      </c>
      <c r="G33" s="130">
        <f t="shared" si="6"/>
        <v>55</v>
      </c>
      <c r="H33" s="131">
        <f t="shared" si="6"/>
        <v>89729</v>
      </c>
      <c r="I33" s="128">
        <f t="shared" si="6"/>
        <v>-105</v>
      </c>
      <c r="J33" s="129">
        <f t="shared" si="6"/>
        <v>-808074</v>
      </c>
      <c r="K33" s="130">
        <f t="shared" si="6"/>
        <v>1823</v>
      </c>
      <c r="L33" s="131">
        <f t="shared" si="6"/>
        <v>1878264</v>
      </c>
      <c r="M33" s="128">
        <f t="shared" si="6"/>
        <v>2064.8999999999996</v>
      </c>
      <c r="N33" s="129">
        <f t="shared" si="6"/>
        <v>-14022</v>
      </c>
      <c r="O33" s="130">
        <f t="shared" si="6"/>
        <v>862</v>
      </c>
      <c r="P33" s="131">
        <f t="shared" si="6"/>
        <v>216691</v>
      </c>
      <c r="Q33" s="128">
        <f t="shared" si="6"/>
        <v>2733</v>
      </c>
      <c r="R33" s="129">
        <f t="shared" si="6"/>
        <v>-63065</v>
      </c>
      <c r="S33" s="130">
        <f t="shared" si="6"/>
        <v>2176</v>
      </c>
      <c r="T33" s="131">
        <f t="shared" si="6"/>
        <v>510600</v>
      </c>
      <c r="U33" s="128">
        <f t="shared" si="6"/>
        <v>-2629</v>
      </c>
      <c r="V33" s="129">
        <f t="shared" si="6"/>
        <v>-882837</v>
      </c>
      <c r="W33" s="130">
        <f t="shared" si="6"/>
        <v>-602</v>
      </c>
      <c r="X33" s="131">
        <f t="shared" si="6"/>
        <v>-127243</v>
      </c>
      <c r="Y33" s="128">
        <f t="shared" si="6"/>
        <v>5564.899999999994</v>
      </c>
      <c r="Z33" s="129">
        <f t="shared" si="6"/>
        <v>545651</v>
      </c>
    </row>
    <row r="34" spans="1:26" ht="18.95" customHeight="1" thickBot="1">
      <c r="A34" s="22" t="s">
        <v>47</v>
      </c>
      <c r="B34" s="255"/>
      <c r="C34" s="69"/>
      <c r="D34" s="28" t="s">
        <v>44</v>
      </c>
      <c r="E34" s="246">
        <f>+E23-E30</f>
        <v>20.10152671755725</v>
      </c>
      <c r="F34" s="245"/>
      <c r="G34" s="250">
        <f aca="true" t="shared" si="8" ref="G34">+G23-G30</f>
        <v>12.880865603644637</v>
      </c>
      <c r="H34" s="251"/>
      <c r="I34" s="246">
        <f aca="true" t="shared" si="9" ref="I34">+I23-I30</f>
        <v>65.42748267898382</v>
      </c>
      <c r="J34" s="245"/>
      <c r="K34" s="250">
        <f aca="true" t="shared" si="10" ref="K34">+K23-K30</f>
        <v>-49.81588962892483</v>
      </c>
      <c r="L34" s="251"/>
      <c r="M34" s="246">
        <f aca="true" t="shared" si="11" ref="M34">+M23-M30</f>
        <v>9.791926043255884</v>
      </c>
      <c r="N34" s="245"/>
      <c r="O34" s="250">
        <f aca="true" t="shared" si="12" ref="O34">+O23-O30</f>
        <v>-4.735821392869042</v>
      </c>
      <c r="P34" s="251"/>
      <c r="Q34" s="246">
        <f aca="true" t="shared" si="13" ref="Q34">+Q23-Q30</f>
        <v>5.2495832561585445</v>
      </c>
      <c r="R34" s="245"/>
      <c r="S34" s="250">
        <f aca="true" t="shared" si="14" ref="S34">+S23-S30</f>
        <v>-7.478838872528371</v>
      </c>
      <c r="T34" s="251"/>
      <c r="U34" s="246">
        <f aca="true" t="shared" si="15" ref="U34">+U23-U30</f>
        <v>29.305388069275175</v>
      </c>
      <c r="V34" s="245"/>
      <c r="W34" s="250">
        <f aca="true" t="shared" si="16" ref="W34">+W23-W30</f>
        <v>18.645718290973377</v>
      </c>
      <c r="X34" s="251"/>
      <c r="Y34" s="246">
        <f aca="true" t="shared" si="17" ref="Y34">+Y23-Y30</f>
        <v>5.809881561943101</v>
      </c>
      <c r="Z34" s="245"/>
    </row>
    <row r="35" spans="1:26" ht="18.95" customHeight="1">
      <c r="A35" s="22"/>
      <c r="B35" s="255"/>
      <c r="C35" s="7" t="s">
        <v>48</v>
      </c>
      <c r="D35" s="70" t="s">
        <v>21</v>
      </c>
      <c r="E35" s="71">
        <f aca="true" t="shared" si="18" ref="E35:Z37">E20/E27*100</f>
        <v>109.12250217202433</v>
      </c>
      <c r="F35" s="72">
        <f t="shared" si="18"/>
        <v>119.2555761896204</v>
      </c>
      <c r="G35" s="73">
        <f t="shared" si="18"/>
        <v>116.86217008797655</v>
      </c>
      <c r="H35" s="74">
        <f t="shared" si="18"/>
        <v>142.31443926181302</v>
      </c>
      <c r="I35" s="71">
        <f t="shared" si="18"/>
        <v>155.07183282542448</v>
      </c>
      <c r="J35" s="72">
        <f t="shared" si="18"/>
        <v>723.7265820840846</v>
      </c>
      <c r="K35" s="73">
        <f t="shared" si="18"/>
        <v>151.43288084464555</v>
      </c>
      <c r="L35" s="74">
        <f t="shared" si="18"/>
        <v>201.1180796393436</v>
      </c>
      <c r="M35" s="71">
        <f t="shared" si="18"/>
        <v>121.94475446428572</v>
      </c>
      <c r="N35" s="72">
        <f t="shared" si="18"/>
        <v>97.79220792680525</v>
      </c>
      <c r="O35" s="73">
        <f t="shared" si="18"/>
        <v>115.17730496453902</v>
      </c>
      <c r="P35" s="74">
        <f t="shared" si="18"/>
        <v>113.29786017420523</v>
      </c>
      <c r="Q35" s="71">
        <f t="shared" si="18"/>
        <v>120.91102596849723</v>
      </c>
      <c r="R35" s="72">
        <f t="shared" si="18"/>
        <v>126.42837942273447</v>
      </c>
      <c r="S35" s="73">
        <f t="shared" si="18"/>
        <v>101.59168252096786</v>
      </c>
      <c r="T35" s="74">
        <f t="shared" si="18"/>
        <v>94.68362069047153</v>
      </c>
      <c r="U35" s="71">
        <f t="shared" si="18"/>
        <v>77.5353910420051</v>
      </c>
      <c r="V35" s="72">
        <f t="shared" si="18"/>
        <v>141.7732472385198</v>
      </c>
      <c r="W35" s="73">
        <f t="shared" si="18"/>
        <v>106.98357591133663</v>
      </c>
      <c r="X35" s="74">
        <f t="shared" si="18"/>
        <v>110.81035663484467</v>
      </c>
      <c r="Y35" s="71">
        <f t="shared" si="18"/>
        <v>110.25023086105543</v>
      </c>
      <c r="Z35" s="72">
        <f t="shared" si="18"/>
        <v>149.4212460890683</v>
      </c>
    </row>
    <row r="36" spans="1:26" ht="18.95" customHeight="1">
      <c r="A36" s="22" t="s">
        <v>49</v>
      </c>
      <c r="B36" s="255"/>
      <c r="C36" s="7" t="s">
        <v>62</v>
      </c>
      <c r="D36" s="60" t="s">
        <v>22</v>
      </c>
      <c r="E36" s="75">
        <f t="shared" si="18"/>
        <v>136.6093366093366</v>
      </c>
      <c r="F36" s="76">
        <f t="shared" si="18"/>
        <v>241.65189757379454</v>
      </c>
      <c r="G36" s="77">
        <f t="shared" si="18"/>
        <v>145.11784511784512</v>
      </c>
      <c r="H36" s="78">
        <f t="shared" si="18"/>
        <v>140.67716710110366</v>
      </c>
      <c r="I36" s="75">
        <f t="shared" si="18"/>
        <v>162.42696629213484</v>
      </c>
      <c r="J36" s="76">
        <f t="shared" si="18"/>
        <v>760.2210154491866</v>
      </c>
      <c r="K36" s="77">
        <f t="shared" si="18"/>
        <v>98.21693907875185</v>
      </c>
      <c r="L36" s="78">
        <f t="shared" si="18"/>
        <v>112.87657958132095</v>
      </c>
      <c r="M36" s="75">
        <f t="shared" si="18"/>
        <v>148.15640796907525</v>
      </c>
      <c r="N36" s="76">
        <f t="shared" si="18"/>
        <v>121.48679564400462</v>
      </c>
      <c r="O36" s="77">
        <f t="shared" si="18"/>
        <v>111.77565743542006</v>
      </c>
      <c r="P36" s="78">
        <f t="shared" si="18"/>
        <v>107.95020518929455</v>
      </c>
      <c r="Q36" s="75">
        <f t="shared" si="18"/>
        <v>115.5484818805093</v>
      </c>
      <c r="R36" s="76">
        <f t="shared" si="18"/>
        <v>111.95424783268851</v>
      </c>
      <c r="S36" s="77">
        <f t="shared" si="18"/>
        <v>112.31914128420061</v>
      </c>
      <c r="T36" s="78">
        <f t="shared" si="18"/>
        <v>96.15127558633064</v>
      </c>
      <c r="U36" s="75">
        <f t="shared" si="18"/>
        <v>83.07162830716283</v>
      </c>
      <c r="V36" s="76">
        <f t="shared" si="18"/>
        <v>128.011391522687</v>
      </c>
      <c r="W36" s="77">
        <f t="shared" si="18"/>
        <v>92.13550395020349</v>
      </c>
      <c r="X36" s="78">
        <f t="shared" si="18"/>
        <v>109.24783313539737</v>
      </c>
      <c r="Y36" s="75">
        <f t="shared" si="18"/>
        <v>114.15818324197338</v>
      </c>
      <c r="Z36" s="76">
        <f t="shared" si="18"/>
        <v>143.03613752259852</v>
      </c>
    </row>
    <row r="37" spans="1:26" ht="18.95" customHeight="1" thickBot="1">
      <c r="A37" s="22"/>
      <c r="B37" s="256"/>
      <c r="C37" s="69"/>
      <c r="D37" s="47" t="s">
        <v>24</v>
      </c>
      <c r="E37" s="79">
        <f t="shared" si="18"/>
        <v>74.80632166098543</v>
      </c>
      <c r="F37" s="80">
        <f t="shared" si="18"/>
        <v>65.171294439143</v>
      </c>
      <c r="G37" s="81">
        <f t="shared" si="18"/>
        <v>105.44554455445545</v>
      </c>
      <c r="H37" s="82">
        <f t="shared" si="18"/>
        <v>123.1870463255112</v>
      </c>
      <c r="I37" s="79">
        <f t="shared" si="18"/>
        <v>95.32085561497327</v>
      </c>
      <c r="J37" s="80">
        <f t="shared" si="18"/>
        <v>69.12407127559783</v>
      </c>
      <c r="K37" s="81">
        <f t="shared" si="18"/>
        <v>286.7827868852459</v>
      </c>
      <c r="L37" s="82">
        <f t="shared" si="18"/>
        <v>213.7815664635081</v>
      </c>
      <c r="M37" s="79">
        <f t="shared" si="18"/>
        <v>116.1837433674789</v>
      </c>
      <c r="N37" s="80">
        <f t="shared" si="18"/>
        <v>99.5150394155848</v>
      </c>
      <c r="O37" s="81">
        <f t="shared" si="18"/>
        <v>123.46216657593902</v>
      </c>
      <c r="P37" s="82">
        <f t="shared" si="18"/>
        <v>120.6839641552154</v>
      </c>
      <c r="Q37" s="79">
        <f t="shared" si="18"/>
        <v>104.82010582010581</v>
      </c>
      <c r="R37" s="80">
        <f t="shared" si="18"/>
        <v>99.39773861426116</v>
      </c>
      <c r="S37" s="81">
        <f t="shared" si="18"/>
        <v>108.30756308937501</v>
      </c>
      <c r="T37" s="82">
        <f t="shared" si="18"/>
        <v>124.80867535958247</v>
      </c>
      <c r="U37" s="79">
        <f t="shared" si="18"/>
        <v>58.0434088732844</v>
      </c>
      <c r="V37" s="80">
        <f t="shared" si="18"/>
        <v>55.9561036255368</v>
      </c>
      <c r="W37" s="81">
        <f t="shared" si="18"/>
        <v>93.28349882851724</v>
      </c>
      <c r="X37" s="82">
        <f t="shared" si="18"/>
        <v>93.73161253963218</v>
      </c>
      <c r="Y37" s="79">
        <f t="shared" si="18"/>
        <v>104.56094108699054</v>
      </c>
      <c r="Z37" s="80">
        <f t="shared" si="18"/>
        <v>102.10772129922539</v>
      </c>
    </row>
    <row r="38" ht="5.25" customHeight="1" thickBot="1">
      <c r="A38" s="22"/>
    </row>
    <row r="39" spans="1:26" ht="18.95" customHeight="1">
      <c r="A39" s="22" t="s">
        <v>50</v>
      </c>
      <c r="B39" s="247" t="s">
        <v>51</v>
      </c>
      <c r="C39" s="12" t="s">
        <v>43</v>
      </c>
      <c r="D39" s="241" t="s">
        <v>21</v>
      </c>
      <c r="E39" s="13">
        <f>+'(令和4年1月) '!E20</f>
        <v>1151</v>
      </c>
      <c r="F39" s="14">
        <f>+'(令和4年1月) '!F20</f>
        <v>108643</v>
      </c>
      <c r="G39" s="13">
        <f>+'(令和4年1月) '!G20</f>
        <v>829</v>
      </c>
      <c r="H39" s="14">
        <f>+'(令和4年1月) '!H20</f>
        <v>303429</v>
      </c>
      <c r="I39" s="13">
        <f>+'(令和4年1月) '!I20</f>
        <v>3510</v>
      </c>
      <c r="J39" s="14">
        <f>+'(令和4年1月) '!J20</f>
        <v>8384482</v>
      </c>
      <c r="K39" s="13">
        <f>+'(令和4年1月) '!K20</f>
        <v>880</v>
      </c>
      <c r="L39" s="14">
        <f>+'(令和4年1月) '!L20</f>
        <v>1592256</v>
      </c>
      <c r="M39" s="13">
        <f>+'(令和4年1月) '!M20</f>
        <v>8695</v>
      </c>
      <c r="N39" s="14">
        <f>+'(令和4年1月) '!N20</f>
        <v>1780327</v>
      </c>
      <c r="O39" s="13">
        <f>+'(令和4年1月) '!O20</f>
        <v>4204</v>
      </c>
      <c r="P39" s="14">
        <f>+'(令和4年1月) '!P20</f>
        <v>1358631</v>
      </c>
      <c r="Q39" s="13">
        <f>+'(令和4年1月) '!Q20</f>
        <v>25902</v>
      </c>
      <c r="R39" s="14">
        <f>+'(令和4年1月) '!R20</f>
        <v>4721817</v>
      </c>
      <c r="S39" s="25">
        <f>+'(令和4年1月) '!S20</f>
        <v>34634</v>
      </c>
      <c r="T39" s="26">
        <f>+'(令和4年1月) '!T20</f>
        <v>7028033</v>
      </c>
      <c r="U39" s="13">
        <f>+'(令和4年1月) '!U20</f>
        <v>3812</v>
      </c>
      <c r="V39" s="14">
        <f>+'(令和4年1月) '!V20</f>
        <v>1281521</v>
      </c>
      <c r="W39" s="13">
        <f>+'(令和4年1月) '!W20</f>
        <v>6696</v>
      </c>
      <c r="X39" s="14">
        <f>+'(令和4年1月) '!X20</f>
        <v>1320612</v>
      </c>
      <c r="Y39" s="55">
        <f>+'(令和4年1月) '!Y20</f>
        <v>90313</v>
      </c>
      <c r="Z39" s="56">
        <f>+'(令和4年1月) '!Z20</f>
        <v>27879751</v>
      </c>
    </row>
    <row r="40" spans="1:26" ht="18.95" customHeight="1">
      <c r="A40" s="22"/>
      <c r="B40" s="248"/>
      <c r="C40" s="22"/>
      <c r="D40" s="237" t="s">
        <v>22</v>
      </c>
      <c r="E40" s="27">
        <f>+'(令和4年1月) '!E21</f>
        <v>1586</v>
      </c>
      <c r="F40" s="21">
        <f>+'(令和4年1月) '!F21</f>
        <v>221526</v>
      </c>
      <c r="G40" s="27">
        <f>+'(令和4年1月) '!G21</f>
        <v>695</v>
      </c>
      <c r="H40" s="21">
        <f>+'(令和4年1月) '!H21</f>
        <v>244354</v>
      </c>
      <c r="I40" s="27">
        <f>+'(令和4年1月) '!I21</f>
        <v>3648</v>
      </c>
      <c r="J40" s="21">
        <f>+'(令和4年1月) '!J21</f>
        <v>9146681</v>
      </c>
      <c r="K40" s="27">
        <f>+'(令和4年1月) '!K21</f>
        <v>1222</v>
      </c>
      <c r="L40" s="21">
        <f>+'(令和4年1月) '!L21</f>
        <v>2255982</v>
      </c>
      <c r="M40" s="27">
        <f>+'(令和4年1月) '!M21</f>
        <v>9477</v>
      </c>
      <c r="N40" s="21">
        <f>+'(令和4年1月) '!N21</f>
        <v>1826905</v>
      </c>
      <c r="O40" s="27">
        <f>+'(令和4年1月) '!O21</f>
        <v>4251</v>
      </c>
      <c r="P40" s="21">
        <f>+'(令和4年1月) '!P21</f>
        <v>1387111</v>
      </c>
      <c r="Q40" s="27">
        <f>+'(令和4年1月) '!Q21</f>
        <v>24607</v>
      </c>
      <c r="R40" s="21">
        <f>+'(令和4年1月) '!R21</f>
        <v>4541655</v>
      </c>
      <c r="S40" s="25">
        <f>+'(令和4年1月) '!S21</f>
        <v>35683</v>
      </c>
      <c r="T40" s="26">
        <f>+'(令和4年1月) '!T21</f>
        <v>7078869</v>
      </c>
      <c r="U40" s="27">
        <f>+'(令和4年1月) '!U21</f>
        <v>2632</v>
      </c>
      <c r="V40" s="21">
        <f>+'(令和4年1月) '!V21</f>
        <v>565808</v>
      </c>
      <c r="W40" s="27">
        <f>+'(令和4年1月) '!W21</f>
        <v>7495</v>
      </c>
      <c r="X40" s="21">
        <f>+'(令和4年1月) '!X21</f>
        <v>1428857</v>
      </c>
      <c r="Y40" s="58">
        <f>+'(令和4年1月) '!Y21</f>
        <v>91296</v>
      </c>
      <c r="Z40" s="59">
        <f>+'(令和4年1月) '!Z21</f>
        <v>28697748</v>
      </c>
    </row>
    <row r="41" spans="1:26" ht="18.95" customHeight="1">
      <c r="A41" s="22" t="s">
        <v>52</v>
      </c>
      <c r="B41" s="248"/>
      <c r="C41" s="22"/>
      <c r="D41" s="237" t="s">
        <v>24</v>
      </c>
      <c r="E41" s="27">
        <f>+'(令和4年1月) '!E22</f>
        <v>2826</v>
      </c>
      <c r="F41" s="21">
        <f>+'(令和4年1月) '!F22</f>
        <v>593822</v>
      </c>
      <c r="G41" s="27">
        <f>+'(令和4年1月) '!G22</f>
        <v>1130</v>
      </c>
      <c r="H41" s="21">
        <f>+'(令和4年1月) '!H22</f>
        <v>500393</v>
      </c>
      <c r="I41" s="27">
        <f>+'(令和4年1月) '!I22</f>
        <v>2191</v>
      </c>
      <c r="J41" s="21">
        <f>+'(令和4年1月) '!J22</f>
        <v>1371810</v>
      </c>
      <c r="K41" s="27">
        <f>+'(令和4年1月) '!K22</f>
        <v>2456</v>
      </c>
      <c r="L41" s="21">
        <f>+'(令和4年1月) '!L22</f>
        <v>2537115</v>
      </c>
      <c r="M41" s="27">
        <f>+'(令和4年1月) '!M22</f>
        <v>16048.1</v>
      </c>
      <c r="N41" s="21">
        <f>+'(令和4年1月) '!N22</f>
        <v>2725596</v>
      </c>
      <c r="O41" s="27">
        <f>+'(令和4年1月) '!O22</f>
        <v>4467</v>
      </c>
      <c r="P41" s="21">
        <f>+'(令和4年1月) '!P22</f>
        <v>1193776</v>
      </c>
      <c r="Q41" s="27">
        <f>+'(令和4年1月) '!Q22</f>
        <v>59345</v>
      </c>
      <c r="R41" s="21">
        <f>+'(令和4年1月) '!R22</f>
        <v>10175893</v>
      </c>
      <c r="S41" s="25">
        <f>+'(令和4年1月) '!S22</f>
        <v>31056</v>
      </c>
      <c r="T41" s="26">
        <f>+'(令和4年1月) '!T22</f>
        <v>2663655</v>
      </c>
      <c r="U41" s="27">
        <f>+'(令和4年1月) '!U22</f>
        <v>4158</v>
      </c>
      <c r="V41" s="21">
        <f>+'(令和4年1月) '!V22</f>
        <v>1263742</v>
      </c>
      <c r="W41" s="27">
        <f>+'(令和4年1月) '!W22</f>
        <v>8046</v>
      </c>
      <c r="X41" s="21">
        <f>+'(令和4年1月) '!X22</f>
        <v>1843762</v>
      </c>
      <c r="Y41" s="58">
        <f>+'(令和4年1月) '!Y22</f>
        <v>131723.1</v>
      </c>
      <c r="Z41" s="59">
        <f>+'(令和4年1月) '!Z22</f>
        <v>24869564</v>
      </c>
    </row>
    <row r="42" spans="1:26" ht="18.95" customHeight="1" thickBot="1">
      <c r="A42" s="22"/>
      <c r="B42" s="248"/>
      <c r="C42" s="22"/>
      <c r="D42" s="235" t="s">
        <v>44</v>
      </c>
      <c r="E42" s="244">
        <v>44.964678823722686</v>
      </c>
      <c r="F42" s="245"/>
      <c r="G42" s="244">
        <v>71.68391345249294</v>
      </c>
      <c r="H42" s="245"/>
      <c r="I42" s="244">
        <v>158.36283185840708</v>
      </c>
      <c r="J42" s="245"/>
      <c r="K42" s="244">
        <v>40.00761324704987</v>
      </c>
      <c r="L42" s="245"/>
      <c r="M42" s="244">
        <v>55.270833776891</v>
      </c>
      <c r="N42" s="245"/>
      <c r="O42" s="244">
        <v>94.14319118138292</v>
      </c>
      <c r="P42" s="245"/>
      <c r="Q42" s="244">
        <v>43.02483069977427</v>
      </c>
      <c r="R42" s="245"/>
      <c r="S42" s="244">
        <v>111.32977628599927</v>
      </c>
      <c r="T42" s="245"/>
      <c r="U42" s="244">
        <v>90.30269058295964</v>
      </c>
      <c r="V42" s="245"/>
      <c r="W42" s="244">
        <v>84.01515600023681</v>
      </c>
      <c r="X42" s="245"/>
      <c r="Y42" s="244">
        <v>68.24812073305974</v>
      </c>
      <c r="Z42" s="245"/>
    </row>
    <row r="43" spans="1:26" ht="18.95" customHeight="1">
      <c r="A43" s="22"/>
      <c r="B43" s="248"/>
      <c r="C43" s="12" t="s">
        <v>45</v>
      </c>
      <c r="D43" s="241" t="s">
        <v>21</v>
      </c>
      <c r="E43" s="124">
        <f aca="true" t="shared" si="19" ref="E43:Z46">E20-E39</f>
        <v>105</v>
      </c>
      <c r="F43" s="127">
        <f t="shared" si="19"/>
        <v>10801</v>
      </c>
      <c r="G43" s="124">
        <f t="shared" si="19"/>
        <v>-32</v>
      </c>
      <c r="H43" s="125">
        <f t="shared" si="19"/>
        <v>-22728</v>
      </c>
      <c r="I43" s="126">
        <f t="shared" si="19"/>
        <v>52</v>
      </c>
      <c r="J43" s="127">
        <f t="shared" si="19"/>
        <v>663678</v>
      </c>
      <c r="K43" s="124">
        <f t="shared" si="19"/>
        <v>124</v>
      </c>
      <c r="L43" s="125">
        <f t="shared" si="19"/>
        <v>559806</v>
      </c>
      <c r="M43" s="126">
        <f t="shared" si="19"/>
        <v>46</v>
      </c>
      <c r="N43" s="127">
        <f t="shared" si="19"/>
        <v>106824</v>
      </c>
      <c r="O43" s="124">
        <f t="shared" si="19"/>
        <v>668</v>
      </c>
      <c r="P43" s="125">
        <f t="shared" si="19"/>
        <v>276009</v>
      </c>
      <c r="Q43" s="126">
        <f t="shared" si="19"/>
        <v>2500</v>
      </c>
      <c r="R43" s="127">
        <f t="shared" si="19"/>
        <v>545872</v>
      </c>
      <c r="S43" s="124">
        <f t="shared" si="19"/>
        <v>3279</v>
      </c>
      <c r="T43" s="125">
        <f t="shared" si="19"/>
        <v>970862</v>
      </c>
      <c r="U43" s="126">
        <f t="shared" si="19"/>
        <v>-471</v>
      </c>
      <c r="V43" s="127">
        <f t="shared" si="19"/>
        <v>16087</v>
      </c>
      <c r="W43" s="124">
        <f t="shared" si="19"/>
        <v>1316</v>
      </c>
      <c r="X43" s="125">
        <f t="shared" si="19"/>
        <v>169651</v>
      </c>
      <c r="Y43" s="124">
        <f t="shared" si="19"/>
        <v>7587</v>
      </c>
      <c r="Z43" s="125">
        <f t="shared" si="19"/>
        <v>3296862</v>
      </c>
    </row>
    <row r="44" spans="1:26" ht="18.95" customHeight="1">
      <c r="A44" s="22"/>
      <c r="B44" s="248"/>
      <c r="C44" s="22"/>
      <c r="D44" s="237" t="s">
        <v>22</v>
      </c>
      <c r="E44" s="128">
        <f t="shared" si="19"/>
        <v>82</v>
      </c>
      <c r="F44" s="131">
        <f t="shared" si="19"/>
        <v>15723</v>
      </c>
      <c r="G44" s="128">
        <f t="shared" si="19"/>
        <v>167</v>
      </c>
      <c r="H44" s="129">
        <f t="shared" si="19"/>
        <v>60032</v>
      </c>
      <c r="I44" s="130">
        <f t="shared" si="19"/>
        <v>-34</v>
      </c>
      <c r="J44" s="131">
        <f t="shared" si="19"/>
        <v>-535802</v>
      </c>
      <c r="K44" s="128">
        <f t="shared" si="19"/>
        <v>-561</v>
      </c>
      <c r="L44" s="129">
        <f t="shared" si="19"/>
        <v>-1095832</v>
      </c>
      <c r="M44" s="130">
        <f t="shared" si="19"/>
        <v>488</v>
      </c>
      <c r="N44" s="131">
        <f t="shared" si="19"/>
        <v>-91505</v>
      </c>
      <c r="O44" s="128">
        <f t="shared" si="19"/>
        <v>552</v>
      </c>
      <c r="P44" s="129">
        <f t="shared" si="19"/>
        <v>176986</v>
      </c>
      <c r="Q44" s="130">
        <f t="shared" si="19"/>
        <v>3707</v>
      </c>
      <c r="R44" s="131">
        <f t="shared" si="19"/>
        <v>493625</v>
      </c>
      <c r="S44" s="128">
        <f t="shared" si="19"/>
        <v>4917</v>
      </c>
      <c r="T44" s="129">
        <f t="shared" si="19"/>
        <v>1014930</v>
      </c>
      <c r="U44" s="130">
        <f t="shared" si="19"/>
        <v>1230</v>
      </c>
      <c r="V44" s="131">
        <f t="shared" si="19"/>
        <v>873931</v>
      </c>
      <c r="W44" s="128">
        <f t="shared" si="19"/>
        <v>202</v>
      </c>
      <c r="X44" s="129">
        <f t="shared" si="19"/>
        <v>2495</v>
      </c>
      <c r="Y44" s="128">
        <f t="shared" si="19"/>
        <v>10750</v>
      </c>
      <c r="Z44" s="129">
        <f t="shared" si="19"/>
        <v>914583</v>
      </c>
    </row>
    <row r="45" spans="1:26" ht="18.95" customHeight="1">
      <c r="A45" s="22"/>
      <c r="B45" s="248"/>
      <c r="C45" s="22"/>
      <c r="D45" s="237" t="s">
        <v>24</v>
      </c>
      <c r="E45" s="128">
        <f t="shared" si="19"/>
        <v>-412</v>
      </c>
      <c r="F45" s="131">
        <f t="shared" si="19"/>
        <v>-117805</v>
      </c>
      <c r="G45" s="128">
        <f t="shared" si="19"/>
        <v>-65</v>
      </c>
      <c r="H45" s="129">
        <f t="shared" si="19"/>
        <v>-23685</v>
      </c>
      <c r="I45" s="130">
        <f t="shared" si="19"/>
        <v>-52</v>
      </c>
      <c r="J45" s="131">
        <f t="shared" si="19"/>
        <v>437281</v>
      </c>
      <c r="K45" s="128">
        <f t="shared" si="19"/>
        <v>343</v>
      </c>
      <c r="L45" s="129">
        <f t="shared" si="19"/>
        <v>991912</v>
      </c>
      <c r="M45" s="130">
        <f t="shared" si="19"/>
        <v>-1224.1000000000004</v>
      </c>
      <c r="N45" s="131">
        <f t="shared" si="19"/>
        <v>151751</v>
      </c>
      <c r="O45" s="128">
        <f t="shared" si="19"/>
        <v>69</v>
      </c>
      <c r="P45" s="129">
        <f t="shared" si="19"/>
        <v>70543</v>
      </c>
      <c r="Q45" s="130">
        <f t="shared" si="19"/>
        <v>88</v>
      </c>
      <c r="R45" s="131">
        <f t="shared" si="19"/>
        <v>232409</v>
      </c>
      <c r="S45" s="128">
        <f t="shared" si="19"/>
        <v>-2687</v>
      </c>
      <c r="T45" s="129">
        <f t="shared" si="19"/>
        <v>-94904</v>
      </c>
      <c r="U45" s="130">
        <f t="shared" si="19"/>
        <v>-521</v>
      </c>
      <c r="V45" s="131">
        <f t="shared" si="19"/>
        <v>-142131</v>
      </c>
      <c r="W45" s="128">
        <f t="shared" si="19"/>
        <v>315</v>
      </c>
      <c r="X45" s="129">
        <f t="shared" si="19"/>
        <v>58911</v>
      </c>
      <c r="Y45" s="128">
        <f t="shared" si="19"/>
        <v>-4146.100000000006</v>
      </c>
      <c r="Z45" s="129">
        <f t="shared" si="19"/>
        <v>1564282</v>
      </c>
    </row>
    <row r="46" spans="1:38" ht="18.95" customHeight="1" thickBot="1">
      <c r="A46" s="22"/>
      <c r="B46" s="248"/>
      <c r="C46" s="46"/>
      <c r="D46" s="235" t="s">
        <v>44</v>
      </c>
      <c r="E46" s="244">
        <f>E23-E42</f>
        <v>10.836847893834566</v>
      </c>
      <c r="F46" s="245"/>
      <c r="G46" s="244">
        <f>G23-G42</f>
        <v>3.8969521511516945</v>
      </c>
      <c r="H46" s="245"/>
      <c r="I46" s="244">
        <f>I23-I42</f>
        <v>7.364650820576742</v>
      </c>
      <c r="J46" s="245"/>
      <c r="K46" s="244">
        <f>K23-K42</f>
        <v>-8.323502875974697</v>
      </c>
      <c r="L46" s="245"/>
      <c r="M46" s="244">
        <f>M23-M42</f>
        <v>5.321092266364879</v>
      </c>
      <c r="N46" s="245"/>
      <c r="O46" s="244">
        <f t="shared" si="19"/>
        <v>13.320987425748044</v>
      </c>
      <c r="P46" s="245"/>
      <c r="Q46" s="244">
        <f t="shared" si="19"/>
        <v>4.724752556384274</v>
      </c>
      <c r="R46" s="245"/>
      <c r="S46" s="244">
        <f t="shared" si="19"/>
        <v>20.79138484147235</v>
      </c>
      <c r="T46" s="245"/>
      <c r="U46" s="244">
        <f t="shared" si="19"/>
        <v>2.1026974863155345</v>
      </c>
      <c r="V46" s="245"/>
      <c r="W46" s="244">
        <f t="shared" si="19"/>
        <v>11.730562290736557</v>
      </c>
      <c r="X46" s="245"/>
      <c r="Y46" s="244">
        <f t="shared" si="19"/>
        <v>8.861760828883362</v>
      </c>
      <c r="Z46" s="245"/>
      <c r="AA46" s="242"/>
      <c r="AB46" s="243"/>
      <c r="AC46" s="242"/>
      <c r="AD46" s="243"/>
      <c r="AE46" s="242"/>
      <c r="AF46" s="243"/>
      <c r="AG46" s="231"/>
      <c r="AH46" s="232"/>
      <c r="AI46" s="231"/>
      <c r="AJ46" s="232"/>
      <c r="AK46" s="231"/>
      <c r="AL46" s="232"/>
    </row>
    <row r="47" spans="1:26" ht="18.95" customHeight="1">
      <c r="A47" s="22"/>
      <c r="B47" s="248"/>
      <c r="C47" s="22" t="s">
        <v>48</v>
      </c>
      <c r="D47" s="54" t="s">
        <v>21</v>
      </c>
      <c r="E47" s="83">
        <f aca="true" t="shared" si="20" ref="E47:Z49">E20/E39*100</f>
        <v>109.12250217202433</v>
      </c>
      <c r="F47" s="84">
        <f t="shared" si="20"/>
        <v>109.94173577681028</v>
      </c>
      <c r="G47" s="83">
        <f t="shared" si="20"/>
        <v>96.13992762364293</v>
      </c>
      <c r="H47" s="85">
        <f t="shared" si="20"/>
        <v>92.5096150994137</v>
      </c>
      <c r="I47" s="86">
        <f t="shared" si="20"/>
        <v>101.48148148148148</v>
      </c>
      <c r="J47" s="84">
        <f t="shared" si="20"/>
        <v>107.91555161070177</v>
      </c>
      <c r="K47" s="83">
        <f t="shared" si="20"/>
        <v>114.0909090909091</v>
      </c>
      <c r="L47" s="85">
        <f t="shared" si="20"/>
        <v>135.15803991317978</v>
      </c>
      <c r="M47" s="86">
        <f t="shared" si="20"/>
        <v>100.52903967797585</v>
      </c>
      <c r="N47" s="84">
        <f t="shared" si="20"/>
        <v>106.00024602221951</v>
      </c>
      <c r="O47" s="83">
        <f t="shared" si="20"/>
        <v>115.8896289248335</v>
      </c>
      <c r="P47" s="85">
        <f t="shared" si="20"/>
        <v>120.31522907986054</v>
      </c>
      <c r="Q47" s="86">
        <f t="shared" si="20"/>
        <v>109.65176434252182</v>
      </c>
      <c r="R47" s="84">
        <f t="shared" si="20"/>
        <v>111.56063439137942</v>
      </c>
      <c r="S47" s="83">
        <f t="shared" si="20"/>
        <v>109.46757521510655</v>
      </c>
      <c r="T47" s="85">
        <f t="shared" si="20"/>
        <v>113.81413547716694</v>
      </c>
      <c r="U47" s="86">
        <f t="shared" si="20"/>
        <v>87.64428121720881</v>
      </c>
      <c r="V47" s="84">
        <f t="shared" si="20"/>
        <v>101.25530521934482</v>
      </c>
      <c r="W47" s="83">
        <f t="shared" si="20"/>
        <v>119.65352449223417</v>
      </c>
      <c r="X47" s="85">
        <f t="shared" si="20"/>
        <v>112.84639243017631</v>
      </c>
      <c r="Y47" s="83">
        <f t="shared" si="20"/>
        <v>108.40078394029653</v>
      </c>
      <c r="Z47" s="85">
        <f t="shared" si="20"/>
        <v>111.82529212689167</v>
      </c>
    </row>
    <row r="48" spans="1:26" ht="18.95" customHeight="1">
      <c r="A48" s="22"/>
      <c r="B48" s="248"/>
      <c r="C48" s="22"/>
      <c r="D48" s="57" t="s">
        <v>22</v>
      </c>
      <c r="E48" s="75">
        <f t="shared" si="20"/>
        <v>105.17023959646909</v>
      </c>
      <c r="F48" s="78">
        <f t="shared" si="20"/>
        <v>107.0975867392541</v>
      </c>
      <c r="G48" s="75">
        <f t="shared" si="20"/>
        <v>124.02877697841728</v>
      </c>
      <c r="H48" s="76">
        <f t="shared" si="20"/>
        <v>124.56763547967293</v>
      </c>
      <c r="I48" s="77">
        <f t="shared" si="20"/>
        <v>99.06798245614034</v>
      </c>
      <c r="J48" s="78">
        <f t="shared" si="20"/>
        <v>94.14211559362352</v>
      </c>
      <c r="K48" s="75">
        <f t="shared" si="20"/>
        <v>54.09165302782324</v>
      </c>
      <c r="L48" s="76">
        <f t="shared" si="20"/>
        <v>51.42549896231442</v>
      </c>
      <c r="M48" s="77">
        <f t="shared" si="20"/>
        <v>105.14930885301254</v>
      </c>
      <c r="N48" s="78">
        <f t="shared" si="20"/>
        <v>94.99125570295116</v>
      </c>
      <c r="O48" s="75">
        <f t="shared" si="20"/>
        <v>112.98517995765702</v>
      </c>
      <c r="P48" s="76">
        <f t="shared" si="20"/>
        <v>112.75932495669056</v>
      </c>
      <c r="Q48" s="77">
        <f t="shared" si="20"/>
        <v>115.06481895395619</v>
      </c>
      <c r="R48" s="78">
        <f t="shared" si="20"/>
        <v>110.86883525939332</v>
      </c>
      <c r="S48" s="75">
        <f t="shared" si="20"/>
        <v>113.7796709917888</v>
      </c>
      <c r="T48" s="76">
        <f t="shared" si="20"/>
        <v>114.33745983998291</v>
      </c>
      <c r="U48" s="77">
        <f t="shared" si="20"/>
        <v>146.73252279635258</v>
      </c>
      <c r="V48" s="78">
        <f t="shared" si="20"/>
        <v>254.45716568164465</v>
      </c>
      <c r="W48" s="75">
        <f t="shared" si="20"/>
        <v>102.69513008672449</v>
      </c>
      <c r="X48" s="76">
        <f t="shared" si="20"/>
        <v>100.17461509444263</v>
      </c>
      <c r="Y48" s="75">
        <f t="shared" si="20"/>
        <v>111.774886084823</v>
      </c>
      <c r="Z48" s="76">
        <f t="shared" si="20"/>
        <v>103.18695041854853</v>
      </c>
    </row>
    <row r="49" spans="1:26" ht="18.95" customHeight="1" thickBot="1">
      <c r="A49" s="46"/>
      <c r="B49" s="249"/>
      <c r="C49" s="46"/>
      <c r="D49" s="47" t="s">
        <v>24</v>
      </c>
      <c r="E49" s="79">
        <f t="shared" si="20"/>
        <v>85.42108987968861</v>
      </c>
      <c r="F49" s="82">
        <f t="shared" si="20"/>
        <v>80.1615635661865</v>
      </c>
      <c r="G49" s="79">
        <f t="shared" si="20"/>
        <v>94.24778761061947</v>
      </c>
      <c r="H49" s="80">
        <f t="shared" si="20"/>
        <v>95.26672035779877</v>
      </c>
      <c r="I49" s="81">
        <f t="shared" si="20"/>
        <v>97.62665449566408</v>
      </c>
      <c r="J49" s="82">
        <f t="shared" si="20"/>
        <v>131.87620734649843</v>
      </c>
      <c r="K49" s="79">
        <f t="shared" si="20"/>
        <v>113.96579804560261</v>
      </c>
      <c r="L49" s="80">
        <f t="shared" si="20"/>
        <v>139.09605989480178</v>
      </c>
      <c r="M49" s="81">
        <f t="shared" si="20"/>
        <v>92.37230575582156</v>
      </c>
      <c r="N49" s="82">
        <f t="shared" si="20"/>
        <v>105.56762630998871</v>
      </c>
      <c r="O49" s="79">
        <f t="shared" si="20"/>
        <v>101.5446608462055</v>
      </c>
      <c r="P49" s="80">
        <f t="shared" si="20"/>
        <v>105.90923255284072</v>
      </c>
      <c r="Q49" s="81">
        <f t="shared" si="20"/>
        <v>100.14828544949026</v>
      </c>
      <c r="R49" s="82">
        <f t="shared" si="20"/>
        <v>102.28391749009154</v>
      </c>
      <c r="S49" s="79">
        <f t="shared" si="20"/>
        <v>91.34788768675939</v>
      </c>
      <c r="T49" s="80">
        <f t="shared" si="20"/>
        <v>96.43707612284625</v>
      </c>
      <c r="U49" s="81">
        <f t="shared" si="20"/>
        <v>87.46993746993748</v>
      </c>
      <c r="V49" s="82">
        <f t="shared" si="20"/>
        <v>88.75316322477215</v>
      </c>
      <c r="W49" s="79">
        <f t="shared" si="20"/>
        <v>103.91498881431767</v>
      </c>
      <c r="X49" s="80">
        <f t="shared" si="20"/>
        <v>103.19515208578981</v>
      </c>
      <c r="Y49" s="79">
        <f t="shared" si="20"/>
        <v>96.85241237110272</v>
      </c>
      <c r="Z49" s="80">
        <f t="shared" si="20"/>
        <v>106.28994541279452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FDD53-858E-449B-A8C4-AEBD2E7EFF99}">
  <dimension ref="A1:AL49"/>
  <sheetViews>
    <sheetView zoomScaleSheetLayoutView="100" workbookViewId="0" topLeftCell="A1">
      <pane xSplit="4" ySplit="4" topLeftCell="M1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3" sqref="E23:Z23"/>
    </sheetView>
  </sheetViews>
  <sheetFormatPr defaultColWidth="9.140625" defaultRowHeight="15"/>
  <cols>
    <col min="1" max="1" width="2.57421875" style="223" customWidth="1"/>
    <col min="2" max="2" width="3.140625" style="223" customWidth="1"/>
    <col min="3" max="3" width="12.57421875" style="223" customWidth="1"/>
    <col min="4" max="4" width="7.28125" style="223" customWidth="1"/>
    <col min="5" max="5" width="7.57421875" style="223" customWidth="1"/>
    <col min="6" max="6" width="10.140625" style="223" customWidth="1"/>
    <col min="7" max="7" width="7.57421875" style="223" customWidth="1"/>
    <col min="8" max="8" width="10.140625" style="223" customWidth="1"/>
    <col min="9" max="9" width="7.57421875" style="223" customWidth="1"/>
    <col min="10" max="10" width="10.140625" style="223" customWidth="1"/>
    <col min="11" max="11" width="7.57421875" style="223" customWidth="1"/>
    <col min="12" max="12" width="10.140625" style="223" customWidth="1"/>
    <col min="13" max="13" width="7.57421875" style="223" customWidth="1"/>
    <col min="14" max="14" width="10.140625" style="223" customWidth="1"/>
    <col min="15" max="15" width="7.57421875" style="223" customWidth="1"/>
    <col min="16" max="16" width="10.140625" style="223" customWidth="1"/>
    <col min="17" max="17" width="8.140625" style="223" customWidth="1"/>
    <col min="18" max="18" width="11.140625" style="223" customWidth="1"/>
    <col min="19" max="19" width="8.140625" style="223" customWidth="1"/>
    <col min="20" max="20" width="11.140625" style="223" customWidth="1"/>
    <col min="21" max="21" width="8.140625" style="223" customWidth="1"/>
    <col min="22" max="22" width="11.140625" style="223" customWidth="1"/>
    <col min="23" max="23" width="7.57421875" style="223" customWidth="1"/>
    <col min="24" max="24" width="10.421875" style="223" bestFit="1" customWidth="1"/>
    <col min="25" max="25" width="8.57421875" style="223" customWidth="1"/>
    <col min="26" max="26" width="11.57421875" style="223" customWidth="1"/>
    <col min="27" max="16384" width="9.00390625" style="223" customWidth="1"/>
  </cols>
  <sheetData>
    <row r="1" spans="1:26" ht="29.25" thickBot="1">
      <c r="A1" s="277" t="s">
        <v>74</v>
      </c>
      <c r="B1" s="278"/>
      <c r="C1" s="278"/>
      <c r="D1" s="278"/>
      <c r="E1" s="279" t="s">
        <v>0</v>
      </c>
      <c r="F1" s="280"/>
      <c r="G1" s="280"/>
      <c r="H1" s="280"/>
      <c r="J1" s="281" t="s">
        <v>1</v>
      </c>
      <c r="K1" s="278"/>
      <c r="L1" s="1" t="s">
        <v>2</v>
      </c>
      <c r="M1" s="1" t="s">
        <v>3</v>
      </c>
      <c r="N1" s="1" t="s">
        <v>4</v>
      </c>
      <c r="O1" s="281" t="s">
        <v>5</v>
      </c>
      <c r="P1" s="278"/>
      <c r="Q1" s="278"/>
      <c r="R1" s="1"/>
      <c r="S1" s="1"/>
      <c r="T1" s="1"/>
      <c r="V1" s="1"/>
      <c r="W1" s="1"/>
      <c r="X1" s="222" t="s">
        <v>6</v>
      </c>
      <c r="Y1" s="1"/>
      <c r="Z1" s="1"/>
    </row>
    <row r="2" spans="1:26" ht="15">
      <c r="A2" s="4"/>
      <c r="B2" s="5"/>
      <c r="C2" s="5"/>
      <c r="D2" s="6"/>
      <c r="E2" s="282" t="s">
        <v>7</v>
      </c>
      <c r="F2" s="283"/>
      <c r="G2" s="276" t="s">
        <v>8</v>
      </c>
      <c r="H2" s="276"/>
      <c r="I2" s="274" t="s">
        <v>9</v>
      </c>
      <c r="J2" s="275"/>
      <c r="K2" s="276" t="s">
        <v>10</v>
      </c>
      <c r="L2" s="276"/>
      <c r="M2" s="274" t="s">
        <v>11</v>
      </c>
      <c r="N2" s="275"/>
      <c r="O2" s="276" t="s">
        <v>12</v>
      </c>
      <c r="P2" s="276"/>
      <c r="Q2" s="274" t="s">
        <v>13</v>
      </c>
      <c r="R2" s="275"/>
      <c r="S2" s="276" t="s">
        <v>14</v>
      </c>
      <c r="T2" s="276"/>
      <c r="U2" s="274" t="s">
        <v>15</v>
      </c>
      <c r="V2" s="275"/>
      <c r="W2" s="276" t="s">
        <v>16</v>
      </c>
      <c r="X2" s="276"/>
      <c r="Y2" s="268" t="s">
        <v>17</v>
      </c>
      <c r="Z2" s="269"/>
    </row>
    <row r="3" spans="1:26" ht="18.75">
      <c r="A3" s="7"/>
      <c r="C3" s="272"/>
      <c r="D3" s="273"/>
      <c r="E3" s="265" t="s">
        <v>53</v>
      </c>
      <c r="F3" s="266"/>
      <c r="G3" s="267" t="s">
        <v>54</v>
      </c>
      <c r="H3" s="267"/>
      <c r="I3" s="265" t="s">
        <v>55</v>
      </c>
      <c r="J3" s="266"/>
      <c r="K3" s="267" t="s">
        <v>56</v>
      </c>
      <c r="L3" s="267"/>
      <c r="M3" s="265" t="s">
        <v>57</v>
      </c>
      <c r="N3" s="266"/>
      <c r="O3" s="267">
        <v>26</v>
      </c>
      <c r="P3" s="267"/>
      <c r="Q3" s="265" t="s">
        <v>58</v>
      </c>
      <c r="R3" s="266"/>
      <c r="S3" s="267" t="s">
        <v>59</v>
      </c>
      <c r="T3" s="267"/>
      <c r="U3" s="265" t="s">
        <v>60</v>
      </c>
      <c r="V3" s="266"/>
      <c r="W3" s="267">
        <v>40</v>
      </c>
      <c r="X3" s="267"/>
      <c r="Y3" s="270"/>
      <c r="Z3" s="271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221" t="s">
        <v>21</v>
      </c>
      <c r="E5" s="13">
        <v>996</v>
      </c>
      <c r="F5" s="14">
        <v>83438</v>
      </c>
      <c r="G5" s="15">
        <v>54</v>
      </c>
      <c r="H5" s="16">
        <v>10200</v>
      </c>
      <c r="I5" s="13">
        <v>2159</v>
      </c>
      <c r="J5" s="14">
        <v>8118902</v>
      </c>
      <c r="K5" s="17">
        <v>815</v>
      </c>
      <c r="L5" s="18">
        <v>1544596</v>
      </c>
      <c r="M5" s="13">
        <v>666</v>
      </c>
      <c r="N5" s="87">
        <v>201815</v>
      </c>
      <c r="O5" s="19">
        <v>1063</v>
      </c>
      <c r="P5" s="18">
        <v>133130</v>
      </c>
      <c r="Q5" s="13">
        <v>12252</v>
      </c>
      <c r="R5" s="14">
        <v>1886753</v>
      </c>
      <c r="S5" s="19">
        <v>10393</v>
      </c>
      <c r="T5" s="18">
        <v>4235278</v>
      </c>
      <c r="U5" s="13">
        <v>2769</v>
      </c>
      <c r="V5" s="14">
        <v>1190686</v>
      </c>
      <c r="W5" s="13">
        <v>195</v>
      </c>
      <c r="X5" s="18">
        <v>38350</v>
      </c>
      <c r="Y5" s="20">
        <f aca="true" t="shared" si="0" ref="Y5:Z19">+W5+U5+S5+Q5+O5+M5+K5+I5+G5+E5</f>
        <v>31362</v>
      </c>
      <c r="Z5" s="21">
        <f t="shared" si="0"/>
        <v>17443148</v>
      </c>
    </row>
    <row r="6" spans="1:26" ht="18.95" customHeight="1">
      <c r="A6" s="7"/>
      <c r="B6" s="22"/>
      <c r="C6" s="227"/>
      <c r="D6" s="224" t="s">
        <v>22</v>
      </c>
      <c r="E6" s="23">
        <v>1345</v>
      </c>
      <c r="F6" s="24">
        <v>180048</v>
      </c>
      <c r="G6" s="25">
        <v>54</v>
      </c>
      <c r="H6" s="26">
        <v>10200</v>
      </c>
      <c r="I6" s="27">
        <v>2216</v>
      </c>
      <c r="J6" s="21">
        <v>8892126</v>
      </c>
      <c r="K6" s="25">
        <v>1135</v>
      </c>
      <c r="L6" s="26">
        <v>2195376</v>
      </c>
      <c r="M6" s="27">
        <v>763</v>
      </c>
      <c r="N6" s="88">
        <v>212071</v>
      </c>
      <c r="O6" s="25">
        <v>905</v>
      </c>
      <c r="P6" s="26">
        <v>73039</v>
      </c>
      <c r="Q6" s="27">
        <v>11164</v>
      </c>
      <c r="R6" s="21">
        <v>1773044</v>
      </c>
      <c r="S6" s="25">
        <v>10200</v>
      </c>
      <c r="T6" s="26">
        <v>4210056</v>
      </c>
      <c r="U6" s="27">
        <v>2102</v>
      </c>
      <c r="V6" s="21">
        <v>518633</v>
      </c>
      <c r="W6" s="27">
        <v>542</v>
      </c>
      <c r="X6" s="26">
        <v>50906</v>
      </c>
      <c r="Y6" s="20">
        <f t="shared" si="0"/>
        <v>30426</v>
      </c>
      <c r="Z6" s="21">
        <f t="shared" si="0"/>
        <v>18115499</v>
      </c>
    </row>
    <row r="7" spans="1:26" ht="18.95" customHeight="1" thickBot="1">
      <c r="A7" s="7" t="s">
        <v>23</v>
      </c>
      <c r="B7" s="22"/>
      <c r="C7" s="228"/>
      <c r="D7" s="28" t="s">
        <v>24</v>
      </c>
      <c r="E7" s="23">
        <v>1958</v>
      </c>
      <c r="F7" s="36">
        <v>401981</v>
      </c>
      <c r="G7" s="29">
        <v>156</v>
      </c>
      <c r="H7" s="30">
        <v>75238</v>
      </c>
      <c r="I7" s="31">
        <v>1498</v>
      </c>
      <c r="J7" s="32">
        <v>1100222</v>
      </c>
      <c r="K7" s="89">
        <v>1214</v>
      </c>
      <c r="L7" s="30">
        <v>2369164</v>
      </c>
      <c r="M7" s="23">
        <v>1067</v>
      </c>
      <c r="N7" s="24">
        <v>255045</v>
      </c>
      <c r="O7" s="33">
        <v>2790</v>
      </c>
      <c r="P7" s="34">
        <v>534048</v>
      </c>
      <c r="Q7" s="23">
        <v>32348</v>
      </c>
      <c r="R7" s="24">
        <v>4800894</v>
      </c>
      <c r="S7" s="33">
        <v>24648</v>
      </c>
      <c r="T7" s="34">
        <v>1908421</v>
      </c>
      <c r="U7" s="23">
        <v>2117</v>
      </c>
      <c r="V7" s="24">
        <v>1107681</v>
      </c>
      <c r="W7" s="23">
        <v>1283</v>
      </c>
      <c r="X7" s="34">
        <v>286745</v>
      </c>
      <c r="Y7" s="31">
        <f t="shared" si="0"/>
        <v>69079</v>
      </c>
      <c r="Z7" s="24">
        <f t="shared" si="0"/>
        <v>12839439</v>
      </c>
    </row>
    <row r="8" spans="1:26" ht="18.95" customHeight="1">
      <c r="A8" s="7"/>
      <c r="B8" s="22" t="s">
        <v>25</v>
      </c>
      <c r="C8" s="2" t="s">
        <v>26</v>
      </c>
      <c r="D8" s="221" t="s">
        <v>21</v>
      </c>
      <c r="E8" s="13">
        <v>148</v>
      </c>
      <c r="F8" s="14">
        <v>23147</v>
      </c>
      <c r="G8" s="15">
        <v>0</v>
      </c>
      <c r="H8" s="16">
        <v>0</v>
      </c>
      <c r="I8" s="13">
        <v>183</v>
      </c>
      <c r="J8" s="14">
        <v>118338</v>
      </c>
      <c r="K8" s="17">
        <v>1</v>
      </c>
      <c r="L8" s="18">
        <v>0</v>
      </c>
      <c r="M8" s="13">
        <v>5226</v>
      </c>
      <c r="N8" s="87">
        <v>1014225</v>
      </c>
      <c r="O8" s="19">
        <v>0</v>
      </c>
      <c r="P8" s="18">
        <v>0</v>
      </c>
      <c r="Q8" s="13">
        <v>6750</v>
      </c>
      <c r="R8" s="14">
        <v>1203509</v>
      </c>
      <c r="S8" s="19">
        <v>24038</v>
      </c>
      <c r="T8" s="18">
        <v>2749312</v>
      </c>
      <c r="U8" s="13">
        <v>1032</v>
      </c>
      <c r="V8" s="14">
        <v>89835</v>
      </c>
      <c r="W8" s="13">
        <v>14</v>
      </c>
      <c r="X8" s="18">
        <v>700</v>
      </c>
      <c r="Y8" s="13">
        <f t="shared" si="0"/>
        <v>37392</v>
      </c>
      <c r="Z8" s="14">
        <f t="shared" si="0"/>
        <v>5199066</v>
      </c>
    </row>
    <row r="9" spans="1:26" ht="18.95" customHeight="1">
      <c r="A9" s="7" t="s">
        <v>27</v>
      </c>
      <c r="B9" s="22"/>
      <c r="C9" s="227"/>
      <c r="D9" s="224" t="s">
        <v>22</v>
      </c>
      <c r="E9" s="23">
        <v>184</v>
      </c>
      <c r="F9" s="24">
        <v>31461</v>
      </c>
      <c r="G9" s="25">
        <v>0</v>
      </c>
      <c r="H9" s="26">
        <v>0</v>
      </c>
      <c r="I9" s="27">
        <v>162</v>
      </c>
      <c r="J9" s="21">
        <v>101691</v>
      </c>
      <c r="K9" s="25">
        <v>3</v>
      </c>
      <c r="L9" s="26">
        <v>91</v>
      </c>
      <c r="M9" s="27">
        <v>5530</v>
      </c>
      <c r="N9" s="88">
        <v>957810</v>
      </c>
      <c r="O9" s="25">
        <v>0</v>
      </c>
      <c r="P9" s="26">
        <v>0</v>
      </c>
      <c r="Q9" s="27">
        <v>6757</v>
      </c>
      <c r="R9" s="21">
        <v>1154514</v>
      </c>
      <c r="S9" s="25">
        <v>25277</v>
      </c>
      <c r="T9" s="26">
        <v>2826278</v>
      </c>
      <c r="U9" s="27">
        <v>524</v>
      </c>
      <c r="V9" s="21">
        <v>45655</v>
      </c>
      <c r="W9" s="27">
        <v>14</v>
      </c>
      <c r="X9" s="26">
        <v>700</v>
      </c>
      <c r="Y9" s="20">
        <f t="shared" si="0"/>
        <v>38451</v>
      </c>
      <c r="Z9" s="21">
        <f t="shared" si="0"/>
        <v>5118200</v>
      </c>
    </row>
    <row r="10" spans="1:26" ht="18.95" customHeight="1" thickBot="1">
      <c r="A10" s="7"/>
      <c r="B10" s="22"/>
      <c r="C10" s="228"/>
      <c r="D10" s="28" t="s">
        <v>24</v>
      </c>
      <c r="E10" s="35">
        <v>227</v>
      </c>
      <c r="F10" s="36">
        <v>40675</v>
      </c>
      <c r="G10" s="29">
        <v>0</v>
      </c>
      <c r="H10" s="30">
        <v>0</v>
      </c>
      <c r="I10" s="37">
        <v>179</v>
      </c>
      <c r="J10" s="38">
        <v>54755</v>
      </c>
      <c r="K10" s="89">
        <v>1048</v>
      </c>
      <c r="L10" s="30">
        <v>11501</v>
      </c>
      <c r="M10" s="35">
        <v>8114</v>
      </c>
      <c r="N10" s="36">
        <v>1582178</v>
      </c>
      <c r="O10" s="29">
        <v>0</v>
      </c>
      <c r="P10" s="30">
        <v>0</v>
      </c>
      <c r="Q10" s="35">
        <v>12036</v>
      </c>
      <c r="R10" s="36">
        <v>1390834</v>
      </c>
      <c r="S10" s="29">
        <v>6336</v>
      </c>
      <c r="T10" s="30">
        <v>730740</v>
      </c>
      <c r="U10" s="35">
        <v>1947</v>
      </c>
      <c r="V10" s="36">
        <v>140715</v>
      </c>
      <c r="W10" s="35">
        <v>11</v>
      </c>
      <c r="X10" s="30">
        <v>20</v>
      </c>
      <c r="Y10" s="37">
        <f t="shared" si="0"/>
        <v>29898</v>
      </c>
      <c r="Z10" s="36">
        <f t="shared" si="0"/>
        <v>3951418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45</v>
      </c>
      <c r="J11" s="14">
        <v>16588</v>
      </c>
      <c r="K11" s="17">
        <v>0</v>
      </c>
      <c r="L11" s="18">
        <v>0</v>
      </c>
      <c r="M11" s="13">
        <v>34</v>
      </c>
      <c r="N11" s="87">
        <v>18000</v>
      </c>
      <c r="O11" s="19">
        <v>0</v>
      </c>
      <c r="P11" s="18">
        <v>0</v>
      </c>
      <c r="Q11" s="13">
        <v>2054</v>
      </c>
      <c r="R11" s="14">
        <v>561835</v>
      </c>
      <c r="S11" s="19">
        <v>0</v>
      </c>
      <c r="T11" s="18">
        <v>0</v>
      </c>
      <c r="U11" s="13">
        <v>11</v>
      </c>
      <c r="V11" s="14">
        <v>1000</v>
      </c>
      <c r="W11" s="13">
        <v>0</v>
      </c>
      <c r="X11" s="18">
        <v>0</v>
      </c>
      <c r="Y11" s="13">
        <f>+W11+U11+S11+Q11+O11+M11+K11+I11+G11+E11</f>
        <v>2219</v>
      </c>
      <c r="Z11" s="14">
        <f t="shared" si="0"/>
        <v>672423</v>
      </c>
    </row>
    <row r="12" spans="1:26" ht="18.95" customHeight="1">
      <c r="A12" s="7"/>
      <c r="B12" s="7"/>
      <c r="C12" s="227"/>
      <c r="D12" s="225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56</v>
      </c>
      <c r="J12" s="21">
        <v>10072</v>
      </c>
      <c r="K12" s="25">
        <v>0</v>
      </c>
      <c r="L12" s="26">
        <v>0</v>
      </c>
      <c r="M12" s="27">
        <v>142</v>
      </c>
      <c r="N12" s="88">
        <v>34800</v>
      </c>
      <c r="O12" s="25">
        <v>0</v>
      </c>
      <c r="P12" s="26">
        <v>0</v>
      </c>
      <c r="Q12" s="27">
        <v>1948</v>
      </c>
      <c r="R12" s="21">
        <v>542890</v>
      </c>
      <c r="S12" s="25">
        <v>0</v>
      </c>
      <c r="T12" s="26">
        <v>0</v>
      </c>
      <c r="U12" s="27">
        <v>2</v>
      </c>
      <c r="V12" s="21">
        <v>640</v>
      </c>
      <c r="W12" s="27">
        <v>0</v>
      </c>
      <c r="X12" s="26">
        <v>0</v>
      </c>
      <c r="Y12" s="20">
        <f aca="true" t="shared" si="1" ref="Y12:Y19">+W12+U12+S12+Q12+O12+M12+K12+I12+G12+E12</f>
        <v>2223</v>
      </c>
      <c r="Z12" s="21">
        <f t="shared" si="0"/>
        <v>663402</v>
      </c>
    </row>
    <row r="13" spans="1:26" ht="18.95" customHeight="1" thickBot="1">
      <c r="A13" s="7"/>
      <c r="B13" s="7"/>
      <c r="C13" s="22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168</v>
      </c>
      <c r="J13" s="38">
        <v>50629</v>
      </c>
      <c r="K13" s="89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7162</v>
      </c>
      <c r="R13" s="36">
        <v>1978158</v>
      </c>
      <c r="S13" s="29">
        <v>0</v>
      </c>
      <c r="T13" s="30">
        <v>0</v>
      </c>
      <c r="U13" s="35">
        <v>42</v>
      </c>
      <c r="V13" s="36">
        <v>3906</v>
      </c>
      <c r="W13" s="35">
        <v>0</v>
      </c>
      <c r="X13" s="30">
        <v>0</v>
      </c>
      <c r="Y13" s="37">
        <f t="shared" si="1"/>
        <v>7586.1</v>
      </c>
      <c r="Z13" s="36">
        <f t="shared" si="0"/>
        <v>2246693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221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1788</v>
      </c>
      <c r="N14" s="87">
        <v>16718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1788</v>
      </c>
      <c r="Z14" s="14">
        <f t="shared" si="0"/>
        <v>16718</v>
      </c>
    </row>
    <row r="15" spans="1:26" ht="18.95" customHeight="1">
      <c r="A15" s="7"/>
      <c r="B15" s="22"/>
      <c r="C15" s="227"/>
      <c r="D15" s="224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2253</v>
      </c>
      <c r="N15" s="88">
        <v>204941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2253</v>
      </c>
      <c r="Z15" s="24">
        <f t="shared" si="0"/>
        <v>204941</v>
      </c>
    </row>
    <row r="16" spans="1:26" ht="18.95" customHeight="1" thickBot="1">
      <c r="A16" s="7" t="s">
        <v>34</v>
      </c>
      <c r="B16" s="22"/>
      <c r="C16" s="22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4900</v>
      </c>
      <c r="N16" s="36">
        <v>273901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4900</v>
      </c>
      <c r="Z16" s="36">
        <f t="shared" si="0"/>
        <v>273901</v>
      </c>
    </row>
    <row r="17" spans="1:26" ht="18.95" customHeight="1">
      <c r="A17" s="7"/>
      <c r="B17" s="22"/>
      <c r="C17" s="2" t="s">
        <v>35</v>
      </c>
      <c r="D17" s="221" t="s">
        <v>21</v>
      </c>
      <c r="E17" s="13">
        <v>7</v>
      </c>
      <c r="F17" s="14">
        <v>2058</v>
      </c>
      <c r="G17" s="19">
        <v>700</v>
      </c>
      <c r="H17" s="18">
        <v>218229</v>
      </c>
      <c r="I17" s="13">
        <v>1123</v>
      </c>
      <c r="J17" s="14">
        <v>130654</v>
      </c>
      <c r="K17" s="19">
        <v>64</v>
      </c>
      <c r="L17" s="18">
        <v>47660</v>
      </c>
      <c r="M17" s="13">
        <v>981</v>
      </c>
      <c r="N17" s="87">
        <v>529569</v>
      </c>
      <c r="O17" s="19">
        <v>3141</v>
      </c>
      <c r="P17" s="18">
        <v>1225501</v>
      </c>
      <c r="Q17" s="13">
        <v>4846</v>
      </c>
      <c r="R17" s="14">
        <v>1069720</v>
      </c>
      <c r="S17" s="19">
        <v>203</v>
      </c>
      <c r="T17" s="18">
        <v>43443</v>
      </c>
      <c r="U17" s="13">
        <v>0</v>
      </c>
      <c r="V17" s="14">
        <v>0</v>
      </c>
      <c r="W17" s="13">
        <v>6487</v>
      </c>
      <c r="X17" s="18">
        <v>1281562</v>
      </c>
      <c r="Y17" s="41">
        <f t="shared" si="1"/>
        <v>17552</v>
      </c>
      <c r="Z17" s="42">
        <f t="shared" si="0"/>
        <v>4548396</v>
      </c>
    </row>
    <row r="18" spans="1:26" ht="18.95" customHeight="1">
      <c r="A18" s="7" t="s">
        <v>36</v>
      </c>
      <c r="B18" s="22"/>
      <c r="C18" s="227"/>
      <c r="D18" s="224" t="s">
        <v>22</v>
      </c>
      <c r="E18" s="27">
        <v>57</v>
      </c>
      <c r="F18" s="21">
        <v>10017</v>
      </c>
      <c r="G18" s="25">
        <v>566</v>
      </c>
      <c r="H18" s="26">
        <v>159154</v>
      </c>
      <c r="I18" s="27">
        <v>1214</v>
      </c>
      <c r="J18" s="21">
        <v>142792</v>
      </c>
      <c r="K18" s="25">
        <v>84</v>
      </c>
      <c r="L18" s="26">
        <v>60515</v>
      </c>
      <c r="M18" s="27">
        <v>789</v>
      </c>
      <c r="N18" s="21">
        <v>417283</v>
      </c>
      <c r="O18" s="25">
        <v>3346</v>
      </c>
      <c r="P18" s="26">
        <v>1314072</v>
      </c>
      <c r="Q18" s="27">
        <v>4738</v>
      </c>
      <c r="R18" s="21">
        <v>1071207</v>
      </c>
      <c r="S18" s="25">
        <v>206</v>
      </c>
      <c r="T18" s="26">
        <v>42535</v>
      </c>
      <c r="U18" s="27">
        <v>4</v>
      </c>
      <c r="V18" s="21">
        <v>880</v>
      </c>
      <c r="W18" s="27">
        <v>6939</v>
      </c>
      <c r="X18" s="26">
        <v>1377251</v>
      </c>
      <c r="Y18" s="23">
        <f t="shared" si="1"/>
        <v>17943</v>
      </c>
      <c r="Z18" s="24">
        <f t="shared" si="0"/>
        <v>4595706</v>
      </c>
    </row>
    <row r="19" spans="1:26" ht="18.95" customHeight="1" thickBot="1">
      <c r="A19" s="7"/>
      <c r="B19" s="22"/>
      <c r="C19" s="228"/>
      <c r="D19" s="43" t="s">
        <v>24</v>
      </c>
      <c r="E19" s="23">
        <v>641</v>
      </c>
      <c r="F19" s="24">
        <v>151166</v>
      </c>
      <c r="G19" s="33">
        <v>779</v>
      </c>
      <c r="H19" s="34">
        <v>230155</v>
      </c>
      <c r="I19" s="23">
        <v>346</v>
      </c>
      <c r="J19" s="24">
        <v>166204</v>
      </c>
      <c r="K19" s="90">
        <v>194</v>
      </c>
      <c r="L19" s="34">
        <v>156450</v>
      </c>
      <c r="M19" s="23">
        <v>1948</v>
      </c>
      <c r="N19" s="24">
        <v>595472</v>
      </c>
      <c r="O19" s="33">
        <v>1677</v>
      </c>
      <c r="P19" s="34">
        <v>659728</v>
      </c>
      <c r="Q19" s="23">
        <v>7799</v>
      </c>
      <c r="R19" s="24">
        <v>2006007</v>
      </c>
      <c r="S19" s="33">
        <v>72</v>
      </c>
      <c r="T19" s="34">
        <v>24494</v>
      </c>
      <c r="U19" s="23">
        <v>52</v>
      </c>
      <c r="V19" s="24">
        <v>11440</v>
      </c>
      <c r="W19" s="23">
        <v>6752</v>
      </c>
      <c r="X19" s="34">
        <v>1556997</v>
      </c>
      <c r="Y19" s="35">
        <f t="shared" si="1"/>
        <v>20260</v>
      </c>
      <c r="Z19" s="36">
        <f t="shared" si="0"/>
        <v>5558113</v>
      </c>
    </row>
    <row r="20" spans="1:28" ht="18.95" customHeight="1">
      <c r="A20" s="7"/>
      <c r="B20" s="22"/>
      <c r="C20" s="2" t="s">
        <v>17</v>
      </c>
      <c r="D20" s="221" t="s">
        <v>21</v>
      </c>
      <c r="E20" s="13">
        <v>1151</v>
      </c>
      <c r="F20" s="14">
        <v>108643</v>
      </c>
      <c r="G20" s="19">
        <v>829</v>
      </c>
      <c r="H20" s="18">
        <v>303429</v>
      </c>
      <c r="I20" s="13">
        <v>3510</v>
      </c>
      <c r="J20" s="14">
        <v>8384482</v>
      </c>
      <c r="K20" s="19">
        <v>880</v>
      </c>
      <c r="L20" s="18">
        <v>1592256</v>
      </c>
      <c r="M20" s="13">
        <v>8695</v>
      </c>
      <c r="N20" s="14">
        <v>1780327</v>
      </c>
      <c r="O20" s="19">
        <v>4204</v>
      </c>
      <c r="P20" s="18">
        <v>1358631</v>
      </c>
      <c r="Q20" s="13">
        <v>25902</v>
      </c>
      <c r="R20" s="14">
        <v>4721817</v>
      </c>
      <c r="S20" s="19">
        <v>34634</v>
      </c>
      <c r="T20" s="18">
        <v>7028033</v>
      </c>
      <c r="U20" s="13">
        <v>3812</v>
      </c>
      <c r="V20" s="14">
        <v>1281521</v>
      </c>
      <c r="W20" s="13">
        <v>6696</v>
      </c>
      <c r="X20" s="18">
        <v>1320612</v>
      </c>
      <c r="Y20" s="31">
        <f aca="true" t="shared" si="2" ref="Y20:Z22">+Y17+Y14+Y11+Y8+Y5</f>
        <v>90313</v>
      </c>
      <c r="Z20" s="32">
        <f t="shared" si="2"/>
        <v>27879751</v>
      </c>
      <c r="AA20" s="3"/>
      <c r="AB20" s="3"/>
    </row>
    <row r="21" spans="1:28" ht="18.95" customHeight="1">
      <c r="A21" s="7" t="s">
        <v>37</v>
      </c>
      <c r="B21" s="22"/>
      <c r="C21" s="227"/>
      <c r="D21" s="224" t="s">
        <v>22</v>
      </c>
      <c r="E21" s="27">
        <v>1586</v>
      </c>
      <c r="F21" s="21">
        <v>221526</v>
      </c>
      <c r="G21" s="25">
        <v>695</v>
      </c>
      <c r="H21" s="26">
        <v>244354</v>
      </c>
      <c r="I21" s="27">
        <v>3648</v>
      </c>
      <c r="J21" s="21">
        <v>9146681</v>
      </c>
      <c r="K21" s="25">
        <v>1222</v>
      </c>
      <c r="L21" s="26">
        <v>2255982</v>
      </c>
      <c r="M21" s="27">
        <v>9477</v>
      </c>
      <c r="N21" s="21">
        <v>1826905</v>
      </c>
      <c r="O21" s="25">
        <v>4251</v>
      </c>
      <c r="P21" s="26">
        <v>1387111</v>
      </c>
      <c r="Q21" s="27">
        <v>24607</v>
      </c>
      <c r="R21" s="21">
        <v>4541655</v>
      </c>
      <c r="S21" s="25">
        <v>35683</v>
      </c>
      <c r="T21" s="26">
        <v>7078869</v>
      </c>
      <c r="U21" s="27">
        <v>2632</v>
      </c>
      <c r="V21" s="21">
        <v>565808</v>
      </c>
      <c r="W21" s="27">
        <v>7495</v>
      </c>
      <c r="X21" s="26">
        <v>1428857</v>
      </c>
      <c r="Y21" s="23">
        <f t="shared" si="2"/>
        <v>91296</v>
      </c>
      <c r="Z21" s="24">
        <f t="shared" si="2"/>
        <v>28697748</v>
      </c>
      <c r="AA21" s="3"/>
      <c r="AB21" s="3"/>
    </row>
    <row r="22" spans="1:28" ht="18.95" customHeight="1" thickBot="1">
      <c r="A22" s="7"/>
      <c r="B22" s="22"/>
      <c r="C22" s="228"/>
      <c r="D22" s="43" t="s">
        <v>24</v>
      </c>
      <c r="E22" s="23">
        <v>2826</v>
      </c>
      <c r="F22" s="24">
        <v>593822</v>
      </c>
      <c r="G22" s="33">
        <v>1130</v>
      </c>
      <c r="H22" s="34">
        <v>500393</v>
      </c>
      <c r="I22" s="23">
        <v>2191</v>
      </c>
      <c r="J22" s="24">
        <v>1371810</v>
      </c>
      <c r="K22" s="33">
        <v>2456</v>
      </c>
      <c r="L22" s="34">
        <v>2537115</v>
      </c>
      <c r="M22" s="23">
        <v>16048.1</v>
      </c>
      <c r="N22" s="24">
        <v>2725596</v>
      </c>
      <c r="O22" s="33">
        <v>4467</v>
      </c>
      <c r="P22" s="34">
        <v>1193776</v>
      </c>
      <c r="Q22" s="23">
        <v>59345</v>
      </c>
      <c r="R22" s="24">
        <v>10175893</v>
      </c>
      <c r="S22" s="33">
        <v>31056</v>
      </c>
      <c r="T22" s="34">
        <v>2663655</v>
      </c>
      <c r="U22" s="23">
        <v>4158</v>
      </c>
      <c r="V22" s="24">
        <v>1263742</v>
      </c>
      <c r="W22" s="23">
        <v>8046</v>
      </c>
      <c r="X22" s="34">
        <v>1843762</v>
      </c>
      <c r="Y22" s="23">
        <f t="shared" si="2"/>
        <v>131723.1</v>
      </c>
      <c r="Z22" s="24">
        <f t="shared" si="2"/>
        <v>24869564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61">
        <f>(E20+E21)/(E22+E41)*100</f>
        <v>44.964678823722686</v>
      </c>
      <c r="F23" s="262"/>
      <c r="G23" s="261">
        <f>(G20+G21)/(G22+G41)*100</f>
        <v>71.68391345249294</v>
      </c>
      <c r="H23" s="262"/>
      <c r="I23" s="261">
        <f>(I20+I21)/(I22+I41)*100</f>
        <v>158.36283185840708</v>
      </c>
      <c r="J23" s="262"/>
      <c r="K23" s="261">
        <f>(K20+K21)/(K22+K41)*100</f>
        <v>40.00761324704987</v>
      </c>
      <c r="L23" s="262"/>
      <c r="M23" s="261">
        <f>(M20+M21)/(M22+M41)*100</f>
        <v>55.270833776891</v>
      </c>
      <c r="N23" s="262"/>
      <c r="O23" s="261">
        <f>(O20+O21)/(O22+O41)*100</f>
        <v>94.14319118138292</v>
      </c>
      <c r="P23" s="262"/>
      <c r="Q23" s="261">
        <f>(Q20+Q21)/(Q22+Q41)*100</f>
        <v>43.02483069977427</v>
      </c>
      <c r="R23" s="262"/>
      <c r="S23" s="261">
        <f>(S20+S21)/(S22+S41)*100</f>
        <v>111.32977628599927</v>
      </c>
      <c r="T23" s="262"/>
      <c r="U23" s="261">
        <f>(U20+U21)/(U22+U41)*100</f>
        <v>90.30269058295964</v>
      </c>
      <c r="V23" s="262"/>
      <c r="W23" s="261">
        <f>(W20+W21)/(W22+W41)*100</f>
        <v>84.01515600023681</v>
      </c>
      <c r="X23" s="262"/>
      <c r="Y23" s="261">
        <f>(Y20+Y21)/(Y22+Y41)*100</f>
        <v>68.24812073305974</v>
      </c>
      <c r="Z23" s="262"/>
    </row>
    <row r="24" spans="1:26" ht="18.95" customHeight="1">
      <c r="A24" s="7"/>
      <c r="B24" s="22"/>
      <c r="C24" s="45" t="s">
        <v>39</v>
      </c>
      <c r="D24" s="43" t="s">
        <v>40</v>
      </c>
      <c r="E24" s="263">
        <f>F22/E22*1000</f>
        <v>210128.09624911533</v>
      </c>
      <c r="F24" s="264"/>
      <c r="G24" s="257">
        <f>H22/G22*1000</f>
        <v>442825.6637168142</v>
      </c>
      <c r="H24" s="258"/>
      <c r="I24" s="259">
        <f>J22/I22*1000</f>
        <v>626111.364673665</v>
      </c>
      <c r="J24" s="260"/>
      <c r="K24" s="257">
        <f>L22/K22*1000</f>
        <v>1033027.2801302931</v>
      </c>
      <c r="L24" s="258"/>
      <c r="M24" s="259">
        <f>N22/M22*1000</f>
        <v>169839.1709922047</v>
      </c>
      <c r="N24" s="260"/>
      <c r="O24" s="257">
        <f>P22/O22*1000</f>
        <v>267243.34004925005</v>
      </c>
      <c r="P24" s="258"/>
      <c r="Q24" s="259">
        <f>R22/Q22*1000</f>
        <v>171470.09857612266</v>
      </c>
      <c r="R24" s="260"/>
      <c r="S24" s="257">
        <f>T22/S22*1000</f>
        <v>85769.41653786707</v>
      </c>
      <c r="T24" s="258"/>
      <c r="U24" s="259">
        <f>V22/U22*1000</f>
        <v>303930.25493025495</v>
      </c>
      <c r="V24" s="260"/>
      <c r="W24" s="257">
        <f>X22/W22*1000</f>
        <v>229152.6224210788</v>
      </c>
      <c r="X24" s="258"/>
      <c r="Y24" s="259">
        <f>Z22/Y22*1000</f>
        <v>188801.84265326278</v>
      </c>
      <c r="Z24" s="26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2.145409575085919</v>
      </c>
      <c r="F25" s="49"/>
      <c r="G25" s="50">
        <f>G22/Y22*100</f>
        <v>0.8578601627201303</v>
      </c>
      <c r="H25" s="51"/>
      <c r="I25" s="48">
        <f>I22/Y22*100</f>
        <v>1.6633377137343412</v>
      </c>
      <c r="J25" s="49"/>
      <c r="K25" s="50">
        <f>K22/Y22*100</f>
        <v>1.8645173094164955</v>
      </c>
      <c r="L25" s="51"/>
      <c r="M25" s="48">
        <f>M22/Y22*100</f>
        <v>12.183208564025595</v>
      </c>
      <c r="N25" s="49"/>
      <c r="O25" s="50">
        <f>O22/Y22*100</f>
        <v>3.39120473174409</v>
      </c>
      <c r="P25" s="51"/>
      <c r="Q25" s="48">
        <f>Q22/Y22*100</f>
        <v>45.0528419085187</v>
      </c>
      <c r="R25" s="49"/>
      <c r="S25" s="50">
        <f>S22/Y22*100</f>
        <v>23.576730277377315</v>
      </c>
      <c r="T25" s="51"/>
      <c r="U25" s="48">
        <f>U22/Y22*100</f>
        <v>3.156621731495842</v>
      </c>
      <c r="V25" s="49"/>
      <c r="W25" s="50">
        <f>W22/Y22*100</f>
        <v>6.108268025881565</v>
      </c>
      <c r="X25" s="51"/>
      <c r="Y25" s="48">
        <f>E25+G25+I25+K25+M25+O25+Q25+S25+U25+W25</f>
        <v>100.00000000000001</v>
      </c>
      <c r="Z25" s="49"/>
    </row>
    <row r="26" spans="1:26" ht="6" customHeight="1" thickBot="1">
      <c r="A26" s="22"/>
      <c r="D26" s="230"/>
      <c r="E26" s="52"/>
      <c r="F26" s="230"/>
      <c r="G26" s="52"/>
      <c r="H26" s="230"/>
      <c r="I26" s="52"/>
      <c r="J26" s="230"/>
      <c r="K26" s="52"/>
      <c r="L26" s="230"/>
      <c r="M26" s="52"/>
      <c r="N26" s="230"/>
      <c r="O26" s="52"/>
      <c r="P26" s="230"/>
      <c r="Q26" s="52"/>
      <c r="R26" s="230"/>
      <c r="S26" s="52"/>
      <c r="T26" s="230"/>
      <c r="U26" s="52"/>
      <c r="V26" s="230"/>
      <c r="W26" s="52"/>
      <c r="X26" s="230"/>
      <c r="Y26" s="52"/>
      <c r="Z26" s="53"/>
    </row>
    <row r="27" spans="1:26" ht="18.95" customHeight="1">
      <c r="A27" s="22"/>
      <c r="B27" s="254" t="s">
        <v>42</v>
      </c>
      <c r="C27" s="4" t="s">
        <v>43</v>
      </c>
      <c r="D27" s="54" t="s">
        <v>21</v>
      </c>
      <c r="E27" s="13">
        <v>1257</v>
      </c>
      <c r="F27" s="14">
        <v>80368</v>
      </c>
      <c r="G27" s="19">
        <v>623</v>
      </c>
      <c r="H27" s="18">
        <v>211995</v>
      </c>
      <c r="I27" s="13">
        <v>2077</v>
      </c>
      <c r="J27" s="14">
        <v>1035720</v>
      </c>
      <c r="K27" s="19">
        <v>740</v>
      </c>
      <c r="L27" s="18">
        <v>1242828</v>
      </c>
      <c r="M27" s="13">
        <v>5554</v>
      </c>
      <c r="N27" s="14">
        <v>1162134</v>
      </c>
      <c r="O27" s="19">
        <v>3879</v>
      </c>
      <c r="P27" s="18">
        <v>1275593</v>
      </c>
      <c r="Q27" s="13">
        <v>23269</v>
      </c>
      <c r="R27" s="14">
        <v>4089360</v>
      </c>
      <c r="S27" s="19">
        <v>30580</v>
      </c>
      <c r="T27" s="18">
        <v>3656016</v>
      </c>
      <c r="U27" s="13">
        <v>4527</v>
      </c>
      <c r="V27" s="14">
        <v>1102636</v>
      </c>
      <c r="W27" s="19">
        <v>7500</v>
      </c>
      <c r="X27" s="18">
        <v>1406427</v>
      </c>
      <c r="Y27" s="55">
        <f>+W27+U27+S27+Q27+O27+M27+K27+I27+G27+E27</f>
        <v>80006</v>
      </c>
      <c r="Z27" s="56">
        <f aca="true" t="shared" si="3" ref="Z27:Z29">+X27+V27+T27+R27+P27+N27+L27+J27+H27+F27</f>
        <v>15263077</v>
      </c>
    </row>
    <row r="28" spans="1:26" ht="18.95" customHeight="1">
      <c r="A28" s="22"/>
      <c r="B28" s="255"/>
      <c r="C28" s="7"/>
      <c r="D28" s="57" t="s">
        <v>22</v>
      </c>
      <c r="E28" s="27">
        <v>1317</v>
      </c>
      <c r="F28" s="21">
        <v>103431</v>
      </c>
      <c r="G28" s="25">
        <v>810</v>
      </c>
      <c r="H28" s="26">
        <v>229188</v>
      </c>
      <c r="I28" s="27">
        <v>2082</v>
      </c>
      <c r="J28" s="21">
        <v>1065290</v>
      </c>
      <c r="K28" s="25">
        <v>597</v>
      </c>
      <c r="L28" s="26">
        <v>871297</v>
      </c>
      <c r="M28" s="27">
        <v>6868</v>
      </c>
      <c r="N28" s="21">
        <v>1301124</v>
      </c>
      <c r="O28" s="25">
        <v>3870</v>
      </c>
      <c r="P28" s="26">
        <v>1295021</v>
      </c>
      <c r="Q28" s="27">
        <v>22895</v>
      </c>
      <c r="R28" s="21">
        <v>4196320</v>
      </c>
      <c r="S28" s="25">
        <v>31875</v>
      </c>
      <c r="T28" s="26">
        <v>4046317</v>
      </c>
      <c r="U28" s="27">
        <v>3792</v>
      </c>
      <c r="V28" s="21">
        <v>580700</v>
      </c>
      <c r="W28" s="25">
        <v>9437</v>
      </c>
      <c r="X28" s="26">
        <v>1559794</v>
      </c>
      <c r="Y28" s="58">
        <f aca="true" t="shared" si="4" ref="Y28:Y29">+W28+U28+S28+Q28+O28+M28+K28+I28+G28+E28</f>
        <v>83543</v>
      </c>
      <c r="Z28" s="59">
        <f t="shared" si="3"/>
        <v>15248482</v>
      </c>
    </row>
    <row r="29" spans="1:26" ht="18.95" customHeight="1">
      <c r="A29" s="22"/>
      <c r="B29" s="255"/>
      <c r="C29" s="7"/>
      <c r="D29" s="57" t="s">
        <v>24</v>
      </c>
      <c r="E29" s="27">
        <v>3297</v>
      </c>
      <c r="F29" s="21">
        <v>728429</v>
      </c>
      <c r="G29" s="25">
        <v>922</v>
      </c>
      <c r="H29" s="26">
        <v>406111</v>
      </c>
      <c r="I29" s="27">
        <v>2172</v>
      </c>
      <c r="J29" s="21">
        <v>2499627</v>
      </c>
      <c r="K29" s="25">
        <v>986</v>
      </c>
      <c r="L29" s="26">
        <v>1608518</v>
      </c>
      <c r="M29" s="27">
        <v>12317.1</v>
      </c>
      <c r="N29" s="21">
        <v>2390081</v>
      </c>
      <c r="O29" s="25">
        <v>3741</v>
      </c>
      <c r="P29" s="26">
        <v>1053753</v>
      </c>
      <c r="Q29" s="27">
        <v>57714</v>
      </c>
      <c r="R29" s="21">
        <v>10802451</v>
      </c>
      <c r="S29" s="25">
        <v>25021</v>
      </c>
      <c r="T29" s="26">
        <v>2027903</v>
      </c>
      <c r="U29" s="27">
        <v>6606</v>
      </c>
      <c r="V29" s="21">
        <v>2213874</v>
      </c>
      <c r="W29" s="25">
        <v>9828</v>
      </c>
      <c r="X29" s="26">
        <v>1995227</v>
      </c>
      <c r="Y29" s="58">
        <f t="shared" si="4"/>
        <v>122604.1</v>
      </c>
      <c r="Z29" s="59">
        <f t="shared" si="3"/>
        <v>25725974</v>
      </c>
    </row>
    <row r="30" spans="1:26" ht="18.95" customHeight="1" thickBot="1">
      <c r="A30" s="22" t="s">
        <v>29</v>
      </c>
      <c r="B30" s="255"/>
      <c r="C30" s="7"/>
      <c r="D30" s="60" t="s">
        <v>44</v>
      </c>
      <c r="E30" s="252">
        <v>38.36637352809659</v>
      </c>
      <c r="F30" s="253"/>
      <c r="G30" s="252">
        <v>73.6382322713258</v>
      </c>
      <c r="H30" s="253"/>
      <c r="I30" s="252">
        <v>93.73450529637142</v>
      </c>
      <c r="J30" s="253"/>
      <c r="K30" s="252">
        <v>81.07944208611279</v>
      </c>
      <c r="L30" s="253"/>
      <c r="M30" s="252">
        <v>46.19183257598857</v>
      </c>
      <c r="N30" s="253"/>
      <c r="O30" s="252">
        <v>101.08270284372554</v>
      </c>
      <c r="P30" s="253"/>
      <c r="Q30" s="252">
        <v>40.536339927820656</v>
      </c>
      <c r="R30" s="253"/>
      <c r="S30" s="252">
        <v>121.3613928724107</v>
      </c>
      <c r="T30" s="253"/>
      <c r="U30" s="252">
        <v>57.226387837930794</v>
      </c>
      <c r="V30" s="253"/>
      <c r="W30" s="252">
        <v>79.10789350770668</v>
      </c>
      <c r="X30" s="253"/>
      <c r="Y30" s="252">
        <v>65.26526071146952</v>
      </c>
      <c r="Z30" s="253"/>
    </row>
    <row r="31" spans="1:26" ht="18.95" customHeight="1">
      <c r="A31" s="22"/>
      <c r="B31" s="255"/>
      <c r="C31" s="4" t="s">
        <v>45</v>
      </c>
      <c r="D31" s="221" t="s">
        <v>21</v>
      </c>
      <c r="E31" s="124">
        <f>E20-E27</f>
        <v>-106</v>
      </c>
      <c r="F31" s="125">
        <f aca="true" t="shared" si="5" ref="F31:Z33">F20-F27</f>
        <v>28275</v>
      </c>
      <c r="G31" s="126">
        <f t="shared" si="5"/>
        <v>206</v>
      </c>
      <c r="H31" s="127">
        <f t="shared" si="5"/>
        <v>91434</v>
      </c>
      <c r="I31" s="124">
        <f t="shared" si="5"/>
        <v>1433</v>
      </c>
      <c r="J31" s="125">
        <f t="shared" si="5"/>
        <v>7348762</v>
      </c>
      <c r="K31" s="126">
        <f t="shared" si="5"/>
        <v>140</v>
      </c>
      <c r="L31" s="127">
        <f t="shared" si="5"/>
        <v>349428</v>
      </c>
      <c r="M31" s="124">
        <f t="shared" si="5"/>
        <v>3141</v>
      </c>
      <c r="N31" s="125">
        <f t="shared" si="5"/>
        <v>618193</v>
      </c>
      <c r="O31" s="126">
        <f t="shared" si="5"/>
        <v>325</v>
      </c>
      <c r="P31" s="127">
        <f t="shared" si="5"/>
        <v>83038</v>
      </c>
      <c r="Q31" s="124">
        <f t="shared" si="5"/>
        <v>2633</v>
      </c>
      <c r="R31" s="125">
        <f t="shared" si="5"/>
        <v>632457</v>
      </c>
      <c r="S31" s="126">
        <f t="shared" si="5"/>
        <v>4054</v>
      </c>
      <c r="T31" s="127">
        <f t="shared" si="5"/>
        <v>3372017</v>
      </c>
      <c r="U31" s="124">
        <f t="shared" si="5"/>
        <v>-715</v>
      </c>
      <c r="V31" s="125">
        <f t="shared" si="5"/>
        <v>178885</v>
      </c>
      <c r="W31" s="126">
        <f t="shared" si="5"/>
        <v>-804</v>
      </c>
      <c r="X31" s="127">
        <f t="shared" si="5"/>
        <v>-85815</v>
      </c>
      <c r="Y31" s="124">
        <f t="shared" si="5"/>
        <v>10307</v>
      </c>
      <c r="Z31" s="125">
        <f t="shared" si="5"/>
        <v>12616674</v>
      </c>
    </row>
    <row r="32" spans="1:26" ht="18.95" customHeight="1">
      <c r="A32" s="22" t="s">
        <v>46</v>
      </c>
      <c r="B32" s="255"/>
      <c r="C32" s="7"/>
      <c r="D32" s="224" t="s">
        <v>22</v>
      </c>
      <c r="E32" s="128">
        <f aca="true" t="shared" si="6" ref="E32:T33">E21-E28</f>
        <v>269</v>
      </c>
      <c r="F32" s="129">
        <f t="shared" si="6"/>
        <v>118095</v>
      </c>
      <c r="G32" s="130">
        <f t="shared" si="6"/>
        <v>-115</v>
      </c>
      <c r="H32" s="131">
        <f t="shared" si="6"/>
        <v>15166</v>
      </c>
      <c r="I32" s="128">
        <f t="shared" si="6"/>
        <v>1566</v>
      </c>
      <c r="J32" s="129">
        <f t="shared" si="6"/>
        <v>8081391</v>
      </c>
      <c r="K32" s="130">
        <f t="shared" si="6"/>
        <v>625</v>
      </c>
      <c r="L32" s="131">
        <f t="shared" si="6"/>
        <v>1384685</v>
      </c>
      <c r="M32" s="128">
        <f t="shared" si="6"/>
        <v>2609</v>
      </c>
      <c r="N32" s="129">
        <f t="shared" si="6"/>
        <v>525781</v>
      </c>
      <c r="O32" s="130">
        <f t="shared" si="6"/>
        <v>381</v>
      </c>
      <c r="P32" s="131">
        <f t="shared" si="6"/>
        <v>92090</v>
      </c>
      <c r="Q32" s="128">
        <f t="shared" si="6"/>
        <v>1712</v>
      </c>
      <c r="R32" s="129">
        <f t="shared" si="6"/>
        <v>345335</v>
      </c>
      <c r="S32" s="130">
        <f t="shared" si="6"/>
        <v>3808</v>
      </c>
      <c r="T32" s="131">
        <f t="shared" si="6"/>
        <v>3032552</v>
      </c>
      <c r="U32" s="128">
        <f t="shared" si="5"/>
        <v>-1160</v>
      </c>
      <c r="V32" s="129">
        <f t="shared" si="5"/>
        <v>-14892</v>
      </c>
      <c r="W32" s="130">
        <f t="shared" si="5"/>
        <v>-1942</v>
      </c>
      <c r="X32" s="131">
        <f t="shared" si="5"/>
        <v>-130937</v>
      </c>
      <c r="Y32" s="128">
        <f t="shared" si="5"/>
        <v>7753</v>
      </c>
      <c r="Z32" s="129">
        <f t="shared" si="5"/>
        <v>13449266</v>
      </c>
    </row>
    <row r="33" spans="1:26" ht="18.95" customHeight="1">
      <c r="A33" s="22"/>
      <c r="B33" s="255"/>
      <c r="C33" s="7"/>
      <c r="D33" s="224" t="s">
        <v>24</v>
      </c>
      <c r="E33" s="128">
        <f t="shared" si="6"/>
        <v>-471</v>
      </c>
      <c r="F33" s="129">
        <f t="shared" si="5"/>
        <v>-134607</v>
      </c>
      <c r="G33" s="130">
        <f t="shared" si="5"/>
        <v>208</v>
      </c>
      <c r="H33" s="131">
        <f t="shared" si="5"/>
        <v>94282</v>
      </c>
      <c r="I33" s="128">
        <f t="shared" si="5"/>
        <v>19</v>
      </c>
      <c r="J33" s="129">
        <f t="shared" si="5"/>
        <v>-1127817</v>
      </c>
      <c r="K33" s="130">
        <f t="shared" si="5"/>
        <v>1470</v>
      </c>
      <c r="L33" s="131">
        <f t="shared" si="5"/>
        <v>928597</v>
      </c>
      <c r="M33" s="128">
        <f t="shared" si="5"/>
        <v>3731</v>
      </c>
      <c r="N33" s="129">
        <f t="shared" si="5"/>
        <v>335515</v>
      </c>
      <c r="O33" s="130">
        <f t="shared" si="5"/>
        <v>726</v>
      </c>
      <c r="P33" s="131">
        <f t="shared" si="5"/>
        <v>140023</v>
      </c>
      <c r="Q33" s="128">
        <f t="shared" si="5"/>
        <v>1631</v>
      </c>
      <c r="R33" s="129">
        <f t="shared" si="5"/>
        <v>-626558</v>
      </c>
      <c r="S33" s="130">
        <f t="shared" si="5"/>
        <v>6035</v>
      </c>
      <c r="T33" s="131">
        <f t="shared" si="5"/>
        <v>635752</v>
      </c>
      <c r="U33" s="128">
        <f t="shared" si="5"/>
        <v>-2448</v>
      </c>
      <c r="V33" s="129">
        <f t="shared" si="5"/>
        <v>-950132</v>
      </c>
      <c r="W33" s="130">
        <f t="shared" si="5"/>
        <v>-1782</v>
      </c>
      <c r="X33" s="131">
        <f t="shared" si="5"/>
        <v>-151465</v>
      </c>
      <c r="Y33" s="128">
        <f t="shared" si="5"/>
        <v>9119</v>
      </c>
      <c r="Z33" s="129">
        <f t="shared" si="5"/>
        <v>-856410</v>
      </c>
    </row>
    <row r="34" spans="1:26" ht="18.95" customHeight="1" thickBot="1">
      <c r="A34" s="22" t="s">
        <v>47</v>
      </c>
      <c r="B34" s="255"/>
      <c r="C34" s="69"/>
      <c r="D34" s="28" t="s">
        <v>44</v>
      </c>
      <c r="E34" s="246">
        <f>+E23-E30</f>
        <v>6.598305295626098</v>
      </c>
      <c r="F34" s="245"/>
      <c r="G34" s="250">
        <f aca="true" t="shared" si="7" ref="G34">+G23-G30</f>
        <v>-1.95431881883286</v>
      </c>
      <c r="H34" s="251"/>
      <c r="I34" s="246">
        <f aca="true" t="shared" si="8" ref="I34">+I23-I30</f>
        <v>64.62832656203565</v>
      </c>
      <c r="J34" s="245"/>
      <c r="K34" s="250">
        <f aca="true" t="shared" si="9" ref="K34">+K23-K30</f>
        <v>-41.071828839062924</v>
      </c>
      <c r="L34" s="251"/>
      <c r="M34" s="246">
        <f aca="true" t="shared" si="10" ref="M34">+M23-M30</f>
        <v>9.079001200902432</v>
      </c>
      <c r="N34" s="245"/>
      <c r="O34" s="250">
        <f aca="true" t="shared" si="11" ref="O34">+O23-O30</f>
        <v>-6.939511662342625</v>
      </c>
      <c r="P34" s="251"/>
      <c r="Q34" s="246">
        <f aca="true" t="shared" si="12" ref="Q34">+Q23-Q30</f>
        <v>2.4884907719536145</v>
      </c>
      <c r="R34" s="245"/>
      <c r="S34" s="250">
        <f aca="true" t="shared" si="13" ref="S34">+S23-S30</f>
        <v>-10.031616586411431</v>
      </c>
      <c r="T34" s="251"/>
      <c r="U34" s="246">
        <f aca="true" t="shared" si="14" ref="U34">+U23-U30</f>
        <v>33.07630274502885</v>
      </c>
      <c r="V34" s="245"/>
      <c r="W34" s="250">
        <f aca="true" t="shared" si="15" ref="W34">+W23-W30</f>
        <v>4.907262492530137</v>
      </c>
      <c r="X34" s="251"/>
      <c r="Y34" s="246">
        <f aca="true" t="shared" si="16" ref="Y34">+Y23-Y30</f>
        <v>2.982860021590213</v>
      </c>
      <c r="Z34" s="245"/>
    </row>
    <row r="35" spans="1:26" ht="18.95" customHeight="1">
      <c r="A35" s="22"/>
      <c r="B35" s="255"/>
      <c r="C35" s="7" t="s">
        <v>48</v>
      </c>
      <c r="D35" s="70" t="s">
        <v>21</v>
      </c>
      <c r="E35" s="71">
        <f aca="true" t="shared" si="17" ref="E35:Z37">E20/E27*100</f>
        <v>91.56722354813047</v>
      </c>
      <c r="F35" s="72">
        <f t="shared" si="17"/>
        <v>135.1819131992833</v>
      </c>
      <c r="G35" s="73">
        <f t="shared" si="17"/>
        <v>133.0658105939005</v>
      </c>
      <c r="H35" s="74">
        <f t="shared" si="17"/>
        <v>143.13026250619117</v>
      </c>
      <c r="I35" s="71">
        <f t="shared" si="17"/>
        <v>168.99374097255657</v>
      </c>
      <c r="J35" s="72">
        <f t="shared" si="17"/>
        <v>809.5317267215078</v>
      </c>
      <c r="K35" s="73">
        <f t="shared" si="17"/>
        <v>118.91891891891892</v>
      </c>
      <c r="L35" s="74">
        <f t="shared" si="17"/>
        <v>128.11555581303287</v>
      </c>
      <c r="M35" s="71">
        <f t="shared" si="17"/>
        <v>156.5538350738207</v>
      </c>
      <c r="N35" s="72">
        <f t="shared" si="17"/>
        <v>153.19464020500217</v>
      </c>
      <c r="O35" s="73">
        <f t="shared" si="17"/>
        <v>108.37844805362207</v>
      </c>
      <c r="P35" s="74">
        <f t="shared" si="17"/>
        <v>106.50975663867708</v>
      </c>
      <c r="Q35" s="71">
        <f t="shared" si="17"/>
        <v>111.31548412050367</v>
      </c>
      <c r="R35" s="72">
        <f t="shared" si="17"/>
        <v>115.46591642702036</v>
      </c>
      <c r="S35" s="73">
        <f t="shared" si="17"/>
        <v>113.25703073904512</v>
      </c>
      <c r="T35" s="74">
        <f t="shared" si="17"/>
        <v>192.2320088314712</v>
      </c>
      <c r="U35" s="71">
        <f t="shared" si="17"/>
        <v>84.20587585597525</v>
      </c>
      <c r="V35" s="72">
        <f t="shared" si="17"/>
        <v>116.22339557206548</v>
      </c>
      <c r="W35" s="73">
        <f t="shared" si="17"/>
        <v>89.28</v>
      </c>
      <c r="X35" s="74">
        <f t="shared" si="17"/>
        <v>93.89836799208207</v>
      </c>
      <c r="Y35" s="71">
        <f t="shared" si="17"/>
        <v>112.88278379121566</v>
      </c>
      <c r="Z35" s="72">
        <f t="shared" si="17"/>
        <v>182.66140569165705</v>
      </c>
    </row>
    <row r="36" spans="1:26" ht="18.95" customHeight="1">
      <c r="A36" s="22" t="s">
        <v>49</v>
      </c>
      <c r="B36" s="255"/>
      <c r="C36" s="7" t="s">
        <v>62</v>
      </c>
      <c r="D36" s="60" t="s">
        <v>22</v>
      </c>
      <c r="E36" s="75">
        <f t="shared" si="17"/>
        <v>120.42520880789674</v>
      </c>
      <c r="F36" s="76">
        <f t="shared" si="17"/>
        <v>214.1775676537982</v>
      </c>
      <c r="G36" s="77">
        <f t="shared" si="17"/>
        <v>85.80246913580247</v>
      </c>
      <c r="H36" s="78">
        <f t="shared" si="17"/>
        <v>106.61727490095467</v>
      </c>
      <c r="I36" s="75">
        <f t="shared" si="17"/>
        <v>175.21613832853026</v>
      </c>
      <c r="J36" s="76">
        <f t="shared" si="17"/>
        <v>858.6094866186672</v>
      </c>
      <c r="K36" s="77">
        <f t="shared" si="17"/>
        <v>204.69011725293132</v>
      </c>
      <c r="L36" s="78">
        <f t="shared" si="17"/>
        <v>258.92227334651676</v>
      </c>
      <c r="M36" s="75">
        <f t="shared" si="17"/>
        <v>137.9877693651718</v>
      </c>
      <c r="N36" s="76">
        <f t="shared" si="17"/>
        <v>140.40975341320274</v>
      </c>
      <c r="O36" s="77">
        <f t="shared" si="17"/>
        <v>109.84496124031007</v>
      </c>
      <c r="P36" s="78">
        <f t="shared" si="17"/>
        <v>107.11108159636021</v>
      </c>
      <c r="Q36" s="75">
        <f t="shared" si="17"/>
        <v>107.47761519982528</v>
      </c>
      <c r="R36" s="76">
        <f t="shared" si="17"/>
        <v>108.22947249018186</v>
      </c>
      <c r="S36" s="77">
        <f t="shared" si="17"/>
        <v>111.94666666666666</v>
      </c>
      <c r="T36" s="78">
        <f t="shared" si="17"/>
        <v>174.94598174092636</v>
      </c>
      <c r="U36" s="75">
        <f t="shared" si="17"/>
        <v>69.40928270042194</v>
      </c>
      <c r="V36" s="76">
        <f t="shared" si="17"/>
        <v>97.43550886860686</v>
      </c>
      <c r="W36" s="77">
        <f t="shared" si="17"/>
        <v>79.42142630073117</v>
      </c>
      <c r="X36" s="78">
        <f t="shared" si="17"/>
        <v>91.60549405883086</v>
      </c>
      <c r="Y36" s="75">
        <f t="shared" si="17"/>
        <v>109.28025088876387</v>
      </c>
      <c r="Z36" s="76">
        <f t="shared" si="17"/>
        <v>188.2006877799377</v>
      </c>
    </row>
    <row r="37" spans="1:26" ht="18.95" customHeight="1" thickBot="1">
      <c r="A37" s="22"/>
      <c r="B37" s="256"/>
      <c r="C37" s="69"/>
      <c r="D37" s="47" t="s">
        <v>24</v>
      </c>
      <c r="E37" s="79">
        <f t="shared" si="17"/>
        <v>85.71428571428571</v>
      </c>
      <c r="F37" s="80">
        <f t="shared" si="17"/>
        <v>81.52091693219243</v>
      </c>
      <c r="G37" s="81">
        <f t="shared" si="17"/>
        <v>122.55965292841648</v>
      </c>
      <c r="H37" s="82">
        <f t="shared" si="17"/>
        <v>123.215820305286</v>
      </c>
      <c r="I37" s="79">
        <f t="shared" si="17"/>
        <v>100.87476979742173</v>
      </c>
      <c r="J37" s="80">
        <f t="shared" si="17"/>
        <v>54.88058818375702</v>
      </c>
      <c r="K37" s="81">
        <f t="shared" si="17"/>
        <v>249.08722109533468</v>
      </c>
      <c r="L37" s="82">
        <f t="shared" si="17"/>
        <v>157.72997255859121</v>
      </c>
      <c r="M37" s="79">
        <f t="shared" si="17"/>
        <v>130.2912211478351</v>
      </c>
      <c r="N37" s="80">
        <f t="shared" si="17"/>
        <v>114.03780876045624</v>
      </c>
      <c r="O37" s="81">
        <f t="shared" si="17"/>
        <v>119.4065757818765</v>
      </c>
      <c r="P37" s="82">
        <f t="shared" si="17"/>
        <v>113.28802859873235</v>
      </c>
      <c r="Q37" s="79">
        <f t="shared" si="17"/>
        <v>102.82600408912916</v>
      </c>
      <c r="R37" s="80">
        <f t="shared" si="17"/>
        <v>94.19985334809665</v>
      </c>
      <c r="S37" s="81">
        <f t="shared" si="17"/>
        <v>124.11973941888814</v>
      </c>
      <c r="T37" s="82">
        <f t="shared" si="17"/>
        <v>131.35021744136677</v>
      </c>
      <c r="U37" s="79">
        <f t="shared" si="17"/>
        <v>62.94277929155313</v>
      </c>
      <c r="V37" s="80">
        <f t="shared" si="17"/>
        <v>57.082833079027985</v>
      </c>
      <c r="W37" s="81">
        <f t="shared" si="17"/>
        <v>81.86813186813187</v>
      </c>
      <c r="X37" s="82">
        <f t="shared" si="17"/>
        <v>92.40863320313929</v>
      </c>
      <c r="Y37" s="79">
        <f t="shared" si="17"/>
        <v>107.43776105366787</v>
      </c>
      <c r="Z37" s="80">
        <f t="shared" si="17"/>
        <v>96.67102983156245</v>
      </c>
    </row>
    <row r="38" ht="5.25" customHeight="1" thickBot="1">
      <c r="A38" s="22"/>
    </row>
    <row r="39" spans="1:26" ht="18.95" customHeight="1">
      <c r="A39" s="22" t="s">
        <v>50</v>
      </c>
      <c r="B39" s="247" t="s">
        <v>51</v>
      </c>
      <c r="C39" s="12" t="s">
        <v>43</v>
      </c>
      <c r="D39" s="220" t="s">
        <v>21</v>
      </c>
      <c r="E39" s="13">
        <f>+'(令和3年12月) '!E20</f>
        <v>1306</v>
      </c>
      <c r="F39" s="14">
        <f>+'(令和3年12月) '!F20</f>
        <v>120865</v>
      </c>
      <c r="G39" s="13">
        <f>+'(令和3年12月) '!G20</f>
        <v>904</v>
      </c>
      <c r="H39" s="14">
        <f>+'(令和3年12月) '!H20</f>
        <v>290067</v>
      </c>
      <c r="I39" s="13">
        <f>+'(令和3年12月) '!I20</f>
        <v>3729</v>
      </c>
      <c r="J39" s="14">
        <f>+'(令和3年12月) '!J20</f>
        <v>8294406</v>
      </c>
      <c r="K39" s="13">
        <f>+'(令和3年12月) '!K20</f>
        <v>1568</v>
      </c>
      <c r="L39" s="14">
        <f>+'(令和3年12月) '!L20</f>
        <v>2905510</v>
      </c>
      <c r="M39" s="13">
        <f>+'(令和3年12月) '!M20</f>
        <v>10139</v>
      </c>
      <c r="N39" s="14">
        <f>+'(令和3年12月) '!N20</f>
        <v>1546214</v>
      </c>
      <c r="O39" s="13">
        <f>+'(令和3年12月) '!O20</f>
        <v>5348</v>
      </c>
      <c r="P39" s="14">
        <f>+'(令和3年12月) '!P20</f>
        <v>1842842</v>
      </c>
      <c r="Q39" s="13">
        <f>+'(令和3年12月) '!Q20</f>
        <v>27304</v>
      </c>
      <c r="R39" s="14">
        <f>+'(令和3年12月) '!R20</f>
        <v>5363036</v>
      </c>
      <c r="S39" s="25">
        <f>+'(令和3年12月) '!S20</f>
        <v>57626</v>
      </c>
      <c r="T39" s="26">
        <f>+'(令和3年12月) '!T20</f>
        <v>12173400</v>
      </c>
      <c r="U39" s="13">
        <f>+'(令和3年12月) '!U20</f>
        <v>3116</v>
      </c>
      <c r="V39" s="14">
        <f>+'(令和3年12月) '!V20</f>
        <v>1002930</v>
      </c>
      <c r="W39" s="13">
        <f>+'(令和3年12月) '!W20</f>
        <v>8767</v>
      </c>
      <c r="X39" s="14">
        <f>+'(令和3年12月) '!X20</f>
        <v>1684490</v>
      </c>
      <c r="Y39" s="55">
        <f>+' (令和3年11月) '!Y20</f>
        <v>109669</v>
      </c>
      <c r="Z39" s="56">
        <f>+' (令和3年11月) '!Z20</f>
        <v>31886026</v>
      </c>
    </row>
    <row r="40" spans="1:26" ht="18.95" customHeight="1">
      <c r="A40" s="22"/>
      <c r="B40" s="248"/>
      <c r="C40" s="22"/>
      <c r="D40" s="225" t="s">
        <v>22</v>
      </c>
      <c r="E40" s="27">
        <f>+'(令和3年12月) '!E21</f>
        <v>1661</v>
      </c>
      <c r="F40" s="21">
        <f>+'(令和3年12月) '!F21</f>
        <v>242899</v>
      </c>
      <c r="G40" s="27">
        <f>+'(令和3年12月) '!G21</f>
        <v>849</v>
      </c>
      <c r="H40" s="21">
        <f>+'(令和3年12月) '!H21</f>
        <v>264530</v>
      </c>
      <c r="I40" s="27">
        <f>+'(令和3年12月) '!I21</f>
        <v>3391</v>
      </c>
      <c r="J40" s="21">
        <f>+'(令和3年12月) '!J21</f>
        <v>7209005</v>
      </c>
      <c r="K40" s="27">
        <f>+'(令和3年12月) '!K21</f>
        <v>1188</v>
      </c>
      <c r="L40" s="21">
        <f>+'(令和3年12月) '!L21</f>
        <v>2466190</v>
      </c>
      <c r="M40" s="27">
        <f>+'(令和3年12月) '!M21</f>
        <v>10897</v>
      </c>
      <c r="N40" s="21">
        <f>+'(令和3年12月) '!N21</f>
        <v>1918432</v>
      </c>
      <c r="O40" s="27">
        <f>+'(令和3年12月) '!O21</f>
        <v>5505</v>
      </c>
      <c r="P40" s="21">
        <f>+'(令和3年12月) '!P21</f>
        <v>1880481</v>
      </c>
      <c r="Q40" s="27">
        <f>+'(令和3年12月) '!Q21</f>
        <v>27877</v>
      </c>
      <c r="R40" s="21">
        <f>+'(令和3年12月) '!R21</f>
        <v>5623875</v>
      </c>
      <c r="S40" s="25">
        <f>+'(令和3年12月) '!S21</f>
        <v>57943</v>
      </c>
      <c r="T40" s="26">
        <f>+'(令和3年12月) '!T21</f>
        <v>12208129</v>
      </c>
      <c r="U40" s="27">
        <f>+'(令和3年12月) '!U21</f>
        <v>3460</v>
      </c>
      <c r="V40" s="21">
        <f>+'(令和3年12月) '!V21</f>
        <v>1070437</v>
      </c>
      <c r="W40" s="27">
        <f>+'(令和3年12月) '!W21</f>
        <v>8708</v>
      </c>
      <c r="X40" s="21">
        <f>+'(令和3年12月) '!X21</f>
        <v>1656107</v>
      </c>
      <c r="Y40" s="58">
        <f>+' (令和3年11月) '!Y21</f>
        <v>107891</v>
      </c>
      <c r="Z40" s="59">
        <f>+' (令和3年11月) '!Z21</f>
        <v>31654364</v>
      </c>
    </row>
    <row r="41" spans="1:26" ht="18.95" customHeight="1">
      <c r="A41" s="22" t="s">
        <v>52</v>
      </c>
      <c r="B41" s="248"/>
      <c r="C41" s="22"/>
      <c r="D41" s="225" t="s">
        <v>24</v>
      </c>
      <c r="E41" s="27">
        <f>+'(令和3年12月) '!E22</f>
        <v>3261</v>
      </c>
      <c r="F41" s="21">
        <f>+'(令和3年12月) '!F22</f>
        <v>706705</v>
      </c>
      <c r="G41" s="27">
        <f>+'(令和3年12月) '!G22</f>
        <v>996</v>
      </c>
      <c r="H41" s="21">
        <f>+'(令和3年12月) '!H22</f>
        <v>441318</v>
      </c>
      <c r="I41" s="27">
        <f>+'(令和3年12月) '!I22</f>
        <v>2329</v>
      </c>
      <c r="J41" s="21">
        <f>+'(令和3年12月) '!J22</f>
        <v>2134009</v>
      </c>
      <c r="K41" s="27">
        <f>+'(令和3年12月) '!K22</f>
        <v>2798</v>
      </c>
      <c r="L41" s="21">
        <f>+'(令和3年12月) '!L22</f>
        <v>3200841</v>
      </c>
      <c r="M41" s="27">
        <f>+'(令和3年12月) '!M22</f>
        <v>16830</v>
      </c>
      <c r="N41" s="21">
        <f>+'(令和3年12月) '!N22</f>
        <v>2772174</v>
      </c>
      <c r="O41" s="27">
        <f>+'(令和3年12月) '!O22</f>
        <v>4514</v>
      </c>
      <c r="P41" s="21">
        <f>+'(令和3年12月) '!P22</f>
        <v>1222256</v>
      </c>
      <c r="Q41" s="27">
        <f>+'(令和3年12月) '!Q22</f>
        <v>58050</v>
      </c>
      <c r="R41" s="21">
        <f>+'(令和3年12月) '!R22</f>
        <v>9995731</v>
      </c>
      <c r="S41" s="25">
        <f>+'(令和3年12月) '!S22</f>
        <v>32105</v>
      </c>
      <c r="T41" s="26">
        <f>+'(令和3年12月) '!T22</f>
        <v>2714491</v>
      </c>
      <c r="U41" s="27">
        <f>+'(令和3年12月) '!U22</f>
        <v>2978</v>
      </c>
      <c r="V41" s="21">
        <f>+'(令和3年12月) '!V22</f>
        <v>548029</v>
      </c>
      <c r="W41" s="27">
        <f>+'(令和3年12月) '!W22</f>
        <v>8845</v>
      </c>
      <c r="X41" s="21">
        <f>+'(令和3年12月) '!X22</f>
        <v>1952007</v>
      </c>
      <c r="Y41" s="58">
        <f>+' (令和3年11月) '!Y22</f>
        <v>134378</v>
      </c>
      <c r="Z41" s="59">
        <f>+' (令和3年11月) '!Z22</f>
        <v>25003886</v>
      </c>
    </row>
    <row r="42" spans="1:26" ht="18.95" customHeight="1" thickBot="1">
      <c r="A42" s="22"/>
      <c r="B42" s="248"/>
      <c r="C42" s="22"/>
      <c r="D42" s="226" t="s">
        <v>44</v>
      </c>
      <c r="E42" s="244">
        <v>43.1438127090301</v>
      </c>
      <c r="F42" s="245"/>
      <c r="G42" s="244">
        <v>90.50077439339185</v>
      </c>
      <c r="H42" s="245"/>
      <c r="I42" s="244">
        <v>164.8148148148148</v>
      </c>
      <c r="J42" s="245"/>
      <c r="K42" s="244">
        <v>52.83742331288344</v>
      </c>
      <c r="L42" s="245"/>
      <c r="M42" s="244">
        <v>61.119181823464466</v>
      </c>
      <c r="N42" s="245"/>
      <c r="O42" s="244">
        <v>118.1600435492651</v>
      </c>
      <c r="P42" s="245"/>
      <c r="Q42" s="244">
        <v>47.295432533662456</v>
      </c>
      <c r="R42" s="245"/>
      <c r="S42" s="244">
        <v>179.10177135152728</v>
      </c>
      <c r="T42" s="245"/>
      <c r="U42" s="244">
        <v>104.38095238095238</v>
      </c>
      <c r="V42" s="245"/>
      <c r="W42" s="244">
        <v>99.11519482729284</v>
      </c>
      <c r="X42" s="245"/>
      <c r="Y42" s="244">
        <v>90.34086654385885</v>
      </c>
      <c r="Z42" s="245"/>
    </row>
    <row r="43" spans="1:26" ht="18.95" customHeight="1">
      <c r="A43" s="22"/>
      <c r="B43" s="248"/>
      <c r="C43" s="12" t="s">
        <v>45</v>
      </c>
      <c r="D43" s="220" t="s">
        <v>21</v>
      </c>
      <c r="E43" s="124">
        <f aca="true" t="shared" si="18" ref="E43:Z46">E20-E39</f>
        <v>-155</v>
      </c>
      <c r="F43" s="127">
        <f t="shared" si="18"/>
        <v>-12222</v>
      </c>
      <c r="G43" s="124">
        <f t="shared" si="18"/>
        <v>-75</v>
      </c>
      <c r="H43" s="125">
        <f t="shared" si="18"/>
        <v>13362</v>
      </c>
      <c r="I43" s="126">
        <f t="shared" si="18"/>
        <v>-219</v>
      </c>
      <c r="J43" s="127">
        <f t="shared" si="18"/>
        <v>90076</v>
      </c>
      <c r="K43" s="124">
        <f t="shared" si="18"/>
        <v>-688</v>
      </c>
      <c r="L43" s="125">
        <f t="shared" si="18"/>
        <v>-1313254</v>
      </c>
      <c r="M43" s="126">
        <f t="shared" si="18"/>
        <v>-1444</v>
      </c>
      <c r="N43" s="127">
        <f t="shared" si="18"/>
        <v>234113</v>
      </c>
      <c r="O43" s="124">
        <f t="shared" si="18"/>
        <v>-1144</v>
      </c>
      <c r="P43" s="125">
        <f t="shared" si="18"/>
        <v>-484211</v>
      </c>
      <c r="Q43" s="126">
        <f t="shared" si="18"/>
        <v>-1402</v>
      </c>
      <c r="R43" s="127">
        <f t="shared" si="18"/>
        <v>-641219</v>
      </c>
      <c r="S43" s="124">
        <f t="shared" si="18"/>
        <v>-22992</v>
      </c>
      <c r="T43" s="125">
        <f t="shared" si="18"/>
        <v>-5145367</v>
      </c>
      <c r="U43" s="126">
        <f t="shared" si="18"/>
        <v>696</v>
      </c>
      <c r="V43" s="127">
        <f t="shared" si="18"/>
        <v>278591</v>
      </c>
      <c r="W43" s="124">
        <f t="shared" si="18"/>
        <v>-2071</v>
      </c>
      <c r="X43" s="125">
        <f t="shared" si="18"/>
        <v>-363878</v>
      </c>
      <c r="Y43" s="124">
        <f t="shared" si="18"/>
        <v>-19356</v>
      </c>
      <c r="Z43" s="125">
        <f t="shared" si="18"/>
        <v>-4006275</v>
      </c>
    </row>
    <row r="44" spans="1:26" ht="18.95" customHeight="1">
      <c r="A44" s="22"/>
      <c r="B44" s="248"/>
      <c r="C44" s="22"/>
      <c r="D44" s="225" t="s">
        <v>22</v>
      </c>
      <c r="E44" s="128">
        <f t="shared" si="18"/>
        <v>-75</v>
      </c>
      <c r="F44" s="131">
        <f t="shared" si="18"/>
        <v>-21373</v>
      </c>
      <c r="G44" s="128">
        <f t="shared" si="18"/>
        <v>-154</v>
      </c>
      <c r="H44" s="129">
        <f t="shared" si="18"/>
        <v>-20176</v>
      </c>
      <c r="I44" s="130">
        <f t="shared" si="18"/>
        <v>257</v>
      </c>
      <c r="J44" s="131">
        <f t="shared" si="18"/>
        <v>1937676</v>
      </c>
      <c r="K44" s="128">
        <f t="shared" si="18"/>
        <v>34</v>
      </c>
      <c r="L44" s="129">
        <f t="shared" si="18"/>
        <v>-210208</v>
      </c>
      <c r="M44" s="130">
        <f t="shared" si="18"/>
        <v>-1420</v>
      </c>
      <c r="N44" s="131">
        <f t="shared" si="18"/>
        <v>-91527</v>
      </c>
      <c r="O44" s="128">
        <f t="shared" si="18"/>
        <v>-1254</v>
      </c>
      <c r="P44" s="129">
        <f t="shared" si="18"/>
        <v>-493370</v>
      </c>
      <c r="Q44" s="130">
        <f t="shared" si="18"/>
        <v>-3270</v>
      </c>
      <c r="R44" s="131">
        <f t="shared" si="18"/>
        <v>-1082220</v>
      </c>
      <c r="S44" s="128">
        <f t="shared" si="18"/>
        <v>-22260</v>
      </c>
      <c r="T44" s="129">
        <f t="shared" si="18"/>
        <v>-5129260</v>
      </c>
      <c r="U44" s="130">
        <f t="shared" si="18"/>
        <v>-828</v>
      </c>
      <c r="V44" s="131">
        <f t="shared" si="18"/>
        <v>-504629</v>
      </c>
      <c r="W44" s="128">
        <f t="shared" si="18"/>
        <v>-1213</v>
      </c>
      <c r="X44" s="129">
        <f t="shared" si="18"/>
        <v>-227250</v>
      </c>
      <c r="Y44" s="128">
        <f t="shared" si="18"/>
        <v>-16595</v>
      </c>
      <c r="Z44" s="129">
        <f t="shared" si="18"/>
        <v>-2956616</v>
      </c>
    </row>
    <row r="45" spans="1:26" ht="18.95" customHeight="1">
      <c r="A45" s="22"/>
      <c r="B45" s="248"/>
      <c r="C45" s="22"/>
      <c r="D45" s="225" t="s">
        <v>24</v>
      </c>
      <c r="E45" s="128">
        <f t="shared" si="18"/>
        <v>-435</v>
      </c>
      <c r="F45" s="131">
        <f t="shared" si="18"/>
        <v>-112883</v>
      </c>
      <c r="G45" s="128">
        <f t="shared" si="18"/>
        <v>134</v>
      </c>
      <c r="H45" s="129">
        <f t="shared" si="18"/>
        <v>59075</v>
      </c>
      <c r="I45" s="130">
        <f t="shared" si="18"/>
        <v>-138</v>
      </c>
      <c r="J45" s="131">
        <f t="shared" si="18"/>
        <v>-762199</v>
      </c>
      <c r="K45" s="128">
        <f t="shared" si="18"/>
        <v>-342</v>
      </c>
      <c r="L45" s="129">
        <f t="shared" si="18"/>
        <v>-663726</v>
      </c>
      <c r="M45" s="130">
        <f t="shared" si="18"/>
        <v>-781.8999999999996</v>
      </c>
      <c r="N45" s="131">
        <f t="shared" si="18"/>
        <v>-46578</v>
      </c>
      <c r="O45" s="128">
        <f t="shared" si="18"/>
        <v>-47</v>
      </c>
      <c r="P45" s="129">
        <f t="shared" si="18"/>
        <v>-28480</v>
      </c>
      <c r="Q45" s="130">
        <f t="shared" si="18"/>
        <v>1295</v>
      </c>
      <c r="R45" s="131">
        <f t="shared" si="18"/>
        <v>180162</v>
      </c>
      <c r="S45" s="128">
        <f t="shared" si="18"/>
        <v>-1049</v>
      </c>
      <c r="T45" s="129">
        <f t="shared" si="18"/>
        <v>-50836</v>
      </c>
      <c r="U45" s="130">
        <f t="shared" si="18"/>
        <v>1180</v>
      </c>
      <c r="V45" s="131">
        <f t="shared" si="18"/>
        <v>715713</v>
      </c>
      <c r="W45" s="128">
        <f t="shared" si="18"/>
        <v>-799</v>
      </c>
      <c r="X45" s="129">
        <f t="shared" si="18"/>
        <v>-108245</v>
      </c>
      <c r="Y45" s="128">
        <f t="shared" si="18"/>
        <v>-2654.899999999994</v>
      </c>
      <c r="Z45" s="129">
        <f t="shared" si="18"/>
        <v>-134322</v>
      </c>
    </row>
    <row r="46" spans="1:38" ht="18.95" customHeight="1" thickBot="1">
      <c r="A46" s="22"/>
      <c r="B46" s="248"/>
      <c r="C46" s="46"/>
      <c r="D46" s="226" t="s">
        <v>44</v>
      </c>
      <c r="E46" s="244">
        <f>E23-E42</f>
        <v>1.8208661146925849</v>
      </c>
      <c r="F46" s="245"/>
      <c r="G46" s="244">
        <f>G23-G42</f>
        <v>-18.816860940898906</v>
      </c>
      <c r="H46" s="245"/>
      <c r="I46" s="244">
        <f>I23-I42</f>
        <v>-6.451982956407733</v>
      </c>
      <c r="J46" s="245"/>
      <c r="K46" s="244">
        <f>K23-K42</f>
        <v>-12.82981006583357</v>
      </c>
      <c r="L46" s="245"/>
      <c r="M46" s="244">
        <f>M23-M42</f>
        <v>-5.848348046573463</v>
      </c>
      <c r="N46" s="245"/>
      <c r="O46" s="244">
        <f t="shared" si="18"/>
        <v>-24.01685236788218</v>
      </c>
      <c r="P46" s="245"/>
      <c r="Q46" s="244">
        <f t="shared" si="18"/>
        <v>-4.270601833888186</v>
      </c>
      <c r="R46" s="245"/>
      <c r="S46" s="244">
        <f t="shared" si="18"/>
        <v>-67.771995065528</v>
      </c>
      <c r="T46" s="245"/>
      <c r="U46" s="244">
        <f t="shared" si="18"/>
        <v>-14.078261797992738</v>
      </c>
      <c r="V46" s="245"/>
      <c r="W46" s="244">
        <f t="shared" si="18"/>
        <v>-15.100038827056025</v>
      </c>
      <c r="X46" s="245"/>
      <c r="Y46" s="244">
        <f t="shared" si="18"/>
        <v>-22.092745810799116</v>
      </c>
      <c r="Z46" s="245"/>
      <c r="AA46" s="242"/>
      <c r="AB46" s="243"/>
      <c r="AC46" s="242"/>
      <c r="AD46" s="243"/>
      <c r="AE46" s="242"/>
      <c r="AF46" s="243"/>
      <c r="AG46" s="229"/>
      <c r="AH46" s="230"/>
      <c r="AI46" s="229"/>
      <c r="AJ46" s="230"/>
      <c r="AK46" s="229"/>
      <c r="AL46" s="230"/>
    </row>
    <row r="47" spans="1:26" ht="18.95" customHeight="1">
      <c r="A47" s="22"/>
      <c r="B47" s="248"/>
      <c r="C47" s="22" t="s">
        <v>48</v>
      </c>
      <c r="D47" s="54" t="s">
        <v>21</v>
      </c>
      <c r="E47" s="83">
        <f aca="true" t="shared" si="19" ref="E47:Z49">E20/E39*100</f>
        <v>88.13169984686064</v>
      </c>
      <c r="F47" s="84">
        <f t="shared" si="19"/>
        <v>89.88789144913747</v>
      </c>
      <c r="G47" s="83">
        <f t="shared" si="19"/>
        <v>91.70353982300885</v>
      </c>
      <c r="H47" s="85">
        <f t="shared" si="19"/>
        <v>104.60652194148248</v>
      </c>
      <c r="I47" s="86">
        <f t="shared" si="19"/>
        <v>94.12711182622687</v>
      </c>
      <c r="J47" s="84">
        <f t="shared" si="19"/>
        <v>101.08598493972927</v>
      </c>
      <c r="K47" s="83">
        <f t="shared" si="19"/>
        <v>56.12244897959183</v>
      </c>
      <c r="L47" s="85">
        <f t="shared" si="19"/>
        <v>54.801256922192664</v>
      </c>
      <c r="M47" s="86">
        <f t="shared" si="19"/>
        <v>85.75796429628168</v>
      </c>
      <c r="N47" s="84">
        <f t="shared" si="19"/>
        <v>115.14104774630161</v>
      </c>
      <c r="O47" s="83">
        <f t="shared" si="19"/>
        <v>78.60882572924459</v>
      </c>
      <c r="P47" s="85">
        <f t="shared" si="19"/>
        <v>73.72476859112176</v>
      </c>
      <c r="Q47" s="86">
        <f t="shared" si="19"/>
        <v>94.8652212130091</v>
      </c>
      <c r="R47" s="84">
        <f t="shared" si="19"/>
        <v>88.04373120001432</v>
      </c>
      <c r="S47" s="83">
        <f t="shared" si="19"/>
        <v>60.10134314371985</v>
      </c>
      <c r="T47" s="85">
        <f t="shared" si="19"/>
        <v>57.732704092529616</v>
      </c>
      <c r="U47" s="86">
        <f t="shared" si="19"/>
        <v>122.33632862644417</v>
      </c>
      <c r="V47" s="84">
        <f t="shared" si="19"/>
        <v>127.7777113058738</v>
      </c>
      <c r="W47" s="83">
        <f t="shared" si="19"/>
        <v>76.37732405611955</v>
      </c>
      <c r="X47" s="85">
        <f t="shared" si="19"/>
        <v>78.39832827740146</v>
      </c>
      <c r="Y47" s="83">
        <f t="shared" si="19"/>
        <v>82.35052749637546</v>
      </c>
      <c r="Z47" s="85">
        <f t="shared" si="19"/>
        <v>87.43564030211856</v>
      </c>
    </row>
    <row r="48" spans="1:26" ht="18.95" customHeight="1">
      <c r="A48" s="22"/>
      <c r="B48" s="248"/>
      <c r="C48" s="22"/>
      <c r="D48" s="57" t="s">
        <v>22</v>
      </c>
      <c r="E48" s="75">
        <f t="shared" si="19"/>
        <v>95.4846478025286</v>
      </c>
      <c r="F48" s="78">
        <f t="shared" si="19"/>
        <v>91.20086949719843</v>
      </c>
      <c r="G48" s="75">
        <f t="shared" si="19"/>
        <v>81.86101295641932</v>
      </c>
      <c r="H48" s="76">
        <f t="shared" si="19"/>
        <v>92.37288776320266</v>
      </c>
      <c r="I48" s="77">
        <f t="shared" si="19"/>
        <v>107.57888528457681</v>
      </c>
      <c r="J48" s="78">
        <f t="shared" si="19"/>
        <v>126.8785498137399</v>
      </c>
      <c r="K48" s="75">
        <f t="shared" si="19"/>
        <v>102.86195286195286</v>
      </c>
      <c r="L48" s="76">
        <f t="shared" si="19"/>
        <v>91.47640692728459</v>
      </c>
      <c r="M48" s="77">
        <f t="shared" si="19"/>
        <v>86.9688905203267</v>
      </c>
      <c r="N48" s="78">
        <f t="shared" si="19"/>
        <v>95.22907249253556</v>
      </c>
      <c r="O48" s="75">
        <f t="shared" si="19"/>
        <v>77.22070844686648</v>
      </c>
      <c r="P48" s="76">
        <f t="shared" si="19"/>
        <v>73.76362749743284</v>
      </c>
      <c r="Q48" s="77">
        <f t="shared" si="19"/>
        <v>88.26989991749471</v>
      </c>
      <c r="R48" s="78">
        <f t="shared" si="19"/>
        <v>80.75668467026739</v>
      </c>
      <c r="S48" s="75">
        <f t="shared" si="19"/>
        <v>61.58293495331619</v>
      </c>
      <c r="T48" s="76">
        <f t="shared" si="19"/>
        <v>57.98488040223035</v>
      </c>
      <c r="U48" s="77">
        <f t="shared" si="19"/>
        <v>76.0693641618497</v>
      </c>
      <c r="V48" s="78">
        <f t="shared" si="19"/>
        <v>52.85766467339974</v>
      </c>
      <c r="W48" s="75">
        <f t="shared" si="19"/>
        <v>86.070280202113</v>
      </c>
      <c r="X48" s="76">
        <f t="shared" si="19"/>
        <v>86.27806053594364</v>
      </c>
      <c r="Y48" s="75">
        <f t="shared" si="19"/>
        <v>84.61873557571994</v>
      </c>
      <c r="Z48" s="76">
        <f t="shared" si="19"/>
        <v>90.65968913480619</v>
      </c>
    </row>
    <row r="49" spans="1:26" ht="18.95" customHeight="1" thickBot="1">
      <c r="A49" s="46"/>
      <c r="B49" s="249"/>
      <c r="C49" s="46"/>
      <c r="D49" s="47" t="s">
        <v>24</v>
      </c>
      <c r="E49" s="79">
        <f t="shared" si="19"/>
        <v>86.66053357865685</v>
      </c>
      <c r="F49" s="82">
        <f t="shared" si="19"/>
        <v>84.02685703369865</v>
      </c>
      <c r="G49" s="79">
        <f t="shared" si="19"/>
        <v>113.45381526104417</v>
      </c>
      <c r="H49" s="80">
        <f t="shared" si="19"/>
        <v>113.38603909199263</v>
      </c>
      <c r="I49" s="81">
        <f t="shared" si="19"/>
        <v>94.07471017604122</v>
      </c>
      <c r="J49" s="82">
        <f t="shared" si="19"/>
        <v>64.28323404446748</v>
      </c>
      <c r="K49" s="79">
        <f t="shared" si="19"/>
        <v>87.77698355968549</v>
      </c>
      <c r="L49" s="80">
        <f t="shared" si="19"/>
        <v>79.26401217679978</v>
      </c>
      <c r="M49" s="81">
        <f t="shared" si="19"/>
        <v>95.35412953060012</v>
      </c>
      <c r="N49" s="82">
        <f t="shared" si="19"/>
        <v>98.31980243664358</v>
      </c>
      <c r="O49" s="79">
        <f t="shared" si="19"/>
        <v>98.95879486043421</v>
      </c>
      <c r="P49" s="80">
        <f t="shared" si="19"/>
        <v>97.66988257779057</v>
      </c>
      <c r="Q49" s="81">
        <f t="shared" si="19"/>
        <v>102.23083548664944</v>
      </c>
      <c r="R49" s="82">
        <f t="shared" si="19"/>
        <v>101.80238944005195</v>
      </c>
      <c r="S49" s="79">
        <f t="shared" si="19"/>
        <v>96.73259616882106</v>
      </c>
      <c r="T49" s="80">
        <f t="shared" si="19"/>
        <v>98.12723637691192</v>
      </c>
      <c r="U49" s="81">
        <f t="shared" si="19"/>
        <v>139.62390866353257</v>
      </c>
      <c r="V49" s="82">
        <f t="shared" si="19"/>
        <v>230.5976508542431</v>
      </c>
      <c r="W49" s="79">
        <f t="shared" si="19"/>
        <v>90.96664782362916</v>
      </c>
      <c r="X49" s="80">
        <f t="shared" si="19"/>
        <v>94.45468177112069</v>
      </c>
      <c r="Y49" s="79">
        <f t="shared" si="19"/>
        <v>98.02430457366533</v>
      </c>
      <c r="Z49" s="80">
        <f t="shared" si="19"/>
        <v>99.462795503067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17194-3015-42DE-BF64-E69391AB0251}">
  <dimension ref="A1:AL49"/>
  <sheetViews>
    <sheetView zoomScaleSheetLayoutView="100" workbookViewId="0" topLeftCell="A1">
      <pane xSplit="4" ySplit="4" topLeftCell="M20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3" sqref="E23:Z23"/>
    </sheetView>
  </sheetViews>
  <sheetFormatPr defaultColWidth="9.140625" defaultRowHeight="15"/>
  <cols>
    <col min="1" max="1" width="2.57421875" style="217" customWidth="1"/>
    <col min="2" max="2" width="3.140625" style="217" customWidth="1"/>
    <col min="3" max="3" width="12.57421875" style="217" customWidth="1"/>
    <col min="4" max="4" width="7.28125" style="217" customWidth="1"/>
    <col min="5" max="5" width="7.57421875" style="217" customWidth="1"/>
    <col min="6" max="6" width="10.140625" style="217" customWidth="1"/>
    <col min="7" max="7" width="7.57421875" style="217" customWidth="1"/>
    <col min="8" max="8" width="10.140625" style="217" customWidth="1"/>
    <col min="9" max="9" width="7.57421875" style="217" customWidth="1"/>
    <col min="10" max="10" width="10.140625" style="217" customWidth="1"/>
    <col min="11" max="11" width="7.57421875" style="217" customWidth="1"/>
    <col min="12" max="12" width="10.140625" style="217" customWidth="1"/>
    <col min="13" max="13" width="7.57421875" style="217" customWidth="1"/>
    <col min="14" max="14" width="10.140625" style="217" customWidth="1"/>
    <col min="15" max="15" width="7.57421875" style="217" customWidth="1"/>
    <col min="16" max="16" width="10.140625" style="217" customWidth="1"/>
    <col min="17" max="17" width="8.140625" style="217" customWidth="1"/>
    <col min="18" max="18" width="11.140625" style="217" customWidth="1"/>
    <col min="19" max="19" width="8.140625" style="217" customWidth="1"/>
    <col min="20" max="20" width="11.140625" style="217" customWidth="1"/>
    <col min="21" max="21" width="8.140625" style="217" customWidth="1"/>
    <col min="22" max="22" width="11.140625" style="217" customWidth="1"/>
    <col min="23" max="23" width="7.57421875" style="217" customWidth="1"/>
    <col min="24" max="24" width="10.421875" style="217" bestFit="1" customWidth="1"/>
    <col min="25" max="25" width="8.57421875" style="217" customWidth="1"/>
    <col min="26" max="26" width="11.57421875" style="217" customWidth="1"/>
    <col min="27" max="16384" width="9.00390625" style="217" customWidth="1"/>
  </cols>
  <sheetData>
    <row r="1" spans="1:26" ht="29.25" thickBot="1">
      <c r="A1" s="277" t="s">
        <v>73</v>
      </c>
      <c r="B1" s="278"/>
      <c r="C1" s="278"/>
      <c r="D1" s="278"/>
      <c r="E1" s="279" t="s">
        <v>0</v>
      </c>
      <c r="F1" s="280"/>
      <c r="G1" s="280"/>
      <c r="H1" s="280"/>
      <c r="J1" s="281" t="s">
        <v>1</v>
      </c>
      <c r="K1" s="278"/>
      <c r="L1" s="1" t="s">
        <v>2</v>
      </c>
      <c r="M1" s="1" t="s">
        <v>3</v>
      </c>
      <c r="N1" s="1" t="s">
        <v>4</v>
      </c>
      <c r="O1" s="281" t="s">
        <v>5</v>
      </c>
      <c r="P1" s="278"/>
      <c r="Q1" s="278"/>
      <c r="R1" s="1"/>
      <c r="S1" s="1"/>
      <c r="T1" s="1"/>
      <c r="V1" s="1"/>
      <c r="W1" s="1"/>
      <c r="X1" s="216" t="s">
        <v>6</v>
      </c>
      <c r="Y1" s="1"/>
      <c r="Z1" s="1"/>
    </row>
    <row r="2" spans="1:26" ht="15">
      <c r="A2" s="4"/>
      <c r="B2" s="5"/>
      <c r="C2" s="5"/>
      <c r="D2" s="6"/>
      <c r="E2" s="282" t="s">
        <v>7</v>
      </c>
      <c r="F2" s="283"/>
      <c r="G2" s="276" t="s">
        <v>8</v>
      </c>
      <c r="H2" s="276"/>
      <c r="I2" s="274" t="s">
        <v>9</v>
      </c>
      <c r="J2" s="275"/>
      <c r="K2" s="276" t="s">
        <v>10</v>
      </c>
      <c r="L2" s="276"/>
      <c r="M2" s="274" t="s">
        <v>11</v>
      </c>
      <c r="N2" s="275"/>
      <c r="O2" s="276" t="s">
        <v>12</v>
      </c>
      <c r="P2" s="276"/>
      <c r="Q2" s="274" t="s">
        <v>13</v>
      </c>
      <c r="R2" s="275"/>
      <c r="S2" s="276" t="s">
        <v>14</v>
      </c>
      <c r="T2" s="276"/>
      <c r="U2" s="274" t="s">
        <v>15</v>
      </c>
      <c r="V2" s="275"/>
      <c r="W2" s="276" t="s">
        <v>16</v>
      </c>
      <c r="X2" s="276"/>
      <c r="Y2" s="268" t="s">
        <v>17</v>
      </c>
      <c r="Z2" s="269"/>
    </row>
    <row r="3" spans="1:26" ht="18.75">
      <c r="A3" s="7"/>
      <c r="C3" s="272"/>
      <c r="D3" s="273"/>
      <c r="E3" s="265" t="s">
        <v>53</v>
      </c>
      <c r="F3" s="266"/>
      <c r="G3" s="267" t="s">
        <v>54</v>
      </c>
      <c r="H3" s="267"/>
      <c r="I3" s="265" t="s">
        <v>55</v>
      </c>
      <c r="J3" s="266"/>
      <c r="K3" s="267" t="s">
        <v>56</v>
      </c>
      <c r="L3" s="267"/>
      <c r="M3" s="265" t="s">
        <v>57</v>
      </c>
      <c r="N3" s="266"/>
      <c r="O3" s="267">
        <v>26</v>
      </c>
      <c r="P3" s="267"/>
      <c r="Q3" s="265" t="s">
        <v>58</v>
      </c>
      <c r="R3" s="266"/>
      <c r="S3" s="267" t="s">
        <v>59</v>
      </c>
      <c r="T3" s="267"/>
      <c r="U3" s="265" t="s">
        <v>60</v>
      </c>
      <c r="V3" s="266"/>
      <c r="W3" s="267">
        <v>40</v>
      </c>
      <c r="X3" s="267"/>
      <c r="Y3" s="270"/>
      <c r="Z3" s="271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218" t="s">
        <v>21</v>
      </c>
      <c r="E5" s="13">
        <v>1055</v>
      </c>
      <c r="F5" s="14">
        <v>82229</v>
      </c>
      <c r="G5" s="15">
        <v>54</v>
      </c>
      <c r="H5" s="16">
        <v>10200</v>
      </c>
      <c r="I5" s="13">
        <v>1982</v>
      </c>
      <c r="J5" s="14">
        <v>7980592</v>
      </c>
      <c r="K5" s="17">
        <v>1203</v>
      </c>
      <c r="L5" s="18">
        <v>2839718</v>
      </c>
      <c r="M5" s="13">
        <v>592</v>
      </c>
      <c r="N5" s="87">
        <v>210422</v>
      </c>
      <c r="O5" s="19">
        <v>791</v>
      </c>
      <c r="P5" s="18">
        <v>45250</v>
      </c>
      <c r="Q5" s="13">
        <v>11850</v>
      </c>
      <c r="R5" s="14">
        <v>2008575</v>
      </c>
      <c r="S5" s="19">
        <v>13631</v>
      </c>
      <c r="T5" s="18">
        <v>7272950</v>
      </c>
      <c r="U5" s="13">
        <v>2486</v>
      </c>
      <c r="V5" s="14">
        <v>947820</v>
      </c>
      <c r="W5" s="13">
        <v>681</v>
      </c>
      <c r="X5" s="18">
        <v>131586</v>
      </c>
      <c r="Y5" s="20">
        <f aca="true" t="shared" si="0" ref="Y5:Z19">+W5+U5+S5+Q5+O5+M5+K5+I5+G5+E5</f>
        <v>34325</v>
      </c>
      <c r="Z5" s="21">
        <f t="shared" si="0"/>
        <v>21529342</v>
      </c>
    </row>
    <row r="6" spans="1:26" ht="18.95" customHeight="1">
      <c r="A6" s="7"/>
      <c r="B6" s="22"/>
      <c r="C6" s="211"/>
      <c r="D6" s="214" t="s">
        <v>22</v>
      </c>
      <c r="E6" s="23">
        <v>1342</v>
      </c>
      <c r="F6" s="24">
        <v>177768</v>
      </c>
      <c r="G6" s="25">
        <v>54</v>
      </c>
      <c r="H6" s="26">
        <v>10200</v>
      </c>
      <c r="I6" s="27">
        <v>1825</v>
      </c>
      <c r="J6" s="21">
        <v>6905732</v>
      </c>
      <c r="K6" s="25">
        <v>1035</v>
      </c>
      <c r="L6" s="26">
        <v>2402422</v>
      </c>
      <c r="M6" s="27">
        <v>629</v>
      </c>
      <c r="N6" s="88">
        <v>212439</v>
      </c>
      <c r="O6" s="25">
        <v>822</v>
      </c>
      <c r="P6" s="26">
        <v>41786</v>
      </c>
      <c r="Q6" s="27">
        <v>12613</v>
      </c>
      <c r="R6" s="21">
        <v>2214087</v>
      </c>
      <c r="S6" s="25">
        <v>13562</v>
      </c>
      <c r="T6" s="26">
        <v>7218669</v>
      </c>
      <c r="U6" s="27">
        <v>3020</v>
      </c>
      <c r="V6" s="21">
        <v>1030707</v>
      </c>
      <c r="W6" s="27">
        <v>448</v>
      </c>
      <c r="X6" s="26">
        <v>42386</v>
      </c>
      <c r="Y6" s="20">
        <f t="shared" si="0"/>
        <v>35350</v>
      </c>
      <c r="Z6" s="21">
        <f t="shared" si="0"/>
        <v>20256196</v>
      </c>
    </row>
    <row r="7" spans="1:26" ht="18.95" customHeight="1" thickBot="1">
      <c r="A7" s="7" t="s">
        <v>23</v>
      </c>
      <c r="B7" s="22"/>
      <c r="C7" s="212"/>
      <c r="D7" s="28" t="s">
        <v>24</v>
      </c>
      <c r="E7" s="23">
        <v>2307</v>
      </c>
      <c r="F7" s="36">
        <v>498591</v>
      </c>
      <c r="G7" s="29">
        <v>156</v>
      </c>
      <c r="H7" s="30">
        <v>75238</v>
      </c>
      <c r="I7" s="31">
        <v>1555</v>
      </c>
      <c r="J7" s="32">
        <v>1873446</v>
      </c>
      <c r="K7" s="89">
        <v>1534</v>
      </c>
      <c r="L7" s="30">
        <v>3019944</v>
      </c>
      <c r="M7" s="23">
        <v>1164</v>
      </c>
      <c r="N7" s="24">
        <v>265301</v>
      </c>
      <c r="O7" s="33">
        <v>2632</v>
      </c>
      <c r="P7" s="34">
        <v>473957</v>
      </c>
      <c r="Q7" s="23">
        <v>31260</v>
      </c>
      <c r="R7" s="24">
        <v>4687185</v>
      </c>
      <c r="S7" s="33">
        <v>24455</v>
      </c>
      <c r="T7" s="34">
        <v>1883199</v>
      </c>
      <c r="U7" s="23">
        <v>1450</v>
      </c>
      <c r="V7" s="24">
        <v>435628</v>
      </c>
      <c r="W7" s="23">
        <v>1630</v>
      </c>
      <c r="X7" s="34">
        <v>299301</v>
      </c>
      <c r="Y7" s="31">
        <f t="shared" si="0"/>
        <v>68143</v>
      </c>
      <c r="Z7" s="24">
        <f t="shared" si="0"/>
        <v>13511790</v>
      </c>
    </row>
    <row r="8" spans="1:26" ht="18.95" customHeight="1">
      <c r="A8" s="7"/>
      <c r="B8" s="22" t="s">
        <v>25</v>
      </c>
      <c r="C8" s="2" t="s">
        <v>26</v>
      </c>
      <c r="D8" s="218" t="s">
        <v>21</v>
      </c>
      <c r="E8" s="13">
        <v>130</v>
      </c>
      <c r="F8" s="14">
        <v>19000</v>
      </c>
      <c r="G8" s="15">
        <v>0</v>
      </c>
      <c r="H8" s="16">
        <v>0</v>
      </c>
      <c r="I8" s="13">
        <v>194</v>
      </c>
      <c r="J8" s="14">
        <v>124690</v>
      </c>
      <c r="K8" s="17">
        <v>284</v>
      </c>
      <c r="L8" s="18">
        <v>3947</v>
      </c>
      <c r="M8" s="13">
        <v>6470</v>
      </c>
      <c r="N8" s="87">
        <v>988611</v>
      </c>
      <c r="O8" s="19">
        <v>0</v>
      </c>
      <c r="P8" s="18">
        <v>0</v>
      </c>
      <c r="Q8" s="13">
        <v>8172</v>
      </c>
      <c r="R8" s="14">
        <v>1675629</v>
      </c>
      <c r="S8" s="19">
        <v>43742</v>
      </c>
      <c r="T8" s="18">
        <v>4843334</v>
      </c>
      <c r="U8" s="13">
        <v>623</v>
      </c>
      <c r="V8" s="14">
        <v>54270</v>
      </c>
      <c r="W8" s="13">
        <v>14</v>
      </c>
      <c r="X8" s="18">
        <v>700</v>
      </c>
      <c r="Y8" s="13">
        <f t="shared" si="0"/>
        <v>59629</v>
      </c>
      <c r="Z8" s="14">
        <f t="shared" si="0"/>
        <v>7710181</v>
      </c>
    </row>
    <row r="9" spans="1:26" ht="18.95" customHeight="1">
      <c r="A9" s="7" t="s">
        <v>27</v>
      </c>
      <c r="B9" s="22"/>
      <c r="C9" s="211"/>
      <c r="D9" s="214" t="s">
        <v>22</v>
      </c>
      <c r="E9" s="23">
        <v>182</v>
      </c>
      <c r="F9" s="24">
        <v>31717</v>
      </c>
      <c r="G9" s="25">
        <v>0</v>
      </c>
      <c r="H9" s="26">
        <v>0</v>
      </c>
      <c r="I9" s="27">
        <v>225</v>
      </c>
      <c r="J9" s="21">
        <v>144335</v>
      </c>
      <c r="K9" s="25">
        <v>65</v>
      </c>
      <c r="L9" s="26">
        <v>1673</v>
      </c>
      <c r="M9" s="27">
        <v>6871</v>
      </c>
      <c r="N9" s="88">
        <v>1188395</v>
      </c>
      <c r="O9" s="25">
        <v>0</v>
      </c>
      <c r="P9" s="26">
        <v>0</v>
      </c>
      <c r="Q9" s="27">
        <v>7959</v>
      </c>
      <c r="R9" s="21">
        <v>1688917</v>
      </c>
      <c r="S9" s="25">
        <v>44052</v>
      </c>
      <c r="T9" s="26">
        <v>4915646</v>
      </c>
      <c r="U9" s="27">
        <v>427</v>
      </c>
      <c r="V9" s="21">
        <v>37210</v>
      </c>
      <c r="W9" s="27">
        <v>14</v>
      </c>
      <c r="X9" s="26">
        <v>700</v>
      </c>
      <c r="Y9" s="20">
        <f t="shared" si="0"/>
        <v>59795</v>
      </c>
      <c r="Z9" s="21">
        <f t="shared" si="0"/>
        <v>8008593</v>
      </c>
    </row>
    <row r="10" spans="1:26" ht="18.95" customHeight="1" thickBot="1">
      <c r="A10" s="7"/>
      <c r="B10" s="22"/>
      <c r="C10" s="212"/>
      <c r="D10" s="28" t="s">
        <v>24</v>
      </c>
      <c r="E10" s="35">
        <v>263</v>
      </c>
      <c r="F10" s="36">
        <v>48989</v>
      </c>
      <c r="G10" s="29">
        <v>0</v>
      </c>
      <c r="H10" s="30">
        <v>0</v>
      </c>
      <c r="I10" s="37">
        <v>158</v>
      </c>
      <c r="J10" s="38">
        <v>38108</v>
      </c>
      <c r="K10" s="89">
        <v>1050</v>
      </c>
      <c r="L10" s="30">
        <v>11592</v>
      </c>
      <c r="M10" s="35">
        <v>8418</v>
      </c>
      <c r="N10" s="36">
        <v>1525763</v>
      </c>
      <c r="O10" s="29">
        <v>0</v>
      </c>
      <c r="P10" s="30">
        <v>0</v>
      </c>
      <c r="Q10" s="35">
        <v>12043</v>
      </c>
      <c r="R10" s="36">
        <v>1341839</v>
      </c>
      <c r="S10" s="29">
        <v>7575</v>
      </c>
      <c r="T10" s="30">
        <v>807706</v>
      </c>
      <c r="U10" s="35">
        <v>1439</v>
      </c>
      <c r="V10" s="36">
        <v>96535</v>
      </c>
      <c r="W10" s="35">
        <v>11</v>
      </c>
      <c r="X10" s="30">
        <v>20</v>
      </c>
      <c r="Y10" s="37">
        <f t="shared" si="0"/>
        <v>30957</v>
      </c>
      <c r="Z10" s="36">
        <f t="shared" si="0"/>
        <v>3870552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163</v>
      </c>
      <c r="J11" s="14">
        <v>18435</v>
      </c>
      <c r="K11" s="17">
        <v>0</v>
      </c>
      <c r="L11" s="18">
        <v>0</v>
      </c>
      <c r="M11" s="13">
        <v>123</v>
      </c>
      <c r="N11" s="87">
        <v>31800</v>
      </c>
      <c r="O11" s="19">
        <v>0</v>
      </c>
      <c r="P11" s="18">
        <v>0</v>
      </c>
      <c r="Q11" s="13">
        <v>2175</v>
      </c>
      <c r="R11" s="14">
        <v>577463</v>
      </c>
      <c r="S11" s="19">
        <v>0</v>
      </c>
      <c r="T11" s="18">
        <v>0</v>
      </c>
      <c r="U11" s="13">
        <v>7</v>
      </c>
      <c r="V11" s="14">
        <v>840</v>
      </c>
      <c r="W11" s="13">
        <v>0</v>
      </c>
      <c r="X11" s="18">
        <v>0</v>
      </c>
      <c r="Y11" s="13">
        <f>+W11+U11+S11+Q11+O11+M11+K11+I11+G11+E11</f>
        <v>2543</v>
      </c>
      <c r="Z11" s="14">
        <f t="shared" si="0"/>
        <v>703538</v>
      </c>
    </row>
    <row r="12" spans="1:26" ht="18.95" customHeight="1">
      <c r="A12" s="7"/>
      <c r="B12" s="7"/>
      <c r="C12" s="211"/>
      <c r="D12" s="215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7</v>
      </c>
      <c r="J12" s="21">
        <v>5405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2223</v>
      </c>
      <c r="R12" s="21">
        <v>596312</v>
      </c>
      <c r="S12" s="25">
        <v>0</v>
      </c>
      <c r="T12" s="26">
        <v>0</v>
      </c>
      <c r="U12" s="27">
        <v>5</v>
      </c>
      <c r="V12" s="21">
        <v>760</v>
      </c>
      <c r="W12" s="27">
        <v>0</v>
      </c>
      <c r="X12" s="26">
        <v>0</v>
      </c>
      <c r="Y12" s="20">
        <f aca="true" t="shared" si="1" ref="Y12:Y19">+W12+U12+S12+Q12+O12+M12+K12+I12+G12+E12</f>
        <v>2325</v>
      </c>
      <c r="Z12" s="21">
        <f t="shared" si="0"/>
        <v>692477</v>
      </c>
    </row>
    <row r="13" spans="1:26" ht="18.95" customHeight="1" thickBot="1">
      <c r="A13" s="7"/>
      <c r="B13" s="7"/>
      <c r="C13" s="212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179</v>
      </c>
      <c r="J13" s="38">
        <v>44113</v>
      </c>
      <c r="K13" s="89">
        <v>0</v>
      </c>
      <c r="L13" s="30">
        <v>0</v>
      </c>
      <c r="M13" s="35">
        <v>127</v>
      </c>
      <c r="N13" s="36">
        <v>35800</v>
      </c>
      <c r="O13" s="29">
        <v>0</v>
      </c>
      <c r="P13" s="30">
        <v>0</v>
      </c>
      <c r="Q13" s="35">
        <v>7056</v>
      </c>
      <c r="R13" s="36">
        <v>1959213</v>
      </c>
      <c r="S13" s="29">
        <v>0</v>
      </c>
      <c r="T13" s="30">
        <v>0</v>
      </c>
      <c r="U13" s="35">
        <v>33</v>
      </c>
      <c r="V13" s="36">
        <v>3546</v>
      </c>
      <c r="W13" s="35">
        <v>0</v>
      </c>
      <c r="X13" s="30">
        <v>0</v>
      </c>
      <c r="Y13" s="37">
        <f t="shared" si="1"/>
        <v>7590</v>
      </c>
      <c r="Z13" s="36">
        <f t="shared" si="0"/>
        <v>2237672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218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1788</v>
      </c>
      <c r="N14" s="87">
        <v>16718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1788</v>
      </c>
      <c r="Z14" s="14">
        <f t="shared" si="0"/>
        <v>16718</v>
      </c>
    </row>
    <row r="15" spans="1:26" ht="18.95" customHeight="1">
      <c r="A15" s="7"/>
      <c r="B15" s="22"/>
      <c r="C15" s="211"/>
      <c r="D15" s="214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2253</v>
      </c>
      <c r="N15" s="88">
        <v>204941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2253</v>
      </c>
      <c r="Z15" s="24">
        <f t="shared" si="0"/>
        <v>204941</v>
      </c>
    </row>
    <row r="16" spans="1:26" ht="18.95" customHeight="1" thickBot="1">
      <c r="A16" s="7" t="s">
        <v>34</v>
      </c>
      <c r="B16" s="22"/>
      <c r="C16" s="212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5365</v>
      </c>
      <c r="N16" s="36">
        <v>462124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5365</v>
      </c>
      <c r="Z16" s="36">
        <f t="shared" si="0"/>
        <v>462124</v>
      </c>
    </row>
    <row r="17" spans="1:26" ht="18.95" customHeight="1">
      <c r="A17" s="7"/>
      <c r="B17" s="22"/>
      <c r="C17" s="2" t="s">
        <v>35</v>
      </c>
      <c r="D17" s="218" t="s">
        <v>21</v>
      </c>
      <c r="E17" s="13">
        <v>121</v>
      </c>
      <c r="F17" s="14">
        <v>19636</v>
      </c>
      <c r="G17" s="19">
        <v>775</v>
      </c>
      <c r="H17" s="18">
        <v>204867</v>
      </c>
      <c r="I17" s="13">
        <v>1390</v>
      </c>
      <c r="J17" s="14">
        <v>170689</v>
      </c>
      <c r="K17" s="19">
        <v>81</v>
      </c>
      <c r="L17" s="18">
        <v>61845</v>
      </c>
      <c r="M17" s="13">
        <v>1166</v>
      </c>
      <c r="N17" s="87">
        <v>298663</v>
      </c>
      <c r="O17" s="19">
        <v>4557</v>
      </c>
      <c r="P17" s="18">
        <v>1797592</v>
      </c>
      <c r="Q17" s="13">
        <v>5107</v>
      </c>
      <c r="R17" s="14">
        <v>1101369</v>
      </c>
      <c r="S17" s="19">
        <v>253</v>
      </c>
      <c r="T17" s="18">
        <v>57116</v>
      </c>
      <c r="U17" s="13">
        <v>0</v>
      </c>
      <c r="V17" s="14">
        <v>0</v>
      </c>
      <c r="W17" s="13">
        <v>8072</v>
      </c>
      <c r="X17" s="18">
        <v>1552204</v>
      </c>
      <c r="Y17" s="41">
        <f t="shared" si="1"/>
        <v>21522</v>
      </c>
      <c r="Z17" s="42">
        <f t="shared" si="0"/>
        <v>5263981</v>
      </c>
    </row>
    <row r="18" spans="1:26" ht="18.95" customHeight="1">
      <c r="A18" s="7" t="s">
        <v>36</v>
      </c>
      <c r="B18" s="22"/>
      <c r="C18" s="211"/>
      <c r="D18" s="214" t="s">
        <v>22</v>
      </c>
      <c r="E18" s="27">
        <v>137</v>
      </c>
      <c r="F18" s="21">
        <v>33414</v>
      </c>
      <c r="G18" s="25">
        <v>720</v>
      </c>
      <c r="H18" s="26">
        <v>179330</v>
      </c>
      <c r="I18" s="27">
        <v>1334</v>
      </c>
      <c r="J18" s="21">
        <v>153533</v>
      </c>
      <c r="K18" s="25">
        <v>88</v>
      </c>
      <c r="L18" s="26">
        <v>62095</v>
      </c>
      <c r="M18" s="27">
        <v>1129</v>
      </c>
      <c r="N18" s="21">
        <v>297657</v>
      </c>
      <c r="O18" s="25">
        <v>4683</v>
      </c>
      <c r="P18" s="26">
        <v>1838695</v>
      </c>
      <c r="Q18" s="27">
        <v>5082</v>
      </c>
      <c r="R18" s="21">
        <v>1124559</v>
      </c>
      <c r="S18" s="25">
        <v>329</v>
      </c>
      <c r="T18" s="26">
        <v>73814</v>
      </c>
      <c r="U18" s="27">
        <v>8</v>
      </c>
      <c r="V18" s="21">
        <v>1760</v>
      </c>
      <c r="W18" s="27">
        <v>8246</v>
      </c>
      <c r="X18" s="26">
        <v>1613021</v>
      </c>
      <c r="Y18" s="23">
        <f t="shared" si="1"/>
        <v>21756</v>
      </c>
      <c r="Z18" s="24">
        <f t="shared" si="0"/>
        <v>5377878</v>
      </c>
    </row>
    <row r="19" spans="1:26" ht="18.95" customHeight="1" thickBot="1">
      <c r="A19" s="7"/>
      <c r="B19" s="22"/>
      <c r="C19" s="212"/>
      <c r="D19" s="43" t="s">
        <v>24</v>
      </c>
      <c r="E19" s="23">
        <v>691</v>
      </c>
      <c r="F19" s="24">
        <v>159125</v>
      </c>
      <c r="G19" s="33">
        <v>645</v>
      </c>
      <c r="H19" s="34">
        <v>171080</v>
      </c>
      <c r="I19" s="23">
        <v>437</v>
      </c>
      <c r="J19" s="24">
        <v>178342</v>
      </c>
      <c r="K19" s="90">
        <v>214</v>
      </c>
      <c r="L19" s="34">
        <v>169305</v>
      </c>
      <c r="M19" s="23">
        <v>1756</v>
      </c>
      <c r="N19" s="24">
        <v>483186</v>
      </c>
      <c r="O19" s="33">
        <v>1882</v>
      </c>
      <c r="P19" s="34">
        <v>748299</v>
      </c>
      <c r="Q19" s="23">
        <v>7691</v>
      </c>
      <c r="R19" s="24">
        <v>2007494</v>
      </c>
      <c r="S19" s="33">
        <v>75</v>
      </c>
      <c r="T19" s="34">
        <v>23586</v>
      </c>
      <c r="U19" s="23">
        <v>56</v>
      </c>
      <c r="V19" s="24">
        <v>12320</v>
      </c>
      <c r="W19" s="23">
        <v>7204</v>
      </c>
      <c r="X19" s="34">
        <v>1652686</v>
      </c>
      <c r="Y19" s="35">
        <f t="shared" si="1"/>
        <v>20651</v>
      </c>
      <c r="Z19" s="36">
        <f t="shared" si="0"/>
        <v>5605423</v>
      </c>
    </row>
    <row r="20" spans="1:28" ht="18.95" customHeight="1">
      <c r="A20" s="7"/>
      <c r="B20" s="22"/>
      <c r="C20" s="2" t="s">
        <v>17</v>
      </c>
      <c r="D20" s="218" t="s">
        <v>21</v>
      </c>
      <c r="E20" s="13">
        <f>+E17+E14+E11+E8+E5</f>
        <v>1306</v>
      </c>
      <c r="F20" s="14">
        <f aca="true" t="shared" si="2" ref="F20:Z22">+F17+F14+F11+F8+F5</f>
        <v>120865</v>
      </c>
      <c r="G20" s="19">
        <f t="shared" si="2"/>
        <v>904</v>
      </c>
      <c r="H20" s="18">
        <f t="shared" si="2"/>
        <v>290067</v>
      </c>
      <c r="I20" s="13">
        <f t="shared" si="2"/>
        <v>3729</v>
      </c>
      <c r="J20" s="14">
        <f t="shared" si="2"/>
        <v>8294406</v>
      </c>
      <c r="K20" s="19">
        <f t="shared" si="2"/>
        <v>1568</v>
      </c>
      <c r="L20" s="18">
        <f t="shared" si="2"/>
        <v>2905510</v>
      </c>
      <c r="M20" s="13">
        <f t="shared" si="2"/>
        <v>10139</v>
      </c>
      <c r="N20" s="14">
        <f t="shared" si="2"/>
        <v>1546214</v>
      </c>
      <c r="O20" s="19">
        <f t="shared" si="2"/>
        <v>5348</v>
      </c>
      <c r="P20" s="18">
        <f t="shared" si="2"/>
        <v>1842842</v>
      </c>
      <c r="Q20" s="13">
        <f t="shared" si="2"/>
        <v>27304</v>
      </c>
      <c r="R20" s="14">
        <f t="shared" si="2"/>
        <v>5363036</v>
      </c>
      <c r="S20" s="19">
        <f t="shared" si="2"/>
        <v>57626</v>
      </c>
      <c r="T20" s="18">
        <f t="shared" si="2"/>
        <v>12173400</v>
      </c>
      <c r="U20" s="13">
        <f t="shared" si="2"/>
        <v>3116</v>
      </c>
      <c r="V20" s="14">
        <f t="shared" si="2"/>
        <v>1002930</v>
      </c>
      <c r="W20" s="13">
        <f t="shared" si="2"/>
        <v>8767</v>
      </c>
      <c r="X20" s="18">
        <f t="shared" si="2"/>
        <v>1684490</v>
      </c>
      <c r="Y20" s="31">
        <f t="shared" si="2"/>
        <v>119807</v>
      </c>
      <c r="Z20" s="32">
        <f t="shared" si="2"/>
        <v>35223760</v>
      </c>
      <c r="AA20" s="3"/>
      <c r="AB20" s="3"/>
    </row>
    <row r="21" spans="1:28" ht="18.95" customHeight="1">
      <c r="A21" s="7" t="s">
        <v>37</v>
      </c>
      <c r="B21" s="22"/>
      <c r="C21" s="211"/>
      <c r="D21" s="214" t="s">
        <v>22</v>
      </c>
      <c r="E21" s="27">
        <f aca="true" t="shared" si="3" ref="E21:X22">+E18+E15+E12+E9+E6</f>
        <v>1661</v>
      </c>
      <c r="F21" s="21">
        <f t="shared" si="3"/>
        <v>242899</v>
      </c>
      <c r="G21" s="25">
        <f t="shared" si="3"/>
        <v>849</v>
      </c>
      <c r="H21" s="26">
        <f t="shared" si="3"/>
        <v>264530</v>
      </c>
      <c r="I21" s="27">
        <f t="shared" si="3"/>
        <v>3391</v>
      </c>
      <c r="J21" s="21">
        <f t="shared" si="3"/>
        <v>7209005</v>
      </c>
      <c r="K21" s="25">
        <f t="shared" si="3"/>
        <v>1188</v>
      </c>
      <c r="L21" s="26">
        <f t="shared" si="3"/>
        <v>2466190</v>
      </c>
      <c r="M21" s="27">
        <f t="shared" si="3"/>
        <v>10897</v>
      </c>
      <c r="N21" s="21">
        <f t="shared" si="3"/>
        <v>1918432</v>
      </c>
      <c r="O21" s="25">
        <f t="shared" si="3"/>
        <v>5505</v>
      </c>
      <c r="P21" s="26">
        <f t="shared" si="3"/>
        <v>1880481</v>
      </c>
      <c r="Q21" s="27">
        <f t="shared" si="3"/>
        <v>27877</v>
      </c>
      <c r="R21" s="21">
        <f t="shared" si="3"/>
        <v>5623875</v>
      </c>
      <c r="S21" s="25">
        <f t="shared" si="3"/>
        <v>57943</v>
      </c>
      <c r="T21" s="26">
        <f t="shared" si="3"/>
        <v>12208129</v>
      </c>
      <c r="U21" s="27">
        <f t="shared" si="3"/>
        <v>3460</v>
      </c>
      <c r="V21" s="21">
        <f t="shared" si="3"/>
        <v>1070437</v>
      </c>
      <c r="W21" s="27">
        <f t="shared" si="3"/>
        <v>8708</v>
      </c>
      <c r="X21" s="26">
        <f t="shared" si="3"/>
        <v>1656107</v>
      </c>
      <c r="Y21" s="23">
        <f t="shared" si="2"/>
        <v>121479</v>
      </c>
      <c r="Z21" s="24">
        <f t="shared" si="2"/>
        <v>34540085</v>
      </c>
      <c r="AA21" s="3"/>
      <c r="AB21" s="3"/>
    </row>
    <row r="22" spans="1:28" ht="18.95" customHeight="1" thickBot="1">
      <c r="A22" s="7"/>
      <c r="B22" s="22"/>
      <c r="C22" s="212"/>
      <c r="D22" s="43" t="s">
        <v>24</v>
      </c>
      <c r="E22" s="23">
        <f t="shared" si="3"/>
        <v>3261</v>
      </c>
      <c r="F22" s="24">
        <f t="shared" si="3"/>
        <v>706705</v>
      </c>
      <c r="G22" s="33">
        <f t="shared" si="3"/>
        <v>996</v>
      </c>
      <c r="H22" s="34">
        <f t="shared" si="3"/>
        <v>441318</v>
      </c>
      <c r="I22" s="23">
        <f t="shared" si="3"/>
        <v>2329</v>
      </c>
      <c r="J22" s="24">
        <f t="shared" si="3"/>
        <v>2134009</v>
      </c>
      <c r="K22" s="33">
        <f t="shared" si="3"/>
        <v>2798</v>
      </c>
      <c r="L22" s="34">
        <f t="shared" si="3"/>
        <v>3200841</v>
      </c>
      <c r="M22" s="23">
        <f t="shared" si="3"/>
        <v>16830</v>
      </c>
      <c r="N22" s="24">
        <f t="shared" si="3"/>
        <v>2772174</v>
      </c>
      <c r="O22" s="33">
        <f t="shared" si="3"/>
        <v>4514</v>
      </c>
      <c r="P22" s="34">
        <f t="shared" si="3"/>
        <v>1222256</v>
      </c>
      <c r="Q22" s="23">
        <f t="shared" si="3"/>
        <v>58050</v>
      </c>
      <c r="R22" s="24">
        <f t="shared" si="3"/>
        <v>9995731</v>
      </c>
      <c r="S22" s="33">
        <f t="shared" si="3"/>
        <v>32105</v>
      </c>
      <c r="T22" s="34">
        <f t="shared" si="3"/>
        <v>2714491</v>
      </c>
      <c r="U22" s="23">
        <f t="shared" si="3"/>
        <v>2978</v>
      </c>
      <c r="V22" s="24">
        <f t="shared" si="3"/>
        <v>548029</v>
      </c>
      <c r="W22" s="23">
        <f t="shared" si="3"/>
        <v>8845</v>
      </c>
      <c r="X22" s="34">
        <f t="shared" si="3"/>
        <v>1952007</v>
      </c>
      <c r="Y22" s="23">
        <f t="shared" si="2"/>
        <v>132706</v>
      </c>
      <c r="Z22" s="24">
        <f t="shared" si="2"/>
        <v>25687561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61">
        <f>(E20+E21)/(E22+E41)*100</f>
        <v>43.1438127090301</v>
      </c>
      <c r="F23" s="262"/>
      <c r="G23" s="261">
        <f>(G20+G21)/(G22+G41)*100</f>
        <v>90.50077439339185</v>
      </c>
      <c r="H23" s="262"/>
      <c r="I23" s="261">
        <f>(I20+I21)/(I22+I41)*100</f>
        <v>164.8148148148148</v>
      </c>
      <c r="J23" s="262"/>
      <c r="K23" s="261">
        <f>(K20+K21)/(K22+K41)*100</f>
        <v>52.83742331288344</v>
      </c>
      <c r="L23" s="262"/>
      <c r="M23" s="261">
        <f>(M20+M21)/(M22+M41)*100</f>
        <v>61.119181823464466</v>
      </c>
      <c r="N23" s="262"/>
      <c r="O23" s="261">
        <f>(O20+O21)/(O22+O41)*100</f>
        <v>118.1600435492651</v>
      </c>
      <c r="P23" s="262"/>
      <c r="Q23" s="261">
        <f>(Q20+Q21)/(Q22+Q41)*100</f>
        <v>47.295432533662456</v>
      </c>
      <c r="R23" s="262"/>
      <c r="S23" s="261">
        <f>(S20+S21)/(S22+S41)*100</f>
        <v>179.10177135152728</v>
      </c>
      <c r="T23" s="262"/>
      <c r="U23" s="261">
        <f>(U20+U21)/(U22+U41)*100</f>
        <v>104.38095238095238</v>
      </c>
      <c r="V23" s="262"/>
      <c r="W23" s="261">
        <f>(W20+W21)/(W22+W41)*100</f>
        <v>99.11519482729284</v>
      </c>
      <c r="X23" s="262"/>
      <c r="Y23" s="261">
        <f>(Y20+Y21)/(Y22+Y41)*100</f>
        <v>90.34086654385885</v>
      </c>
      <c r="Z23" s="262"/>
    </row>
    <row r="24" spans="1:26" ht="18.95" customHeight="1">
      <c r="A24" s="7"/>
      <c r="B24" s="22"/>
      <c r="C24" s="45" t="s">
        <v>39</v>
      </c>
      <c r="D24" s="43" t="s">
        <v>40</v>
      </c>
      <c r="E24" s="263">
        <f>F22/E22*1000</f>
        <v>216714.19809874272</v>
      </c>
      <c r="F24" s="264"/>
      <c r="G24" s="257">
        <f>H22/G22*1000</f>
        <v>443090.3614457831</v>
      </c>
      <c r="H24" s="258"/>
      <c r="I24" s="259">
        <f>J22/I22*1000</f>
        <v>916276.942893946</v>
      </c>
      <c r="J24" s="260"/>
      <c r="K24" s="257">
        <f>L22/K22*1000</f>
        <v>1143974.6247319514</v>
      </c>
      <c r="L24" s="258"/>
      <c r="M24" s="259">
        <f>N22/M22*1000</f>
        <v>164716.2210338681</v>
      </c>
      <c r="N24" s="260"/>
      <c r="O24" s="257">
        <f>P22/O22*1000</f>
        <v>270770.04873726185</v>
      </c>
      <c r="P24" s="258"/>
      <c r="Q24" s="259">
        <f>R22/Q22*1000</f>
        <v>172191.74849267871</v>
      </c>
      <c r="R24" s="260"/>
      <c r="S24" s="257">
        <f>T22/S22*1000</f>
        <v>84550.41270830088</v>
      </c>
      <c r="T24" s="258"/>
      <c r="U24" s="259">
        <f>V22/U22*1000</f>
        <v>184025.85627938213</v>
      </c>
      <c r="V24" s="260"/>
      <c r="W24" s="257">
        <f>X22/W22*1000</f>
        <v>220690.4465799887</v>
      </c>
      <c r="X24" s="258"/>
      <c r="Y24" s="259">
        <f>Z22/Y22*1000</f>
        <v>193567.44231609724</v>
      </c>
      <c r="Z24" s="26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2.457311651319458</v>
      </c>
      <c r="F25" s="49"/>
      <c r="G25" s="50">
        <f>G22/Y22*100</f>
        <v>0.750531249529034</v>
      </c>
      <c r="H25" s="51"/>
      <c r="I25" s="48">
        <f>I22/Y22*100</f>
        <v>1.7550073093906833</v>
      </c>
      <c r="J25" s="49"/>
      <c r="K25" s="50">
        <f>K22/Y22*100</f>
        <v>2.1084201166488326</v>
      </c>
      <c r="L25" s="51"/>
      <c r="M25" s="48">
        <f>M22/Y22*100</f>
        <v>12.682169608005667</v>
      </c>
      <c r="N25" s="49"/>
      <c r="O25" s="50">
        <f>O22/Y22*100</f>
        <v>3.4015040766807827</v>
      </c>
      <c r="P25" s="51"/>
      <c r="Q25" s="48">
        <f>Q22/Y22*100</f>
        <v>43.743312284297616</v>
      </c>
      <c r="R25" s="49"/>
      <c r="S25" s="50">
        <f>S22/Y22*100</f>
        <v>24.192576070411285</v>
      </c>
      <c r="T25" s="51"/>
      <c r="U25" s="48">
        <f>U22/Y22*100</f>
        <v>2.244058294274562</v>
      </c>
      <c r="V25" s="49"/>
      <c r="W25" s="50">
        <f>W22/Y22*100</f>
        <v>6.6651093394420755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210"/>
      <c r="E26" s="52"/>
      <c r="F26" s="210"/>
      <c r="G26" s="52"/>
      <c r="H26" s="210"/>
      <c r="I26" s="52"/>
      <c r="J26" s="210"/>
      <c r="K26" s="52"/>
      <c r="L26" s="210"/>
      <c r="M26" s="52"/>
      <c r="N26" s="210"/>
      <c r="O26" s="52"/>
      <c r="P26" s="210"/>
      <c r="Q26" s="52"/>
      <c r="R26" s="210"/>
      <c r="S26" s="52"/>
      <c r="T26" s="210"/>
      <c r="U26" s="52"/>
      <c r="V26" s="210"/>
      <c r="W26" s="52"/>
      <c r="X26" s="210"/>
      <c r="Y26" s="52"/>
      <c r="Z26" s="53"/>
    </row>
    <row r="27" spans="1:26" ht="18.95" customHeight="1">
      <c r="A27" s="22"/>
      <c r="B27" s="254" t="s">
        <v>42</v>
      </c>
      <c r="C27" s="4" t="s">
        <v>43</v>
      </c>
      <c r="D27" s="54" t="s">
        <v>21</v>
      </c>
      <c r="E27" s="13">
        <v>1396</v>
      </c>
      <c r="F27" s="14">
        <v>131623</v>
      </c>
      <c r="G27" s="19">
        <v>640</v>
      </c>
      <c r="H27" s="18">
        <v>198915</v>
      </c>
      <c r="I27" s="13">
        <v>3328</v>
      </c>
      <c r="J27" s="14">
        <v>6685957</v>
      </c>
      <c r="K27" s="19">
        <v>694</v>
      </c>
      <c r="L27" s="18">
        <v>982566</v>
      </c>
      <c r="M27" s="13">
        <v>7387</v>
      </c>
      <c r="N27" s="14">
        <v>1586232</v>
      </c>
      <c r="O27" s="19">
        <v>5612</v>
      </c>
      <c r="P27" s="18">
        <v>1952657</v>
      </c>
      <c r="Q27" s="13">
        <v>25830</v>
      </c>
      <c r="R27" s="14">
        <v>4561034</v>
      </c>
      <c r="S27" s="19">
        <v>54373</v>
      </c>
      <c r="T27" s="18">
        <v>11956035</v>
      </c>
      <c r="U27" s="13">
        <v>4746</v>
      </c>
      <c r="V27" s="14">
        <v>1349869</v>
      </c>
      <c r="W27" s="19">
        <v>10391</v>
      </c>
      <c r="X27" s="18">
        <v>1816260</v>
      </c>
      <c r="Y27" s="55">
        <f>+W27+U27+S27+Q27+O27+M27+K27+I27+G27+E27</f>
        <v>114397</v>
      </c>
      <c r="Z27" s="56">
        <f aca="true" t="shared" si="4" ref="Z27:Z29">+X27+V27+T27+R27+P27+N27+L27+J27+H27+F27</f>
        <v>31221148</v>
      </c>
    </row>
    <row r="28" spans="1:26" ht="18.95" customHeight="1">
      <c r="A28" s="22"/>
      <c r="B28" s="255"/>
      <c r="C28" s="7"/>
      <c r="D28" s="57" t="s">
        <v>22</v>
      </c>
      <c r="E28" s="27">
        <v>1452</v>
      </c>
      <c r="F28" s="21">
        <v>126868</v>
      </c>
      <c r="G28" s="25">
        <v>555</v>
      </c>
      <c r="H28" s="26">
        <v>192420</v>
      </c>
      <c r="I28" s="27">
        <v>3416</v>
      </c>
      <c r="J28" s="21">
        <v>7407676</v>
      </c>
      <c r="K28" s="25">
        <v>515</v>
      </c>
      <c r="L28" s="26">
        <v>644592</v>
      </c>
      <c r="M28" s="27">
        <v>8335</v>
      </c>
      <c r="N28" s="21">
        <v>192120</v>
      </c>
      <c r="O28" s="25">
        <v>5805</v>
      </c>
      <c r="P28" s="26">
        <v>2017122</v>
      </c>
      <c r="Q28" s="27">
        <v>24659</v>
      </c>
      <c r="R28" s="21">
        <v>4733511</v>
      </c>
      <c r="S28" s="25">
        <v>54498</v>
      </c>
      <c r="T28" s="26">
        <v>11866135</v>
      </c>
      <c r="U28" s="27">
        <v>6806</v>
      </c>
      <c r="V28" s="21">
        <v>1186772</v>
      </c>
      <c r="W28" s="25">
        <v>10208</v>
      </c>
      <c r="X28" s="26">
        <v>1680567</v>
      </c>
      <c r="Y28" s="58">
        <f aca="true" t="shared" si="5" ref="Y28:Y29">+W28+U28+S28+Q28+O28+M28+K28+I28+G28+E28</f>
        <v>116249</v>
      </c>
      <c r="Z28" s="59">
        <f t="shared" si="4"/>
        <v>30047783</v>
      </c>
    </row>
    <row r="29" spans="1:26" ht="18.95" customHeight="1">
      <c r="A29" s="22"/>
      <c r="B29" s="255"/>
      <c r="C29" s="7"/>
      <c r="D29" s="57" t="s">
        <v>24</v>
      </c>
      <c r="E29" s="27">
        <v>3356</v>
      </c>
      <c r="F29" s="21">
        <v>751491</v>
      </c>
      <c r="G29" s="25">
        <v>1109</v>
      </c>
      <c r="H29" s="26">
        <v>423304</v>
      </c>
      <c r="I29" s="27">
        <v>2177</v>
      </c>
      <c r="J29" s="21">
        <v>2529197</v>
      </c>
      <c r="K29" s="25">
        <v>842</v>
      </c>
      <c r="L29" s="26">
        <v>1236987</v>
      </c>
      <c r="M29" s="27">
        <v>13627</v>
      </c>
      <c r="N29" s="21">
        <v>2527163</v>
      </c>
      <c r="O29" s="25">
        <v>3732</v>
      </c>
      <c r="P29" s="26">
        <v>1073181</v>
      </c>
      <c r="Q29" s="27">
        <v>57340</v>
      </c>
      <c r="R29" s="21">
        <v>10909411</v>
      </c>
      <c r="S29" s="25">
        <v>26316</v>
      </c>
      <c r="T29" s="26">
        <v>2418204</v>
      </c>
      <c r="U29" s="27">
        <v>5871</v>
      </c>
      <c r="V29" s="21">
        <v>1691938</v>
      </c>
      <c r="W29" s="25">
        <v>11765</v>
      </c>
      <c r="X29" s="26">
        <v>2148594</v>
      </c>
      <c r="Y29" s="58">
        <f t="shared" si="5"/>
        <v>126135</v>
      </c>
      <c r="Z29" s="59">
        <f t="shared" si="4"/>
        <v>25709470</v>
      </c>
    </row>
    <row r="30" spans="1:26" ht="18.95" customHeight="1" thickBot="1">
      <c r="A30" s="22" t="s">
        <v>29</v>
      </c>
      <c r="B30" s="255"/>
      <c r="C30" s="7"/>
      <c r="D30" s="60" t="s">
        <v>44</v>
      </c>
      <c r="E30" s="252">
        <v>42.1</v>
      </c>
      <c r="F30" s="253"/>
      <c r="G30" s="252">
        <v>56</v>
      </c>
      <c r="H30" s="253"/>
      <c r="I30" s="252">
        <v>151.8</v>
      </c>
      <c r="J30" s="253"/>
      <c r="K30" s="252">
        <v>80.3</v>
      </c>
      <c r="L30" s="253"/>
      <c r="M30" s="252">
        <v>55.7</v>
      </c>
      <c r="N30" s="253"/>
      <c r="O30" s="252">
        <v>149.1</v>
      </c>
      <c r="P30" s="253"/>
      <c r="Q30" s="252">
        <v>44.5</v>
      </c>
      <c r="R30" s="253"/>
      <c r="S30" s="252">
        <v>206.4</v>
      </c>
      <c r="T30" s="253"/>
      <c r="U30" s="252">
        <v>83.7</v>
      </c>
      <c r="V30" s="253"/>
      <c r="W30" s="252">
        <v>88.2</v>
      </c>
      <c r="X30" s="253"/>
      <c r="Y30" s="252">
        <v>90.8</v>
      </c>
      <c r="Z30" s="253"/>
    </row>
    <row r="31" spans="1:26" ht="18.95" customHeight="1">
      <c r="A31" s="22"/>
      <c r="B31" s="255"/>
      <c r="C31" s="4" t="s">
        <v>45</v>
      </c>
      <c r="D31" s="218" t="s">
        <v>21</v>
      </c>
      <c r="E31" s="124">
        <f>E20-E27</f>
        <v>-90</v>
      </c>
      <c r="F31" s="125">
        <f aca="true" t="shared" si="6" ref="F31:Z33">F20-F27</f>
        <v>-10758</v>
      </c>
      <c r="G31" s="126">
        <f t="shared" si="6"/>
        <v>264</v>
      </c>
      <c r="H31" s="127">
        <f t="shared" si="6"/>
        <v>91152</v>
      </c>
      <c r="I31" s="124">
        <f t="shared" si="6"/>
        <v>401</v>
      </c>
      <c r="J31" s="125">
        <f t="shared" si="6"/>
        <v>1608449</v>
      </c>
      <c r="K31" s="126">
        <f t="shared" si="6"/>
        <v>874</v>
      </c>
      <c r="L31" s="127">
        <f t="shared" si="6"/>
        <v>1922944</v>
      </c>
      <c r="M31" s="124">
        <f t="shared" si="6"/>
        <v>2752</v>
      </c>
      <c r="N31" s="125">
        <f t="shared" si="6"/>
        <v>-40018</v>
      </c>
      <c r="O31" s="126">
        <f t="shared" si="6"/>
        <v>-264</v>
      </c>
      <c r="P31" s="127">
        <f t="shared" si="6"/>
        <v>-109815</v>
      </c>
      <c r="Q31" s="124">
        <f t="shared" si="6"/>
        <v>1474</v>
      </c>
      <c r="R31" s="125">
        <f t="shared" si="6"/>
        <v>802002</v>
      </c>
      <c r="S31" s="126">
        <f t="shared" si="6"/>
        <v>3253</v>
      </c>
      <c r="T31" s="127">
        <f t="shared" si="6"/>
        <v>217365</v>
      </c>
      <c r="U31" s="124">
        <f t="shared" si="6"/>
        <v>-1630</v>
      </c>
      <c r="V31" s="125">
        <f t="shared" si="6"/>
        <v>-346939</v>
      </c>
      <c r="W31" s="126">
        <f t="shared" si="6"/>
        <v>-1624</v>
      </c>
      <c r="X31" s="127">
        <f t="shared" si="6"/>
        <v>-131770</v>
      </c>
      <c r="Y31" s="124">
        <f t="shared" si="6"/>
        <v>5410</v>
      </c>
      <c r="Z31" s="125">
        <f t="shared" si="6"/>
        <v>4002612</v>
      </c>
    </row>
    <row r="32" spans="1:26" ht="18.95" customHeight="1">
      <c r="A32" s="22" t="s">
        <v>46</v>
      </c>
      <c r="B32" s="255"/>
      <c r="C32" s="7"/>
      <c r="D32" s="214" t="s">
        <v>22</v>
      </c>
      <c r="E32" s="128">
        <f aca="true" t="shared" si="7" ref="E32:T33">E21-E28</f>
        <v>209</v>
      </c>
      <c r="F32" s="129">
        <f t="shared" si="7"/>
        <v>116031</v>
      </c>
      <c r="G32" s="130">
        <f t="shared" si="7"/>
        <v>294</v>
      </c>
      <c r="H32" s="131">
        <f t="shared" si="7"/>
        <v>72110</v>
      </c>
      <c r="I32" s="128">
        <f t="shared" si="7"/>
        <v>-25</v>
      </c>
      <c r="J32" s="129">
        <f t="shared" si="7"/>
        <v>-198671</v>
      </c>
      <c r="K32" s="130">
        <f t="shared" si="7"/>
        <v>673</v>
      </c>
      <c r="L32" s="131">
        <f t="shared" si="7"/>
        <v>1821598</v>
      </c>
      <c r="M32" s="128">
        <f t="shared" si="7"/>
        <v>2562</v>
      </c>
      <c r="N32" s="129">
        <f t="shared" si="7"/>
        <v>1726312</v>
      </c>
      <c r="O32" s="130">
        <f t="shared" si="7"/>
        <v>-300</v>
      </c>
      <c r="P32" s="131">
        <f t="shared" si="7"/>
        <v>-136641</v>
      </c>
      <c r="Q32" s="128">
        <f t="shared" si="7"/>
        <v>3218</v>
      </c>
      <c r="R32" s="129">
        <f t="shared" si="7"/>
        <v>890364</v>
      </c>
      <c r="S32" s="130">
        <f t="shared" si="7"/>
        <v>3445</v>
      </c>
      <c r="T32" s="131">
        <f t="shared" si="7"/>
        <v>341994</v>
      </c>
      <c r="U32" s="128">
        <f t="shared" si="6"/>
        <v>-3346</v>
      </c>
      <c r="V32" s="129">
        <f t="shared" si="6"/>
        <v>-116335</v>
      </c>
      <c r="W32" s="130">
        <f t="shared" si="6"/>
        <v>-1500</v>
      </c>
      <c r="X32" s="131">
        <f t="shared" si="6"/>
        <v>-24460</v>
      </c>
      <c r="Y32" s="128">
        <f t="shared" si="6"/>
        <v>5230</v>
      </c>
      <c r="Z32" s="129">
        <f t="shared" si="6"/>
        <v>4492302</v>
      </c>
    </row>
    <row r="33" spans="1:26" ht="18.95" customHeight="1">
      <c r="A33" s="22"/>
      <c r="B33" s="255"/>
      <c r="C33" s="7"/>
      <c r="D33" s="214" t="s">
        <v>24</v>
      </c>
      <c r="E33" s="128">
        <f t="shared" si="7"/>
        <v>-95</v>
      </c>
      <c r="F33" s="129">
        <f t="shared" si="6"/>
        <v>-44786</v>
      </c>
      <c r="G33" s="130">
        <f t="shared" si="6"/>
        <v>-113</v>
      </c>
      <c r="H33" s="131">
        <f t="shared" si="6"/>
        <v>18014</v>
      </c>
      <c r="I33" s="128">
        <f t="shared" si="6"/>
        <v>152</v>
      </c>
      <c r="J33" s="129">
        <f t="shared" si="6"/>
        <v>-395188</v>
      </c>
      <c r="K33" s="130">
        <f t="shared" si="6"/>
        <v>1956</v>
      </c>
      <c r="L33" s="131">
        <f t="shared" si="6"/>
        <v>1963854</v>
      </c>
      <c r="M33" s="128">
        <f t="shared" si="6"/>
        <v>3203</v>
      </c>
      <c r="N33" s="129">
        <f t="shared" si="6"/>
        <v>245011</v>
      </c>
      <c r="O33" s="130">
        <f t="shared" si="6"/>
        <v>782</v>
      </c>
      <c r="P33" s="131">
        <f t="shared" si="6"/>
        <v>149075</v>
      </c>
      <c r="Q33" s="128">
        <f t="shared" si="6"/>
        <v>710</v>
      </c>
      <c r="R33" s="129">
        <f t="shared" si="6"/>
        <v>-913680</v>
      </c>
      <c r="S33" s="130">
        <f t="shared" si="6"/>
        <v>5789</v>
      </c>
      <c r="T33" s="131">
        <f t="shared" si="6"/>
        <v>296287</v>
      </c>
      <c r="U33" s="128">
        <f t="shared" si="6"/>
        <v>-2893</v>
      </c>
      <c r="V33" s="129">
        <f t="shared" si="6"/>
        <v>-1143909</v>
      </c>
      <c r="W33" s="130">
        <f t="shared" si="6"/>
        <v>-2920</v>
      </c>
      <c r="X33" s="131">
        <f t="shared" si="6"/>
        <v>-196587</v>
      </c>
      <c r="Y33" s="128">
        <f t="shared" si="6"/>
        <v>6571</v>
      </c>
      <c r="Z33" s="129">
        <f t="shared" si="6"/>
        <v>-21909</v>
      </c>
    </row>
    <row r="34" spans="1:26" ht="18.95" customHeight="1" thickBot="1">
      <c r="A34" s="22" t="s">
        <v>47</v>
      </c>
      <c r="B34" s="255"/>
      <c r="C34" s="69"/>
      <c r="D34" s="28" t="s">
        <v>44</v>
      </c>
      <c r="E34" s="246">
        <f>+E23-E30</f>
        <v>1.0438127090300995</v>
      </c>
      <c r="F34" s="245"/>
      <c r="G34" s="250">
        <f aca="true" t="shared" si="8" ref="G34">+G23-G30</f>
        <v>34.50077439339185</v>
      </c>
      <c r="H34" s="251"/>
      <c r="I34" s="246">
        <f aca="true" t="shared" si="9" ref="I34">+I23-I30</f>
        <v>13.014814814814798</v>
      </c>
      <c r="J34" s="245"/>
      <c r="K34" s="250">
        <f aca="true" t="shared" si="10" ref="K34">+K23-K30</f>
        <v>-27.46257668711656</v>
      </c>
      <c r="L34" s="251"/>
      <c r="M34" s="246">
        <f aca="true" t="shared" si="11" ref="M34">+M23-M30</f>
        <v>5.419181823464463</v>
      </c>
      <c r="N34" s="245"/>
      <c r="O34" s="250">
        <f aca="true" t="shared" si="12" ref="O34">+O23-O30</f>
        <v>-30.939956450734897</v>
      </c>
      <c r="P34" s="251"/>
      <c r="Q34" s="246">
        <f aca="true" t="shared" si="13" ref="Q34">+Q23-Q30</f>
        <v>2.7954325336624564</v>
      </c>
      <c r="R34" s="245"/>
      <c r="S34" s="250">
        <f aca="true" t="shared" si="14" ref="S34">+S23-S30</f>
        <v>-27.29822864847273</v>
      </c>
      <c r="T34" s="251"/>
      <c r="U34" s="246">
        <f aca="true" t="shared" si="15" ref="U34">+U23-U30</f>
        <v>20.680952380952377</v>
      </c>
      <c r="V34" s="245"/>
      <c r="W34" s="250">
        <f aca="true" t="shared" si="16" ref="W34">+W23-W30</f>
        <v>10.915194827292837</v>
      </c>
      <c r="X34" s="251"/>
      <c r="Y34" s="246">
        <f aca="true" t="shared" si="17" ref="Y34">+Y23-Y30</f>
        <v>-0.45913345614114576</v>
      </c>
      <c r="Z34" s="245"/>
    </row>
    <row r="35" spans="1:26" ht="18.95" customHeight="1">
      <c r="A35" s="22"/>
      <c r="B35" s="255"/>
      <c r="C35" s="7" t="s">
        <v>48</v>
      </c>
      <c r="D35" s="70" t="s">
        <v>21</v>
      </c>
      <c r="E35" s="71">
        <f aca="true" t="shared" si="18" ref="E35:Z37">E20/E27*100</f>
        <v>93.55300859598854</v>
      </c>
      <c r="F35" s="72">
        <f t="shared" si="18"/>
        <v>91.82665643542542</v>
      </c>
      <c r="G35" s="73">
        <f t="shared" si="18"/>
        <v>141.25</v>
      </c>
      <c r="H35" s="74">
        <f t="shared" si="18"/>
        <v>145.82459844657265</v>
      </c>
      <c r="I35" s="71">
        <f t="shared" si="18"/>
        <v>112.04927884615385</v>
      </c>
      <c r="J35" s="72">
        <f t="shared" si="18"/>
        <v>124.05712450738167</v>
      </c>
      <c r="K35" s="73">
        <f t="shared" si="18"/>
        <v>225.93659942363112</v>
      </c>
      <c r="L35" s="74">
        <f t="shared" si="18"/>
        <v>295.7063444084163</v>
      </c>
      <c r="M35" s="71">
        <f t="shared" si="18"/>
        <v>137.25463652362257</v>
      </c>
      <c r="N35" s="72">
        <f t="shared" si="18"/>
        <v>97.47716601354657</v>
      </c>
      <c r="O35" s="73">
        <f t="shared" si="18"/>
        <v>95.29579472558802</v>
      </c>
      <c r="P35" s="74">
        <f t="shared" si="18"/>
        <v>94.37612442943129</v>
      </c>
      <c r="Q35" s="71">
        <f t="shared" si="18"/>
        <v>105.70654277971352</v>
      </c>
      <c r="R35" s="72">
        <f t="shared" si="18"/>
        <v>117.58377595957408</v>
      </c>
      <c r="S35" s="73">
        <f t="shared" si="18"/>
        <v>105.98274879076013</v>
      </c>
      <c r="T35" s="74">
        <f t="shared" si="18"/>
        <v>101.81803582876765</v>
      </c>
      <c r="U35" s="71">
        <f t="shared" si="18"/>
        <v>65.65528866413823</v>
      </c>
      <c r="V35" s="72">
        <f t="shared" si="18"/>
        <v>74.29832080001837</v>
      </c>
      <c r="W35" s="73">
        <f t="shared" si="18"/>
        <v>84.37109036666345</v>
      </c>
      <c r="X35" s="74">
        <f t="shared" si="18"/>
        <v>92.74498144538778</v>
      </c>
      <c r="Y35" s="71">
        <f t="shared" si="18"/>
        <v>104.72914499506105</v>
      </c>
      <c r="Z35" s="72">
        <f t="shared" si="18"/>
        <v>112.8201948243543</v>
      </c>
    </row>
    <row r="36" spans="1:26" ht="18.95" customHeight="1">
      <c r="A36" s="22" t="s">
        <v>49</v>
      </c>
      <c r="B36" s="255"/>
      <c r="C36" s="7" t="s">
        <v>62</v>
      </c>
      <c r="D36" s="60" t="s">
        <v>22</v>
      </c>
      <c r="E36" s="75">
        <f t="shared" si="18"/>
        <v>114.3939393939394</v>
      </c>
      <c r="F36" s="76">
        <f t="shared" si="18"/>
        <v>191.45805088753664</v>
      </c>
      <c r="G36" s="77">
        <f t="shared" si="18"/>
        <v>152.97297297297297</v>
      </c>
      <c r="H36" s="78">
        <f t="shared" si="18"/>
        <v>137.47531441638083</v>
      </c>
      <c r="I36" s="75">
        <f t="shared" si="18"/>
        <v>99.26814988290398</v>
      </c>
      <c r="J36" s="76">
        <f t="shared" si="18"/>
        <v>97.318038747915</v>
      </c>
      <c r="K36" s="77">
        <f t="shared" si="18"/>
        <v>230.67961165048544</v>
      </c>
      <c r="L36" s="78">
        <f t="shared" si="18"/>
        <v>382.59705364013206</v>
      </c>
      <c r="M36" s="75">
        <f t="shared" si="18"/>
        <v>130.7378524295141</v>
      </c>
      <c r="N36" s="76">
        <f t="shared" si="18"/>
        <v>998.5592338122008</v>
      </c>
      <c r="O36" s="77">
        <f t="shared" si="18"/>
        <v>94.83204134366925</v>
      </c>
      <c r="P36" s="78">
        <f t="shared" si="18"/>
        <v>93.22594270450672</v>
      </c>
      <c r="Q36" s="75">
        <f t="shared" si="18"/>
        <v>113.05000202765724</v>
      </c>
      <c r="R36" s="76">
        <f t="shared" si="18"/>
        <v>118.80980101239862</v>
      </c>
      <c r="S36" s="77">
        <f t="shared" si="18"/>
        <v>106.32133289295021</v>
      </c>
      <c r="T36" s="78">
        <f t="shared" si="18"/>
        <v>102.88210103795382</v>
      </c>
      <c r="U36" s="75">
        <f t="shared" si="18"/>
        <v>50.83749632677049</v>
      </c>
      <c r="V36" s="76">
        <f t="shared" si="18"/>
        <v>90.19735888612135</v>
      </c>
      <c r="W36" s="77">
        <f t="shared" si="18"/>
        <v>85.30564263322884</v>
      </c>
      <c r="X36" s="78">
        <f t="shared" si="18"/>
        <v>98.54453883719006</v>
      </c>
      <c r="Y36" s="75">
        <f t="shared" si="18"/>
        <v>104.4989634319435</v>
      </c>
      <c r="Z36" s="76">
        <f t="shared" si="18"/>
        <v>114.95052729846991</v>
      </c>
    </row>
    <row r="37" spans="1:26" ht="18.95" customHeight="1" thickBot="1">
      <c r="A37" s="22"/>
      <c r="B37" s="256"/>
      <c r="C37" s="69"/>
      <c r="D37" s="47" t="s">
        <v>24</v>
      </c>
      <c r="E37" s="79">
        <f t="shared" si="18"/>
        <v>97.16924910607867</v>
      </c>
      <c r="F37" s="80">
        <f t="shared" si="18"/>
        <v>94.04038105579441</v>
      </c>
      <c r="G37" s="81">
        <f t="shared" si="18"/>
        <v>89.81064021641119</v>
      </c>
      <c r="H37" s="82">
        <f t="shared" si="18"/>
        <v>104.25557046472511</v>
      </c>
      <c r="I37" s="79">
        <f t="shared" si="18"/>
        <v>106.98208543867709</v>
      </c>
      <c r="J37" s="80">
        <f t="shared" si="18"/>
        <v>84.37496169732923</v>
      </c>
      <c r="K37" s="81">
        <f t="shared" si="18"/>
        <v>332.3040380047506</v>
      </c>
      <c r="L37" s="82">
        <f t="shared" si="18"/>
        <v>258.76108641400435</v>
      </c>
      <c r="M37" s="79">
        <f t="shared" si="18"/>
        <v>123.5048066338886</v>
      </c>
      <c r="N37" s="80">
        <f t="shared" si="18"/>
        <v>109.69510079088684</v>
      </c>
      <c r="O37" s="81">
        <f t="shared" si="18"/>
        <v>120.95391211146837</v>
      </c>
      <c r="P37" s="82">
        <f t="shared" si="18"/>
        <v>113.89094663435154</v>
      </c>
      <c r="Q37" s="79">
        <f t="shared" si="18"/>
        <v>101.23822811301011</v>
      </c>
      <c r="R37" s="80">
        <f t="shared" si="18"/>
        <v>91.62484574098455</v>
      </c>
      <c r="S37" s="81">
        <f t="shared" si="18"/>
        <v>121.99802401580789</v>
      </c>
      <c r="T37" s="82">
        <f t="shared" si="18"/>
        <v>112.25235753476548</v>
      </c>
      <c r="U37" s="79">
        <f t="shared" si="18"/>
        <v>50.72389712144438</v>
      </c>
      <c r="V37" s="80">
        <f t="shared" si="18"/>
        <v>32.39060769366253</v>
      </c>
      <c r="W37" s="81">
        <f t="shared" si="18"/>
        <v>75.18062048448789</v>
      </c>
      <c r="X37" s="82">
        <f t="shared" si="18"/>
        <v>90.85043521484282</v>
      </c>
      <c r="Y37" s="79">
        <f t="shared" si="18"/>
        <v>105.20949776033615</v>
      </c>
      <c r="Z37" s="80">
        <f t="shared" si="18"/>
        <v>99.9147823739657</v>
      </c>
    </row>
    <row r="38" ht="5.25" customHeight="1" thickBot="1">
      <c r="A38" s="22"/>
    </row>
    <row r="39" spans="1:26" ht="18.95" customHeight="1">
      <c r="A39" s="22" t="s">
        <v>50</v>
      </c>
      <c r="B39" s="247" t="s">
        <v>51</v>
      </c>
      <c r="C39" s="12" t="s">
        <v>43</v>
      </c>
      <c r="D39" s="219" t="s">
        <v>21</v>
      </c>
      <c r="E39" s="13">
        <f>+' (令和3年11月) '!E20</f>
        <v>1344</v>
      </c>
      <c r="F39" s="14">
        <f>+' (令和3年11月) '!F20</f>
        <v>216773</v>
      </c>
      <c r="G39" s="13">
        <f>+' (令和3年11月) '!G20</f>
        <v>816</v>
      </c>
      <c r="H39" s="14">
        <f>+' (令和3年11月) '!H20</f>
        <v>259960</v>
      </c>
      <c r="I39" s="13">
        <f>+' (令和3年11月) '!I20</f>
        <v>3453</v>
      </c>
      <c r="J39" s="14">
        <f>+' (令和3年11月) '!J20</f>
        <v>5742920</v>
      </c>
      <c r="K39" s="13">
        <f>+' (令和3年11月) '!K20</f>
        <v>1507</v>
      </c>
      <c r="L39" s="14">
        <f>+' (令和3年11月) '!L20</f>
        <v>3357938</v>
      </c>
      <c r="M39" s="13">
        <f>+' (令和3年11月) '!M20</f>
        <v>10213</v>
      </c>
      <c r="N39" s="14">
        <f>+' (令和3年11月) '!N20</f>
        <v>1609633</v>
      </c>
      <c r="O39" s="13">
        <f>+' (令和3年11月) '!O20</f>
        <v>5029</v>
      </c>
      <c r="P39" s="14">
        <f>+' (令和3年11月) '!P20</f>
        <v>1700687</v>
      </c>
      <c r="Q39" s="13">
        <f>+' (令和3年11月) '!Q20</f>
        <v>27936</v>
      </c>
      <c r="R39" s="14">
        <f>+' (令和3年11月) '!R20</f>
        <v>5577996</v>
      </c>
      <c r="S39" s="25">
        <f>+' (令和3年11月) '!S20</f>
        <v>46784</v>
      </c>
      <c r="T39" s="26">
        <f>+' (令和3年11月) '!T20</f>
        <v>9606212</v>
      </c>
      <c r="U39" s="13">
        <f>+' (令和3年11月) '!U20</f>
        <v>4688</v>
      </c>
      <c r="V39" s="14">
        <f>+' (令和3年11月) '!V20</f>
        <v>2184931</v>
      </c>
      <c r="W39" s="13">
        <f>+' (令和3年11月) '!W20</f>
        <v>7899</v>
      </c>
      <c r="X39" s="14">
        <f>+' (令和3年11月) '!X20</f>
        <v>1628976</v>
      </c>
      <c r="Y39" s="55">
        <f>+' (令和3年11月) '!Y20</f>
        <v>109669</v>
      </c>
      <c r="Z39" s="56">
        <f>+' (令和3年11月) '!Z20</f>
        <v>31886026</v>
      </c>
    </row>
    <row r="40" spans="1:26" ht="18.95" customHeight="1">
      <c r="A40" s="22"/>
      <c r="B40" s="248"/>
      <c r="C40" s="22"/>
      <c r="D40" s="215" t="s">
        <v>22</v>
      </c>
      <c r="E40" s="27">
        <f>+' (令和3年11月) '!E21</f>
        <v>1353</v>
      </c>
      <c r="F40" s="21">
        <f>+' (令和3年11月) '!F21</f>
        <v>136911</v>
      </c>
      <c r="G40" s="27">
        <f>+' (令和3年11月) '!G21</f>
        <v>724</v>
      </c>
      <c r="H40" s="21">
        <f>+' (令和3年11月) '!H21</f>
        <v>227448</v>
      </c>
      <c r="I40" s="27">
        <f>+' (令和3年11月) '!I21</f>
        <v>3323</v>
      </c>
      <c r="J40" s="21">
        <f>+' (令和3年11月) '!J21</f>
        <v>5669358</v>
      </c>
      <c r="K40" s="27">
        <f>+' (令和3年11月) '!K21</f>
        <v>1558</v>
      </c>
      <c r="L40" s="21">
        <f>+' (令和3年11月) '!L21</f>
        <v>3444809</v>
      </c>
      <c r="M40" s="27">
        <f>+' (令和3年11月) '!M21</f>
        <v>9557</v>
      </c>
      <c r="N40" s="21">
        <f>+' (令和3年11月) '!N21</f>
        <v>1544457</v>
      </c>
      <c r="O40" s="27">
        <f>+' (令和3年11月) '!O21</f>
        <v>4987</v>
      </c>
      <c r="P40" s="21">
        <f>+' (令和3年11月) '!P21</f>
        <v>1649450</v>
      </c>
      <c r="Q40" s="27">
        <f>+' (令和3年11月) '!Q21</f>
        <v>28351</v>
      </c>
      <c r="R40" s="21">
        <f>+' (令和3年11月) '!R21</f>
        <v>5521443</v>
      </c>
      <c r="S40" s="25">
        <f>+' (令和3年11月) '!S21</f>
        <v>45192</v>
      </c>
      <c r="T40" s="26">
        <f>+' (令和3年11月) '!T21</f>
        <v>9508815</v>
      </c>
      <c r="U40" s="27">
        <f>+' (令和3年11月) '!U21</f>
        <v>5127</v>
      </c>
      <c r="V40" s="21">
        <f>+' (令和3年11月) '!V21</f>
        <v>2373529</v>
      </c>
      <c r="W40" s="27">
        <f>+' (令和3年11月) '!W21</f>
        <v>7719</v>
      </c>
      <c r="X40" s="21">
        <f>+' (令和3年11月) '!X21</f>
        <v>1578144</v>
      </c>
      <c r="Y40" s="58">
        <f>+' (令和3年11月) '!Y21</f>
        <v>107891</v>
      </c>
      <c r="Z40" s="59">
        <f>+' (令和3年11月) '!Z21</f>
        <v>31654364</v>
      </c>
    </row>
    <row r="41" spans="1:26" ht="18.95" customHeight="1">
      <c r="A41" s="22" t="s">
        <v>52</v>
      </c>
      <c r="B41" s="248"/>
      <c r="C41" s="22"/>
      <c r="D41" s="215" t="s">
        <v>24</v>
      </c>
      <c r="E41" s="27">
        <f>+' (令和3年11月) '!E22</f>
        <v>3616</v>
      </c>
      <c r="F41" s="21">
        <f>+' (令和3年11月) '!F22</f>
        <v>828739</v>
      </c>
      <c r="G41" s="27">
        <f>+' (令和3年11月) '!G22</f>
        <v>941</v>
      </c>
      <c r="H41" s="21">
        <f>+' (令和3年11月) '!H22</f>
        <v>415781</v>
      </c>
      <c r="I41" s="27">
        <f>+' (令和3年11月) '!I22</f>
        <v>1991</v>
      </c>
      <c r="J41" s="21">
        <f>+' (令和3年11月) '!J22</f>
        <v>1048608</v>
      </c>
      <c r="K41" s="27">
        <f>+' (令和3年11月) '!K22</f>
        <v>2418</v>
      </c>
      <c r="L41" s="21">
        <f>+' (令和3年11月) '!L22</f>
        <v>2761521</v>
      </c>
      <c r="M41" s="27">
        <f>+' (令和3年11月) '!M22</f>
        <v>17588</v>
      </c>
      <c r="N41" s="21">
        <f>+' (令和3年11月) '!N22</f>
        <v>3144392</v>
      </c>
      <c r="O41" s="27">
        <f>+' (令和3年11月) '!O22</f>
        <v>4671</v>
      </c>
      <c r="P41" s="21">
        <f>+' (令和3年11月) '!P22</f>
        <v>1259895</v>
      </c>
      <c r="Q41" s="27">
        <f>+' (令和3年11月) '!Q22</f>
        <v>58623</v>
      </c>
      <c r="R41" s="21">
        <f>+' (令和3年11月) '!R22</f>
        <v>10256570</v>
      </c>
      <c r="S41" s="25">
        <f>+' (令和3年11月) '!S22</f>
        <v>32422</v>
      </c>
      <c r="T41" s="26">
        <f>+' (令和3年11月) '!T22</f>
        <v>2749220</v>
      </c>
      <c r="U41" s="27">
        <f>+' (令和3年11月) '!U22</f>
        <v>3322</v>
      </c>
      <c r="V41" s="21">
        <f>+' (令和3年11月) '!V22</f>
        <v>615536</v>
      </c>
      <c r="W41" s="27">
        <f>+' (令和3年11月) '!W22</f>
        <v>8786</v>
      </c>
      <c r="X41" s="21">
        <f>+' (令和3年11月) '!X22</f>
        <v>1923624</v>
      </c>
      <c r="Y41" s="58">
        <f>+' (令和3年11月) '!Y22</f>
        <v>134378</v>
      </c>
      <c r="Z41" s="59">
        <f>+' (令和3年11月) '!Z22</f>
        <v>25003886</v>
      </c>
    </row>
    <row r="42" spans="1:26" ht="18.95" customHeight="1" thickBot="1">
      <c r="A42" s="22"/>
      <c r="B42" s="248"/>
      <c r="C42" s="22"/>
      <c r="D42" s="213" t="s">
        <v>44</v>
      </c>
      <c r="E42" s="244">
        <v>37.24623670763707</v>
      </c>
      <c r="F42" s="245"/>
      <c r="G42" s="244">
        <v>86.03351955307262</v>
      </c>
      <c r="H42" s="245"/>
      <c r="I42" s="244">
        <v>175.9086188992731</v>
      </c>
      <c r="J42" s="245"/>
      <c r="K42" s="244">
        <v>62.71741354614283</v>
      </c>
      <c r="L42" s="245"/>
      <c r="M42" s="244">
        <v>57.27114716106605</v>
      </c>
      <c r="N42" s="245"/>
      <c r="O42" s="244">
        <v>107.69892473118279</v>
      </c>
      <c r="P42" s="245"/>
      <c r="Q42" s="244">
        <v>47.838281163682105</v>
      </c>
      <c r="R42" s="245"/>
      <c r="S42" s="244">
        <v>145.41200278252072</v>
      </c>
      <c r="T42" s="245"/>
      <c r="U42" s="244">
        <v>138.571226881265</v>
      </c>
      <c r="V42" s="245"/>
      <c r="W42" s="244">
        <v>89.79990800367985</v>
      </c>
      <c r="X42" s="245"/>
      <c r="Y42" s="244">
        <v>81.48986058776379</v>
      </c>
      <c r="Z42" s="245"/>
    </row>
    <row r="43" spans="1:26" ht="18.95" customHeight="1">
      <c r="A43" s="22"/>
      <c r="B43" s="248"/>
      <c r="C43" s="12" t="s">
        <v>45</v>
      </c>
      <c r="D43" s="219" t="s">
        <v>21</v>
      </c>
      <c r="E43" s="124">
        <f aca="true" t="shared" si="19" ref="E43:Z46">E20-E39</f>
        <v>-38</v>
      </c>
      <c r="F43" s="127">
        <f t="shared" si="19"/>
        <v>-95908</v>
      </c>
      <c r="G43" s="124">
        <f t="shared" si="19"/>
        <v>88</v>
      </c>
      <c r="H43" s="125">
        <f t="shared" si="19"/>
        <v>30107</v>
      </c>
      <c r="I43" s="126">
        <f t="shared" si="19"/>
        <v>276</v>
      </c>
      <c r="J43" s="127">
        <f t="shared" si="19"/>
        <v>2551486</v>
      </c>
      <c r="K43" s="124">
        <f t="shared" si="19"/>
        <v>61</v>
      </c>
      <c r="L43" s="125">
        <f t="shared" si="19"/>
        <v>-452428</v>
      </c>
      <c r="M43" s="126">
        <f t="shared" si="19"/>
        <v>-74</v>
      </c>
      <c r="N43" s="127">
        <f t="shared" si="19"/>
        <v>-63419</v>
      </c>
      <c r="O43" s="124">
        <f t="shared" si="19"/>
        <v>319</v>
      </c>
      <c r="P43" s="125">
        <f t="shared" si="19"/>
        <v>142155</v>
      </c>
      <c r="Q43" s="126">
        <f t="shared" si="19"/>
        <v>-632</v>
      </c>
      <c r="R43" s="127">
        <f t="shared" si="19"/>
        <v>-214960</v>
      </c>
      <c r="S43" s="124">
        <f t="shared" si="19"/>
        <v>10842</v>
      </c>
      <c r="T43" s="125">
        <f t="shared" si="19"/>
        <v>2567188</v>
      </c>
      <c r="U43" s="126">
        <f t="shared" si="19"/>
        <v>-1572</v>
      </c>
      <c r="V43" s="127">
        <f t="shared" si="19"/>
        <v>-1182001</v>
      </c>
      <c r="W43" s="124">
        <f t="shared" si="19"/>
        <v>868</v>
      </c>
      <c r="X43" s="125">
        <f t="shared" si="19"/>
        <v>55514</v>
      </c>
      <c r="Y43" s="124">
        <f t="shared" si="19"/>
        <v>10138</v>
      </c>
      <c r="Z43" s="125">
        <f t="shared" si="19"/>
        <v>3337734</v>
      </c>
    </row>
    <row r="44" spans="1:26" ht="18.95" customHeight="1">
      <c r="A44" s="22"/>
      <c r="B44" s="248"/>
      <c r="C44" s="22"/>
      <c r="D44" s="215" t="s">
        <v>22</v>
      </c>
      <c r="E44" s="128">
        <f t="shared" si="19"/>
        <v>308</v>
      </c>
      <c r="F44" s="131">
        <f t="shared" si="19"/>
        <v>105988</v>
      </c>
      <c r="G44" s="128">
        <f t="shared" si="19"/>
        <v>125</v>
      </c>
      <c r="H44" s="129">
        <f t="shared" si="19"/>
        <v>37082</v>
      </c>
      <c r="I44" s="130">
        <f t="shared" si="19"/>
        <v>68</v>
      </c>
      <c r="J44" s="131">
        <f t="shared" si="19"/>
        <v>1539647</v>
      </c>
      <c r="K44" s="128">
        <f t="shared" si="19"/>
        <v>-370</v>
      </c>
      <c r="L44" s="129">
        <f t="shared" si="19"/>
        <v>-978619</v>
      </c>
      <c r="M44" s="130">
        <f t="shared" si="19"/>
        <v>1340</v>
      </c>
      <c r="N44" s="131">
        <f t="shared" si="19"/>
        <v>373975</v>
      </c>
      <c r="O44" s="128">
        <f t="shared" si="19"/>
        <v>518</v>
      </c>
      <c r="P44" s="129">
        <f t="shared" si="19"/>
        <v>231031</v>
      </c>
      <c r="Q44" s="130">
        <f t="shared" si="19"/>
        <v>-474</v>
      </c>
      <c r="R44" s="131">
        <f t="shared" si="19"/>
        <v>102432</v>
      </c>
      <c r="S44" s="128">
        <f t="shared" si="19"/>
        <v>12751</v>
      </c>
      <c r="T44" s="129">
        <f t="shared" si="19"/>
        <v>2699314</v>
      </c>
      <c r="U44" s="130">
        <f t="shared" si="19"/>
        <v>-1667</v>
      </c>
      <c r="V44" s="131">
        <f t="shared" si="19"/>
        <v>-1303092</v>
      </c>
      <c r="W44" s="128">
        <f t="shared" si="19"/>
        <v>989</v>
      </c>
      <c r="X44" s="129">
        <f t="shared" si="19"/>
        <v>77963</v>
      </c>
      <c r="Y44" s="128">
        <f t="shared" si="19"/>
        <v>13588</v>
      </c>
      <c r="Z44" s="129">
        <f t="shared" si="19"/>
        <v>2885721</v>
      </c>
    </row>
    <row r="45" spans="1:26" ht="18.95" customHeight="1">
      <c r="A45" s="22"/>
      <c r="B45" s="248"/>
      <c r="C45" s="22"/>
      <c r="D45" s="215" t="s">
        <v>24</v>
      </c>
      <c r="E45" s="128">
        <f t="shared" si="19"/>
        <v>-355</v>
      </c>
      <c r="F45" s="131">
        <f t="shared" si="19"/>
        <v>-122034</v>
      </c>
      <c r="G45" s="128">
        <f t="shared" si="19"/>
        <v>55</v>
      </c>
      <c r="H45" s="129">
        <f t="shared" si="19"/>
        <v>25537</v>
      </c>
      <c r="I45" s="130">
        <f t="shared" si="19"/>
        <v>338</v>
      </c>
      <c r="J45" s="131">
        <f t="shared" si="19"/>
        <v>1085401</v>
      </c>
      <c r="K45" s="128">
        <f t="shared" si="19"/>
        <v>380</v>
      </c>
      <c r="L45" s="129">
        <f t="shared" si="19"/>
        <v>439320</v>
      </c>
      <c r="M45" s="130">
        <f t="shared" si="19"/>
        <v>-758</v>
      </c>
      <c r="N45" s="131">
        <f t="shared" si="19"/>
        <v>-372218</v>
      </c>
      <c r="O45" s="128">
        <f t="shared" si="19"/>
        <v>-157</v>
      </c>
      <c r="P45" s="129">
        <f t="shared" si="19"/>
        <v>-37639</v>
      </c>
      <c r="Q45" s="130">
        <f t="shared" si="19"/>
        <v>-573</v>
      </c>
      <c r="R45" s="131">
        <f t="shared" si="19"/>
        <v>-260839</v>
      </c>
      <c r="S45" s="128">
        <f t="shared" si="19"/>
        <v>-317</v>
      </c>
      <c r="T45" s="129">
        <f t="shared" si="19"/>
        <v>-34729</v>
      </c>
      <c r="U45" s="130">
        <f t="shared" si="19"/>
        <v>-344</v>
      </c>
      <c r="V45" s="131">
        <f t="shared" si="19"/>
        <v>-67507</v>
      </c>
      <c r="W45" s="128">
        <f t="shared" si="19"/>
        <v>59</v>
      </c>
      <c r="X45" s="129">
        <f t="shared" si="19"/>
        <v>28383</v>
      </c>
      <c r="Y45" s="128">
        <f t="shared" si="19"/>
        <v>-1672</v>
      </c>
      <c r="Z45" s="129">
        <f t="shared" si="19"/>
        <v>683675</v>
      </c>
    </row>
    <row r="46" spans="1:38" ht="18.95" customHeight="1" thickBot="1">
      <c r="A46" s="22"/>
      <c r="B46" s="248"/>
      <c r="C46" s="46"/>
      <c r="D46" s="213" t="s">
        <v>44</v>
      </c>
      <c r="E46" s="244">
        <f>E23-E42</f>
        <v>5.897576001393034</v>
      </c>
      <c r="F46" s="245"/>
      <c r="G46" s="244">
        <f>G23-G42</f>
        <v>4.467254840319228</v>
      </c>
      <c r="H46" s="245"/>
      <c r="I46" s="244">
        <f>I23-I42</f>
        <v>-11.093804084458299</v>
      </c>
      <c r="J46" s="245"/>
      <c r="K46" s="244">
        <f>K23-K42</f>
        <v>-9.879990233259392</v>
      </c>
      <c r="L46" s="245"/>
      <c r="M46" s="244">
        <f>M23-M42</f>
        <v>3.848034662398419</v>
      </c>
      <c r="N46" s="245"/>
      <c r="O46" s="244">
        <f t="shared" si="19"/>
        <v>10.461118818082312</v>
      </c>
      <c r="P46" s="245"/>
      <c r="Q46" s="244">
        <f t="shared" si="19"/>
        <v>-0.5428486300196482</v>
      </c>
      <c r="R46" s="245"/>
      <c r="S46" s="244">
        <f t="shared" si="19"/>
        <v>33.68976856900656</v>
      </c>
      <c r="T46" s="245"/>
      <c r="U46" s="244">
        <f t="shared" si="19"/>
        <v>-34.190274500312626</v>
      </c>
      <c r="V46" s="245"/>
      <c r="W46" s="244">
        <f t="shared" si="19"/>
        <v>9.315286823612993</v>
      </c>
      <c r="X46" s="245"/>
      <c r="Y46" s="244">
        <f t="shared" si="19"/>
        <v>8.851005956095065</v>
      </c>
      <c r="Z46" s="245"/>
      <c r="AA46" s="242"/>
      <c r="AB46" s="243"/>
      <c r="AC46" s="242"/>
      <c r="AD46" s="243"/>
      <c r="AE46" s="242"/>
      <c r="AF46" s="243"/>
      <c r="AG46" s="209"/>
      <c r="AH46" s="210"/>
      <c r="AI46" s="209"/>
      <c r="AJ46" s="210"/>
      <c r="AK46" s="209"/>
      <c r="AL46" s="210"/>
    </row>
    <row r="47" spans="1:26" ht="18.95" customHeight="1">
      <c r="A47" s="22"/>
      <c r="B47" s="248"/>
      <c r="C47" s="22" t="s">
        <v>48</v>
      </c>
      <c r="D47" s="54" t="s">
        <v>21</v>
      </c>
      <c r="E47" s="83">
        <f aca="true" t="shared" si="20" ref="E47:Z49">E20/E39*100</f>
        <v>97.17261904761905</v>
      </c>
      <c r="F47" s="84">
        <f t="shared" si="20"/>
        <v>55.756482587776155</v>
      </c>
      <c r="G47" s="83">
        <f t="shared" si="20"/>
        <v>110.78431372549021</v>
      </c>
      <c r="H47" s="85">
        <f t="shared" si="20"/>
        <v>111.58139713802125</v>
      </c>
      <c r="I47" s="86">
        <f t="shared" si="20"/>
        <v>107.99304952215465</v>
      </c>
      <c r="J47" s="84">
        <f t="shared" si="20"/>
        <v>144.4283744158024</v>
      </c>
      <c r="K47" s="83">
        <f t="shared" si="20"/>
        <v>104.04777704047777</v>
      </c>
      <c r="L47" s="85">
        <f t="shared" si="20"/>
        <v>86.52661246276733</v>
      </c>
      <c r="M47" s="86">
        <f t="shared" si="20"/>
        <v>99.27543327132086</v>
      </c>
      <c r="N47" s="84">
        <f t="shared" si="20"/>
        <v>96.06003356044515</v>
      </c>
      <c r="O47" s="83">
        <f t="shared" si="20"/>
        <v>106.34320938556372</v>
      </c>
      <c r="P47" s="85">
        <f t="shared" si="20"/>
        <v>108.35868093305822</v>
      </c>
      <c r="Q47" s="86">
        <f t="shared" si="20"/>
        <v>97.73768613974799</v>
      </c>
      <c r="R47" s="84">
        <f t="shared" si="20"/>
        <v>96.14628622896109</v>
      </c>
      <c r="S47" s="83">
        <f t="shared" si="20"/>
        <v>123.17458960328318</v>
      </c>
      <c r="T47" s="85">
        <f t="shared" si="20"/>
        <v>126.72424885063958</v>
      </c>
      <c r="U47" s="86">
        <f t="shared" si="20"/>
        <v>66.46757679180887</v>
      </c>
      <c r="V47" s="84">
        <f t="shared" si="20"/>
        <v>45.90213603999394</v>
      </c>
      <c r="W47" s="83">
        <f t="shared" si="20"/>
        <v>110.98873275098113</v>
      </c>
      <c r="X47" s="85">
        <f t="shared" si="20"/>
        <v>103.40790778992445</v>
      </c>
      <c r="Y47" s="83">
        <f t="shared" si="20"/>
        <v>109.24418021501063</v>
      </c>
      <c r="Z47" s="85">
        <f t="shared" si="20"/>
        <v>110.46770143134175</v>
      </c>
    </row>
    <row r="48" spans="1:26" ht="18.95" customHeight="1">
      <c r="A48" s="22"/>
      <c r="B48" s="248"/>
      <c r="C48" s="22"/>
      <c r="D48" s="57" t="s">
        <v>22</v>
      </c>
      <c r="E48" s="75">
        <f t="shared" si="20"/>
        <v>122.76422764227641</v>
      </c>
      <c r="F48" s="78">
        <f t="shared" si="20"/>
        <v>177.41379436276122</v>
      </c>
      <c r="G48" s="75">
        <f t="shared" si="20"/>
        <v>117.26519337016575</v>
      </c>
      <c r="H48" s="76">
        <f t="shared" si="20"/>
        <v>116.3035067356055</v>
      </c>
      <c r="I48" s="77">
        <f t="shared" si="20"/>
        <v>102.04634366536263</v>
      </c>
      <c r="J48" s="78">
        <f t="shared" si="20"/>
        <v>127.15734303601924</v>
      </c>
      <c r="K48" s="75">
        <f t="shared" si="20"/>
        <v>76.25160462130937</v>
      </c>
      <c r="L48" s="76">
        <f t="shared" si="20"/>
        <v>71.5914873654824</v>
      </c>
      <c r="M48" s="77">
        <f t="shared" si="20"/>
        <v>114.0211363398556</v>
      </c>
      <c r="N48" s="78">
        <f t="shared" si="20"/>
        <v>124.21401178537181</v>
      </c>
      <c r="O48" s="75">
        <f t="shared" si="20"/>
        <v>110.38700621616202</v>
      </c>
      <c r="P48" s="76">
        <f t="shared" si="20"/>
        <v>114.00654763709115</v>
      </c>
      <c r="Q48" s="77">
        <f t="shared" si="20"/>
        <v>98.3281013015414</v>
      </c>
      <c r="R48" s="78">
        <f t="shared" si="20"/>
        <v>101.85516720900678</v>
      </c>
      <c r="S48" s="75">
        <f t="shared" si="20"/>
        <v>128.215170826695</v>
      </c>
      <c r="T48" s="76">
        <f t="shared" si="20"/>
        <v>128.38749097547907</v>
      </c>
      <c r="U48" s="77">
        <f t="shared" si="20"/>
        <v>67.48585917690657</v>
      </c>
      <c r="V48" s="78">
        <f t="shared" si="20"/>
        <v>45.09896445335195</v>
      </c>
      <c r="W48" s="75">
        <f t="shared" si="20"/>
        <v>112.81254048451872</v>
      </c>
      <c r="X48" s="76">
        <f t="shared" si="20"/>
        <v>104.94017022527728</v>
      </c>
      <c r="Y48" s="75">
        <f t="shared" si="20"/>
        <v>112.59419228665968</v>
      </c>
      <c r="Z48" s="76">
        <f t="shared" si="20"/>
        <v>109.11634490587143</v>
      </c>
    </row>
    <row r="49" spans="1:26" ht="18.95" customHeight="1" thickBot="1">
      <c r="A49" s="46"/>
      <c r="B49" s="249"/>
      <c r="C49" s="46"/>
      <c r="D49" s="47" t="s">
        <v>24</v>
      </c>
      <c r="E49" s="79">
        <f t="shared" si="20"/>
        <v>90.1825221238938</v>
      </c>
      <c r="F49" s="82">
        <f t="shared" si="20"/>
        <v>85.27473667825454</v>
      </c>
      <c r="G49" s="79">
        <f t="shared" si="20"/>
        <v>105.84484590860785</v>
      </c>
      <c r="H49" s="80">
        <f t="shared" si="20"/>
        <v>106.14193529766874</v>
      </c>
      <c r="I49" s="81">
        <f t="shared" si="20"/>
        <v>116.97639377197389</v>
      </c>
      <c r="J49" s="82">
        <f t="shared" si="20"/>
        <v>203.5087468338979</v>
      </c>
      <c r="K49" s="79">
        <f t="shared" si="20"/>
        <v>115.71546732837055</v>
      </c>
      <c r="L49" s="80">
        <f t="shared" si="20"/>
        <v>115.90862426901695</v>
      </c>
      <c r="M49" s="81">
        <f t="shared" si="20"/>
        <v>95.6902433477371</v>
      </c>
      <c r="N49" s="82">
        <f t="shared" si="20"/>
        <v>88.16248101381761</v>
      </c>
      <c r="O49" s="79">
        <f t="shared" si="20"/>
        <v>96.63883536715907</v>
      </c>
      <c r="P49" s="80">
        <f t="shared" si="20"/>
        <v>97.01252882184626</v>
      </c>
      <c r="Q49" s="81">
        <f t="shared" si="20"/>
        <v>99.0225679340873</v>
      </c>
      <c r="R49" s="82">
        <f t="shared" si="20"/>
        <v>97.45685935941549</v>
      </c>
      <c r="S49" s="79">
        <f t="shared" si="20"/>
        <v>99.02226882980692</v>
      </c>
      <c r="T49" s="80">
        <f t="shared" si="20"/>
        <v>98.73676897447275</v>
      </c>
      <c r="U49" s="81">
        <f t="shared" si="20"/>
        <v>89.64479229379891</v>
      </c>
      <c r="V49" s="82">
        <f t="shared" si="20"/>
        <v>89.03281042863456</v>
      </c>
      <c r="W49" s="79">
        <f t="shared" si="20"/>
        <v>100.67152287730481</v>
      </c>
      <c r="X49" s="80">
        <f t="shared" si="20"/>
        <v>101.47549625082657</v>
      </c>
      <c r="Y49" s="79">
        <f t="shared" si="20"/>
        <v>98.75574870886604</v>
      </c>
      <c r="Z49" s="80">
        <f t="shared" si="20"/>
        <v>102.73427498429643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9EBE6-0C6F-4FC8-97A5-300D894FFCDE}">
  <dimension ref="A1:AL49"/>
  <sheetViews>
    <sheetView zoomScaleSheetLayoutView="100" workbookViewId="0" topLeftCell="A1">
      <pane xSplit="4" ySplit="4" topLeftCell="P1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3" sqref="E23:Z23"/>
    </sheetView>
  </sheetViews>
  <sheetFormatPr defaultColWidth="9.140625" defaultRowHeight="15"/>
  <cols>
    <col min="1" max="1" width="2.57421875" style="206" customWidth="1"/>
    <col min="2" max="2" width="3.140625" style="206" customWidth="1"/>
    <col min="3" max="3" width="12.57421875" style="206" customWidth="1"/>
    <col min="4" max="4" width="7.28125" style="206" customWidth="1"/>
    <col min="5" max="5" width="7.57421875" style="206" customWidth="1"/>
    <col min="6" max="6" width="10.140625" style="206" customWidth="1"/>
    <col min="7" max="7" width="7.57421875" style="206" customWidth="1"/>
    <col min="8" max="8" width="10.140625" style="206" customWidth="1"/>
    <col min="9" max="9" width="7.57421875" style="206" customWidth="1"/>
    <col min="10" max="10" width="10.140625" style="206" customWidth="1"/>
    <col min="11" max="11" width="7.57421875" style="206" customWidth="1"/>
    <col min="12" max="12" width="10.140625" style="206" customWidth="1"/>
    <col min="13" max="13" width="7.57421875" style="206" customWidth="1"/>
    <col min="14" max="14" width="10.140625" style="206" customWidth="1"/>
    <col min="15" max="15" width="7.57421875" style="206" customWidth="1"/>
    <col min="16" max="16" width="10.140625" style="206" customWidth="1"/>
    <col min="17" max="17" width="8.140625" style="206" customWidth="1"/>
    <col min="18" max="18" width="11.140625" style="206" customWidth="1"/>
    <col min="19" max="19" width="8.140625" style="206" customWidth="1"/>
    <col min="20" max="20" width="11.140625" style="206" customWidth="1"/>
    <col min="21" max="21" width="8.140625" style="206" customWidth="1"/>
    <col min="22" max="22" width="11.140625" style="206" customWidth="1"/>
    <col min="23" max="23" width="7.57421875" style="206" customWidth="1"/>
    <col min="24" max="24" width="10.421875" style="206" bestFit="1" customWidth="1"/>
    <col min="25" max="25" width="8.57421875" style="206" customWidth="1"/>
    <col min="26" max="26" width="11.57421875" style="206" customWidth="1"/>
    <col min="27" max="16384" width="9.00390625" style="206" customWidth="1"/>
  </cols>
  <sheetData>
    <row r="1" spans="1:26" ht="29.25" thickBot="1">
      <c r="A1" s="277" t="s">
        <v>72</v>
      </c>
      <c r="B1" s="278"/>
      <c r="C1" s="278"/>
      <c r="D1" s="278"/>
      <c r="E1" s="279" t="s">
        <v>0</v>
      </c>
      <c r="F1" s="280"/>
      <c r="G1" s="280"/>
      <c r="H1" s="280"/>
      <c r="J1" s="281" t="s">
        <v>1</v>
      </c>
      <c r="K1" s="278"/>
      <c r="L1" s="1" t="s">
        <v>2</v>
      </c>
      <c r="M1" s="1" t="s">
        <v>3</v>
      </c>
      <c r="N1" s="1" t="s">
        <v>4</v>
      </c>
      <c r="O1" s="281" t="s">
        <v>5</v>
      </c>
      <c r="P1" s="278"/>
      <c r="Q1" s="278"/>
      <c r="R1" s="1"/>
      <c r="S1" s="1"/>
      <c r="T1" s="1"/>
      <c r="V1" s="1"/>
      <c r="W1" s="1"/>
      <c r="X1" s="205" t="s">
        <v>6</v>
      </c>
      <c r="Y1" s="1"/>
      <c r="Z1" s="1"/>
    </row>
    <row r="2" spans="1:26" ht="15">
      <c r="A2" s="4"/>
      <c r="B2" s="5"/>
      <c r="C2" s="5"/>
      <c r="D2" s="6"/>
      <c r="E2" s="282" t="s">
        <v>7</v>
      </c>
      <c r="F2" s="283"/>
      <c r="G2" s="276" t="s">
        <v>8</v>
      </c>
      <c r="H2" s="276"/>
      <c r="I2" s="274" t="s">
        <v>9</v>
      </c>
      <c r="J2" s="275"/>
      <c r="K2" s="276" t="s">
        <v>10</v>
      </c>
      <c r="L2" s="276"/>
      <c r="M2" s="274" t="s">
        <v>11</v>
      </c>
      <c r="N2" s="275"/>
      <c r="O2" s="276" t="s">
        <v>12</v>
      </c>
      <c r="P2" s="276"/>
      <c r="Q2" s="274" t="s">
        <v>13</v>
      </c>
      <c r="R2" s="275"/>
      <c r="S2" s="276" t="s">
        <v>14</v>
      </c>
      <c r="T2" s="276"/>
      <c r="U2" s="274" t="s">
        <v>15</v>
      </c>
      <c r="V2" s="275"/>
      <c r="W2" s="276" t="s">
        <v>16</v>
      </c>
      <c r="X2" s="276"/>
      <c r="Y2" s="268" t="s">
        <v>17</v>
      </c>
      <c r="Z2" s="269"/>
    </row>
    <row r="3" spans="1:26" ht="18.75">
      <c r="A3" s="7"/>
      <c r="C3" s="272"/>
      <c r="D3" s="273"/>
      <c r="E3" s="265" t="s">
        <v>53</v>
      </c>
      <c r="F3" s="266"/>
      <c r="G3" s="267" t="s">
        <v>54</v>
      </c>
      <c r="H3" s="267"/>
      <c r="I3" s="265" t="s">
        <v>55</v>
      </c>
      <c r="J3" s="266"/>
      <c r="K3" s="267" t="s">
        <v>56</v>
      </c>
      <c r="L3" s="267"/>
      <c r="M3" s="265" t="s">
        <v>57</v>
      </c>
      <c r="N3" s="266"/>
      <c r="O3" s="267">
        <v>26</v>
      </c>
      <c r="P3" s="267"/>
      <c r="Q3" s="265" t="s">
        <v>58</v>
      </c>
      <c r="R3" s="266"/>
      <c r="S3" s="267" t="s">
        <v>59</v>
      </c>
      <c r="T3" s="267"/>
      <c r="U3" s="265" t="s">
        <v>60</v>
      </c>
      <c r="V3" s="266"/>
      <c r="W3" s="267">
        <v>40</v>
      </c>
      <c r="X3" s="267"/>
      <c r="Y3" s="270"/>
      <c r="Z3" s="271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207" t="s">
        <v>21</v>
      </c>
      <c r="E5" s="13">
        <v>1088</v>
      </c>
      <c r="F5" s="14">
        <v>166702</v>
      </c>
      <c r="G5" s="15">
        <v>54</v>
      </c>
      <c r="H5" s="16">
        <v>10200</v>
      </c>
      <c r="I5" s="13">
        <v>1779</v>
      </c>
      <c r="J5" s="14">
        <v>5436759</v>
      </c>
      <c r="K5" s="17">
        <v>1428</v>
      </c>
      <c r="L5" s="18">
        <v>3352790</v>
      </c>
      <c r="M5" s="13">
        <v>617</v>
      </c>
      <c r="N5" s="87">
        <v>210706</v>
      </c>
      <c r="O5" s="19">
        <v>923</v>
      </c>
      <c r="P5" s="18">
        <v>72406</v>
      </c>
      <c r="Q5" s="13">
        <v>12070</v>
      </c>
      <c r="R5" s="14">
        <v>2063995</v>
      </c>
      <c r="S5" s="19">
        <v>15035</v>
      </c>
      <c r="T5" s="18">
        <v>6325337</v>
      </c>
      <c r="U5" s="13">
        <v>4250</v>
      </c>
      <c r="V5" s="14">
        <v>2146451</v>
      </c>
      <c r="W5" s="13">
        <v>426</v>
      </c>
      <c r="X5" s="18">
        <v>47268</v>
      </c>
      <c r="Y5" s="20">
        <f aca="true" t="shared" si="0" ref="Y5:Z19">+W5+U5+S5+Q5+O5+M5+K5+I5+G5+E5</f>
        <v>37670</v>
      </c>
      <c r="Z5" s="21">
        <f t="shared" si="0"/>
        <v>19832614</v>
      </c>
    </row>
    <row r="6" spans="1:26" ht="18.95" customHeight="1">
      <c r="A6" s="7"/>
      <c r="B6" s="22"/>
      <c r="C6" s="200"/>
      <c r="D6" s="203" t="s">
        <v>22</v>
      </c>
      <c r="E6" s="23">
        <v>1044</v>
      </c>
      <c r="F6" s="24">
        <v>75889</v>
      </c>
      <c r="G6" s="25">
        <v>54</v>
      </c>
      <c r="H6" s="26">
        <v>10200</v>
      </c>
      <c r="I6" s="27">
        <v>1758</v>
      </c>
      <c r="J6" s="21">
        <v>5374921</v>
      </c>
      <c r="K6" s="25">
        <v>1470</v>
      </c>
      <c r="L6" s="26">
        <v>3380339</v>
      </c>
      <c r="M6" s="27">
        <v>610</v>
      </c>
      <c r="N6" s="88">
        <v>210030</v>
      </c>
      <c r="O6" s="25">
        <v>983</v>
      </c>
      <c r="P6" s="26">
        <v>68599</v>
      </c>
      <c r="Q6" s="27">
        <v>13046</v>
      </c>
      <c r="R6" s="21">
        <v>2101225</v>
      </c>
      <c r="S6" s="25">
        <v>15225</v>
      </c>
      <c r="T6" s="26">
        <v>6370017</v>
      </c>
      <c r="U6" s="27">
        <v>4692</v>
      </c>
      <c r="V6" s="21">
        <v>2334854</v>
      </c>
      <c r="W6" s="27">
        <v>343</v>
      </c>
      <c r="X6" s="26">
        <v>40887</v>
      </c>
      <c r="Y6" s="20">
        <f t="shared" si="0"/>
        <v>39225</v>
      </c>
      <c r="Z6" s="21">
        <f t="shared" si="0"/>
        <v>19966961</v>
      </c>
    </row>
    <row r="7" spans="1:26" ht="18.95" customHeight="1" thickBot="1">
      <c r="A7" s="7" t="s">
        <v>23</v>
      </c>
      <c r="B7" s="22"/>
      <c r="C7" s="201"/>
      <c r="D7" s="28" t="s">
        <v>24</v>
      </c>
      <c r="E7" s="23">
        <v>2594</v>
      </c>
      <c r="F7" s="36">
        <v>594130</v>
      </c>
      <c r="G7" s="29">
        <v>156</v>
      </c>
      <c r="H7" s="30">
        <v>75238</v>
      </c>
      <c r="I7" s="31">
        <v>1398</v>
      </c>
      <c r="J7" s="32">
        <v>798586</v>
      </c>
      <c r="K7" s="89">
        <v>1366</v>
      </c>
      <c r="L7" s="30">
        <v>2582648</v>
      </c>
      <c r="M7" s="23">
        <v>1201</v>
      </c>
      <c r="N7" s="24">
        <v>267318</v>
      </c>
      <c r="O7" s="33">
        <v>2663</v>
      </c>
      <c r="P7" s="34">
        <v>470493</v>
      </c>
      <c r="Q7" s="23">
        <v>32023</v>
      </c>
      <c r="R7" s="24">
        <v>4892697</v>
      </c>
      <c r="S7" s="33">
        <v>24386</v>
      </c>
      <c r="T7" s="34">
        <v>1828918</v>
      </c>
      <c r="U7" s="23">
        <v>1984</v>
      </c>
      <c r="V7" s="24">
        <v>518515</v>
      </c>
      <c r="W7" s="23">
        <v>1397</v>
      </c>
      <c r="X7" s="34">
        <v>210101</v>
      </c>
      <c r="Y7" s="31">
        <f t="shared" si="0"/>
        <v>69168</v>
      </c>
      <c r="Z7" s="24">
        <f t="shared" si="0"/>
        <v>12238644</v>
      </c>
    </row>
    <row r="8" spans="1:26" ht="18.95" customHeight="1">
      <c r="A8" s="7"/>
      <c r="B8" s="22" t="s">
        <v>25</v>
      </c>
      <c r="C8" s="2" t="s">
        <v>26</v>
      </c>
      <c r="D8" s="207" t="s">
        <v>21</v>
      </c>
      <c r="E8" s="13">
        <v>178</v>
      </c>
      <c r="F8" s="14">
        <v>30295</v>
      </c>
      <c r="G8" s="15">
        <v>0</v>
      </c>
      <c r="H8" s="16">
        <v>0</v>
      </c>
      <c r="I8" s="13">
        <v>179</v>
      </c>
      <c r="J8" s="14">
        <v>100662</v>
      </c>
      <c r="K8" s="17">
        <v>74</v>
      </c>
      <c r="L8" s="18">
        <v>1188</v>
      </c>
      <c r="M8" s="13">
        <v>6369</v>
      </c>
      <c r="N8" s="87">
        <v>880590</v>
      </c>
      <c r="O8" s="19">
        <v>0</v>
      </c>
      <c r="P8" s="18">
        <v>0</v>
      </c>
      <c r="Q8" s="13">
        <v>7420</v>
      </c>
      <c r="R8" s="14">
        <v>1562011</v>
      </c>
      <c r="S8" s="19">
        <v>31476</v>
      </c>
      <c r="T8" s="18">
        <v>3221789</v>
      </c>
      <c r="U8" s="13">
        <v>433</v>
      </c>
      <c r="V8" s="14">
        <v>37720</v>
      </c>
      <c r="W8" s="13">
        <v>14</v>
      </c>
      <c r="X8" s="18">
        <v>700</v>
      </c>
      <c r="Y8" s="13">
        <f t="shared" si="0"/>
        <v>46143</v>
      </c>
      <c r="Z8" s="14">
        <f t="shared" si="0"/>
        <v>5834955</v>
      </c>
    </row>
    <row r="9" spans="1:26" ht="18.95" customHeight="1">
      <c r="A9" s="7" t="s">
        <v>27</v>
      </c>
      <c r="B9" s="22"/>
      <c r="C9" s="200"/>
      <c r="D9" s="203" t="s">
        <v>22</v>
      </c>
      <c r="E9" s="23">
        <v>174</v>
      </c>
      <c r="F9" s="24">
        <v>29510</v>
      </c>
      <c r="G9" s="25">
        <v>0</v>
      </c>
      <c r="H9" s="26">
        <v>0</v>
      </c>
      <c r="I9" s="27">
        <v>185</v>
      </c>
      <c r="J9" s="21">
        <v>115499</v>
      </c>
      <c r="K9" s="25">
        <v>1</v>
      </c>
      <c r="L9" s="26">
        <v>0</v>
      </c>
      <c r="M9" s="27">
        <v>5857</v>
      </c>
      <c r="N9" s="88">
        <v>845030</v>
      </c>
      <c r="O9" s="25">
        <v>0</v>
      </c>
      <c r="P9" s="26">
        <v>0</v>
      </c>
      <c r="Q9" s="27">
        <v>7801</v>
      </c>
      <c r="R9" s="21">
        <v>1619234</v>
      </c>
      <c r="S9" s="25">
        <v>29714</v>
      </c>
      <c r="T9" s="26">
        <v>3080617</v>
      </c>
      <c r="U9" s="27">
        <v>428</v>
      </c>
      <c r="V9" s="21">
        <v>37295</v>
      </c>
      <c r="W9" s="27">
        <v>14</v>
      </c>
      <c r="X9" s="26">
        <v>700</v>
      </c>
      <c r="Y9" s="20">
        <f t="shared" si="0"/>
        <v>44174</v>
      </c>
      <c r="Z9" s="21">
        <f t="shared" si="0"/>
        <v>5727885</v>
      </c>
    </row>
    <row r="10" spans="1:26" ht="18.95" customHeight="1" thickBot="1">
      <c r="A10" s="7"/>
      <c r="B10" s="22"/>
      <c r="C10" s="201"/>
      <c r="D10" s="28" t="s">
        <v>24</v>
      </c>
      <c r="E10" s="35">
        <v>315</v>
      </c>
      <c r="F10" s="36">
        <v>61706</v>
      </c>
      <c r="G10" s="29">
        <v>0</v>
      </c>
      <c r="H10" s="30">
        <v>0</v>
      </c>
      <c r="I10" s="37">
        <v>189</v>
      </c>
      <c r="J10" s="38">
        <v>57753</v>
      </c>
      <c r="K10" s="89">
        <v>831</v>
      </c>
      <c r="L10" s="30">
        <v>9318</v>
      </c>
      <c r="M10" s="35">
        <v>8819</v>
      </c>
      <c r="N10" s="36">
        <v>1725547</v>
      </c>
      <c r="O10" s="29">
        <v>0</v>
      </c>
      <c r="P10" s="30">
        <v>0</v>
      </c>
      <c r="Q10" s="35">
        <v>11830</v>
      </c>
      <c r="R10" s="36">
        <v>1355127</v>
      </c>
      <c r="S10" s="29">
        <v>7885</v>
      </c>
      <c r="T10" s="30">
        <v>880018</v>
      </c>
      <c r="U10" s="35">
        <v>1243</v>
      </c>
      <c r="V10" s="36">
        <v>79475</v>
      </c>
      <c r="W10" s="35">
        <v>11</v>
      </c>
      <c r="X10" s="30">
        <v>20</v>
      </c>
      <c r="Y10" s="37">
        <f t="shared" si="0"/>
        <v>31123</v>
      </c>
      <c r="Z10" s="36">
        <f t="shared" si="0"/>
        <v>4168964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20</v>
      </c>
      <c r="J11" s="14">
        <v>2798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2715</v>
      </c>
      <c r="R11" s="14">
        <v>751733</v>
      </c>
      <c r="S11" s="19">
        <v>0</v>
      </c>
      <c r="T11" s="18">
        <v>0</v>
      </c>
      <c r="U11" s="13">
        <v>5</v>
      </c>
      <c r="V11" s="14">
        <v>760</v>
      </c>
      <c r="W11" s="13">
        <v>0</v>
      </c>
      <c r="X11" s="18">
        <v>0</v>
      </c>
      <c r="Y11" s="13">
        <f>+W11+U11+S11+Q11+O11+M11+K11+I11+G11+E11</f>
        <v>2830</v>
      </c>
      <c r="Z11" s="14">
        <f t="shared" si="0"/>
        <v>845291</v>
      </c>
    </row>
    <row r="12" spans="1:26" ht="18.95" customHeight="1">
      <c r="A12" s="7"/>
      <c r="B12" s="7"/>
      <c r="C12" s="200"/>
      <c r="D12" s="204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20</v>
      </c>
      <c r="J12" s="21">
        <v>2798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2388</v>
      </c>
      <c r="R12" s="21">
        <v>643847</v>
      </c>
      <c r="S12" s="25">
        <v>0</v>
      </c>
      <c r="T12" s="26">
        <v>0</v>
      </c>
      <c r="U12" s="27">
        <v>4</v>
      </c>
      <c r="V12" s="21">
        <v>720</v>
      </c>
      <c r="W12" s="27">
        <v>0</v>
      </c>
      <c r="X12" s="26">
        <v>0</v>
      </c>
      <c r="Y12" s="20">
        <f aca="true" t="shared" si="1" ref="Y12:Y19">+W12+U12+S12+Q12+O12+M12+K12+I12+G12+E12</f>
        <v>2502</v>
      </c>
      <c r="Z12" s="21">
        <f t="shared" si="0"/>
        <v>737365</v>
      </c>
    </row>
    <row r="13" spans="1:26" ht="18.95" customHeight="1" thickBot="1">
      <c r="A13" s="7"/>
      <c r="B13" s="7"/>
      <c r="C13" s="201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23</v>
      </c>
      <c r="J13" s="38">
        <v>31083</v>
      </c>
      <c r="K13" s="89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7104</v>
      </c>
      <c r="R13" s="36">
        <v>1978062</v>
      </c>
      <c r="S13" s="29">
        <v>0</v>
      </c>
      <c r="T13" s="30">
        <v>0</v>
      </c>
      <c r="U13" s="35">
        <v>31</v>
      </c>
      <c r="V13" s="36">
        <v>3466</v>
      </c>
      <c r="W13" s="35">
        <v>0</v>
      </c>
      <c r="X13" s="30">
        <v>0</v>
      </c>
      <c r="Y13" s="37">
        <f t="shared" si="1"/>
        <v>7372</v>
      </c>
      <c r="Z13" s="36">
        <f t="shared" si="0"/>
        <v>2226611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207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1997</v>
      </c>
      <c r="N14" s="87">
        <v>115174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1997</v>
      </c>
      <c r="Z14" s="14">
        <f t="shared" si="0"/>
        <v>115174</v>
      </c>
    </row>
    <row r="15" spans="1:26" ht="18.95" customHeight="1">
      <c r="A15" s="7"/>
      <c r="B15" s="22"/>
      <c r="C15" s="200"/>
      <c r="D15" s="203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2178</v>
      </c>
      <c r="N15" s="88">
        <v>184212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2178</v>
      </c>
      <c r="Z15" s="24">
        <f t="shared" si="0"/>
        <v>184212</v>
      </c>
    </row>
    <row r="16" spans="1:26" ht="18.95" customHeight="1" thickBot="1">
      <c r="A16" s="7" t="s">
        <v>34</v>
      </c>
      <c r="B16" s="22"/>
      <c r="C16" s="201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5830</v>
      </c>
      <c r="N16" s="36">
        <v>650347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5830</v>
      </c>
      <c r="Z16" s="36">
        <f t="shared" si="0"/>
        <v>650347</v>
      </c>
    </row>
    <row r="17" spans="1:26" ht="18.95" customHeight="1">
      <c r="A17" s="7"/>
      <c r="B17" s="22"/>
      <c r="C17" s="2" t="s">
        <v>35</v>
      </c>
      <c r="D17" s="207" t="s">
        <v>21</v>
      </c>
      <c r="E17" s="13">
        <v>78</v>
      </c>
      <c r="F17" s="14">
        <v>19776</v>
      </c>
      <c r="G17" s="19">
        <v>687</v>
      </c>
      <c r="H17" s="18">
        <v>174760</v>
      </c>
      <c r="I17" s="13">
        <v>1475</v>
      </c>
      <c r="J17" s="14">
        <v>202701</v>
      </c>
      <c r="K17" s="19">
        <v>5</v>
      </c>
      <c r="L17" s="18">
        <v>3960</v>
      </c>
      <c r="M17" s="13">
        <v>1215</v>
      </c>
      <c r="N17" s="87">
        <v>388163</v>
      </c>
      <c r="O17" s="19">
        <v>4106</v>
      </c>
      <c r="P17" s="18">
        <v>1628281</v>
      </c>
      <c r="Q17" s="13">
        <v>5731</v>
      </c>
      <c r="R17" s="14">
        <v>1200257</v>
      </c>
      <c r="S17" s="19">
        <v>273</v>
      </c>
      <c r="T17" s="18">
        <v>59086</v>
      </c>
      <c r="U17" s="13">
        <v>0</v>
      </c>
      <c r="V17" s="14">
        <v>0</v>
      </c>
      <c r="W17" s="13">
        <v>7459</v>
      </c>
      <c r="X17" s="18">
        <v>1581008</v>
      </c>
      <c r="Y17" s="41">
        <f t="shared" si="1"/>
        <v>21029</v>
      </c>
      <c r="Z17" s="42">
        <f t="shared" si="0"/>
        <v>5257992</v>
      </c>
    </row>
    <row r="18" spans="1:26" ht="18.95" customHeight="1">
      <c r="A18" s="7" t="s">
        <v>36</v>
      </c>
      <c r="B18" s="22"/>
      <c r="C18" s="200"/>
      <c r="D18" s="203" t="s">
        <v>22</v>
      </c>
      <c r="E18" s="27">
        <v>135</v>
      </c>
      <c r="F18" s="21">
        <v>31512</v>
      </c>
      <c r="G18" s="25">
        <v>595</v>
      </c>
      <c r="H18" s="26">
        <v>142248</v>
      </c>
      <c r="I18" s="27">
        <v>1360</v>
      </c>
      <c r="J18" s="21">
        <v>176140</v>
      </c>
      <c r="K18" s="25">
        <v>87</v>
      </c>
      <c r="L18" s="26">
        <v>64470</v>
      </c>
      <c r="M18" s="27">
        <v>897</v>
      </c>
      <c r="N18" s="21">
        <v>290185</v>
      </c>
      <c r="O18" s="25">
        <v>4004</v>
      </c>
      <c r="P18" s="26">
        <v>1580851</v>
      </c>
      <c r="Q18" s="27">
        <v>5116</v>
      </c>
      <c r="R18" s="21">
        <v>1157137</v>
      </c>
      <c r="S18" s="25">
        <v>253</v>
      </c>
      <c r="T18" s="26">
        <v>58181</v>
      </c>
      <c r="U18" s="27">
        <v>3</v>
      </c>
      <c r="V18" s="21">
        <v>660</v>
      </c>
      <c r="W18" s="27">
        <v>7362</v>
      </c>
      <c r="X18" s="26">
        <v>1536557</v>
      </c>
      <c r="Y18" s="23">
        <f t="shared" si="1"/>
        <v>19812</v>
      </c>
      <c r="Z18" s="24">
        <f t="shared" si="0"/>
        <v>5037941</v>
      </c>
    </row>
    <row r="19" spans="1:26" ht="18.95" customHeight="1" thickBot="1">
      <c r="A19" s="7"/>
      <c r="B19" s="22"/>
      <c r="C19" s="201"/>
      <c r="D19" s="43" t="s">
        <v>24</v>
      </c>
      <c r="E19" s="23">
        <v>707</v>
      </c>
      <c r="F19" s="24">
        <v>172903</v>
      </c>
      <c r="G19" s="33">
        <v>590</v>
      </c>
      <c r="H19" s="34">
        <v>145543</v>
      </c>
      <c r="I19" s="23">
        <v>381</v>
      </c>
      <c r="J19" s="24">
        <v>161186</v>
      </c>
      <c r="K19" s="90">
        <v>221</v>
      </c>
      <c r="L19" s="34">
        <v>169555</v>
      </c>
      <c r="M19" s="23">
        <v>1719</v>
      </c>
      <c r="N19" s="24">
        <v>482180</v>
      </c>
      <c r="O19" s="33">
        <v>2008</v>
      </c>
      <c r="P19" s="34">
        <v>789402</v>
      </c>
      <c r="Q19" s="23">
        <v>7666</v>
      </c>
      <c r="R19" s="24">
        <v>2030684</v>
      </c>
      <c r="S19" s="33">
        <v>151</v>
      </c>
      <c r="T19" s="34">
        <v>40284</v>
      </c>
      <c r="U19" s="23">
        <v>64</v>
      </c>
      <c r="V19" s="24">
        <v>14080</v>
      </c>
      <c r="W19" s="23">
        <v>7378</v>
      </c>
      <c r="X19" s="34">
        <v>1713503</v>
      </c>
      <c r="Y19" s="35">
        <f t="shared" si="1"/>
        <v>20885</v>
      </c>
      <c r="Z19" s="36">
        <f t="shared" si="0"/>
        <v>5719320</v>
      </c>
    </row>
    <row r="20" spans="1:28" ht="18.95" customHeight="1">
      <c r="A20" s="7"/>
      <c r="B20" s="22"/>
      <c r="C20" s="2" t="s">
        <v>17</v>
      </c>
      <c r="D20" s="207" t="s">
        <v>21</v>
      </c>
      <c r="E20" s="13">
        <f>+E17+E14+E11+E8+E5</f>
        <v>1344</v>
      </c>
      <c r="F20" s="14">
        <f aca="true" t="shared" si="2" ref="F20:Z22">+F17+F14+F11+F8+F5</f>
        <v>216773</v>
      </c>
      <c r="G20" s="19">
        <f t="shared" si="2"/>
        <v>816</v>
      </c>
      <c r="H20" s="18">
        <f t="shared" si="2"/>
        <v>259960</v>
      </c>
      <c r="I20" s="13">
        <f t="shared" si="2"/>
        <v>3453</v>
      </c>
      <c r="J20" s="14">
        <f t="shared" si="2"/>
        <v>5742920</v>
      </c>
      <c r="K20" s="19">
        <f t="shared" si="2"/>
        <v>1507</v>
      </c>
      <c r="L20" s="18">
        <f t="shared" si="2"/>
        <v>3357938</v>
      </c>
      <c r="M20" s="13">
        <f t="shared" si="2"/>
        <v>10213</v>
      </c>
      <c r="N20" s="14">
        <f t="shared" si="2"/>
        <v>1609633</v>
      </c>
      <c r="O20" s="19">
        <f t="shared" si="2"/>
        <v>5029</v>
      </c>
      <c r="P20" s="18">
        <f t="shared" si="2"/>
        <v>1700687</v>
      </c>
      <c r="Q20" s="13">
        <f t="shared" si="2"/>
        <v>27936</v>
      </c>
      <c r="R20" s="14">
        <f t="shared" si="2"/>
        <v>5577996</v>
      </c>
      <c r="S20" s="19">
        <f t="shared" si="2"/>
        <v>46784</v>
      </c>
      <c r="T20" s="18">
        <f t="shared" si="2"/>
        <v>9606212</v>
      </c>
      <c r="U20" s="13">
        <f t="shared" si="2"/>
        <v>4688</v>
      </c>
      <c r="V20" s="14">
        <f t="shared" si="2"/>
        <v>2184931</v>
      </c>
      <c r="W20" s="13">
        <f t="shared" si="2"/>
        <v>7899</v>
      </c>
      <c r="X20" s="18">
        <f t="shared" si="2"/>
        <v>1628976</v>
      </c>
      <c r="Y20" s="31">
        <f t="shared" si="2"/>
        <v>109669</v>
      </c>
      <c r="Z20" s="32">
        <f t="shared" si="2"/>
        <v>31886026</v>
      </c>
      <c r="AA20" s="3"/>
      <c r="AB20" s="3"/>
    </row>
    <row r="21" spans="1:28" ht="18.95" customHeight="1">
      <c r="A21" s="7" t="s">
        <v>37</v>
      </c>
      <c r="B21" s="22"/>
      <c r="C21" s="200"/>
      <c r="D21" s="203" t="s">
        <v>22</v>
      </c>
      <c r="E21" s="27">
        <f aca="true" t="shared" si="3" ref="E21:X22">+E18+E15+E12+E9+E6</f>
        <v>1353</v>
      </c>
      <c r="F21" s="21">
        <f t="shared" si="3"/>
        <v>136911</v>
      </c>
      <c r="G21" s="25">
        <f t="shared" si="3"/>
        <v>724</v>
      </c>
      <c r="H21" s="26">
        <f t="shared" si="3"/>
        <v>227448</v>
      </c>
      <c r="I21" s="27">
        <f t="shared" si="3"/>
        <v>3323</v>
      </c>
      <c r="J21" s="21">
        <f t="shared" si="3"/>
        <v>5669358</v>
      </c>
      <c r="K21" s="25">
        <f t="shared" si="3"/>
        <v>1558</v>
      </c>
      <c r="L21" s="26">
        <f t="shared" si="3"/>
        <v>3444809</v>
      </c>
      <c r="M21" s="27">
        <f t="shared" si="3"/>
        <v>9557</v>
      </c>
      <c r="N21" s="21">
        <f t="shared" si="3"/>
        <v>1544457</v>
      </c>
      <c r="O21" s="25">
        <f t="shared" si="3"/>
        <v>4987</v>
      </c>
      <c r="P21" s="26">
        <f t="shared" si="3"/>
        <v>1649450</v>
      </c>
      <c r="Q21" s="27">
        <f t="shared" si="3"/>
        <v>28351</v>
      </c>
      <c r="R21" s="21">
        <f t="shared" si="3"/>
        <v>5521443</v>
      </c>
      <c r="S21" s="25">
        <f t="shared" si="3"/>
        <v>45192</v>
      </c>
      <c r="T21" s="26">
        <f t="shared" si="3"/>
        <v>9508815</v>
      </c>
      <c r="U21" s="27">
        <f t="shared" si="3"/>
        <v>5127</v>
      </c>
      <c r="V21" s="21">
        <f t="shared" si="3"/>
        <v>2373529</v>
      </c>
      <c r="W21" s="27">
        <f t="shared" si="3"/>
        <v>7719</v>
      </c>
      <c r="X21" s="26">
        <f t="shared" si="3"/>
        <v>1578144</v>
      </c>
      <c r="Y21" s="23">
        <f t="shared" si="2"/>
        <v>107891</v>
      </c>
      <c r="Z21" s="24">
        <f t="shared" si="2"/>
        <v>31654364</v>
      </c>
      <c r="AA21" s="3"/>
      <c r="AB21" s="3"/>
    </row>
    <row r="22" spans="1:28" ht="18.95" customHeight="1" thickBot="1">
      <c r="A22" s="7"/>
      <c r="B22" s="22"/>
      <c r="C22" s="201"/>
      <c r="D22" s="43" t="s">
        <v>24</v>
      </c>
      <c r="E22" s="23">
        <f t="shared" si="3"/>
        <v>3616</v>
      </c>
      <c r="F22" s="24">
        <f t="shared" si="3"/>
        <v>828739</v>
      </c>
      <c r="G22" s="33">
        <f t="shared" si="3"/>
        <v>941</v>
      </c>
      <c r="H22" s="34">
        <f t="shared" si="3"/>
        <v>415781</v>
      </c>
      <c r="I22" s="23">
        <f t="shared" si="3"/>
        <v>1991</v>
      </c>
      <c r="J22" s="24">
        <f t="shared" si="3"/>
        <v>1048608</v>
      </c>
      <c r="K22" s="33">
        <f t="shared" si="3"/>
        <v>2418</v>
      </c>
      <c r="L22" s="34">
        <f t="shared" si="3"/>
        <v>2761521</v>
      </c>
      <c r="M22" s="23">
        <f t="shared" si="3"/>
        <v>17588</v>
      </c>
      <c r="N22" s="24">
        <f t="shared" si="3"/>
        <v>3144392</v>
      </c>
      <c r="O22" s="33">
        <f t="shared" si="3"/>
        <v>4671</v>
      </c>
      <c r="P22" s="34">
        <f t="shared" si="3"/>
        <v>1259895</v>
      </c>
      <c r="Q22" s="23">
        <f t="shared" si="3"/>
        <v>58623</v>
      </c>
      <c r="R22" s="24">
        <f t="shared" si="3"/>
        <v>10256570</v>
      </c>
      <c r="S22" s="33">
        <f t="shared" si="3"/>
        <v>32422</v>
      </c>
      <c r="T22" s="34">
        <f t="shared" si="3"/>
        <v>2749220</v>
      </c>
      <c r="U22" s="23">
        <f t="shared" si="3"/>
        <v>3322</v>
      </c>
      <c r="V22" s="24">
        <f t="shared" si="3"/>
        <v>615536</v>
      </c>
      <c r="W22" s="23">
        <f t="shared" si="3"/>
        <v>8786</v>
      </c>
      <c r="X22" s="34">
        <f t="shared" si="3"/>
        <v>1923624</v>
      </c>
      <c r="Y22" s="23">
        <f t="shared" si="2"/>
        <v>134378</v>
      </c>
      <c r="Z22" s="24">
        <f t="shared" si="2"/>
        <v>25003886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61">
        <f>(E20+E21)/(E22+E41)*100</f>
        <v>37.24623670763707</v>
      </c>
      <c r="F23" s="262"/>
      <c r="G23" s="261">
        <f>(G20+G21)/(G22+G41)*100</f>
        <v>86.03351955307262</v>
      </c>
      <c r="H23" s="262"/>
      <c r="I23" s="261">
        <f>(I20+I21)/(I22+I41)*100</f>
        <v>175.9086188992731</v>
      </c>
      <c r="J23" s="262"/>
      <c r="K23" s="261">
        <f>(K20+K21)/(K22+K41)*100</f>
        <v>62.71741354614283</v>
      </c>
      <c r="L23" s="262"/>
      <c r="M23" s="261">
        <f>(M20+M21)/(M22+M41)*100</f>
        <v>57.27114716106605</v>
      </c>
      <c r="N23" s="262"/>
      <c r="O23" s="261">
        <f>(O20+O21)/(O22+O41)*100</f>
        <v>107.69892473118279</v>
      </c>
      <c r="P23" s="262"/>
      <c r="Q23" s="261">
        <f>(Q20+Q21)/(Q22+Q41)*100</f>
        <v>47.838281163682105</v>
      </c>
      <c r="R23" s="262"/>
      <c r="S23" s="261">
        <f>(S20+S21)/(S22+S41)*100</f>
        <v>145.41200278252072</v>
      </c>
      <c r="T23" s="262"/>
      <c r="U23" s="261">
        <f>(U20+U21)/(U22+U41)*100</f>
        <v>138.571226881265</v>
      </c>
      <c r="V23" s="262"/>
      <c r="W23" s="261">
        <f>(W20+W21)/(W22+W41)*100</f>
        <v>89.79990800367985</v>
      </c>
      <c r="X23" s="262"/>
      <c r="Y23" s="261">
        <f>(Y20+Y21)/(Y22+Y41)*100</f>
        <v>81.48986058776379</v>
      </c>
      <c r="Z23" s="262"/>
    </row>
    <row r="24" spans="1:26" ht="18.95" customHeight="1">
      <c r="A24" s="7"/>
      <c r="B24" s="22"/>
      <c r="C24" s="45" t="s">
        <v>39</v>
      </c>
      <c r="D24" s="43" t="s">
        <v>40</v>
      </c>
      <c r="E24" s="263">
        <f>F22/E22*1000</f>
        <v>229186.6703539823</v>
      </c>
      <c r="F24" s="264"/>
      <c r="G24" s="257">
        <f>H22/G22*1000</f>
        <v>441850.1594048884</v>
      </c>
      <c r="H24" s="258"/>
      <c r="I24" s="259">
        <f>J22/I22*1000</f>
        <v>526674.0331491713</v>
      </c>
      <c r="J24" s="260"/>
      <c r="K24" s="257">
        <f>L22/K22*1000</f>
        <v>1142068.2382133997</v>
      </c>
      <c r="L24" s="258"/>
      <c r="M24" s="259">
        <f>N22/M22*1000</f>
        <v>178780.53218103253</v>
      </c>
      <c r="N24" s="260"/>
      <c r="O24" s="257">
        <f>P22/O22*1000</f>
        <v>269727.03917790623</v>
      </c>
      <c r="P24" s="258"/>
      <c r="Q24" s="259">
        <f>R22/Q22*1000</f>
        <v>174958.12223871177</v>
      </c>
      <c r="R24" s="260"/>
      <c r="S24" s="257">
        <f>T22/S22*1000</f>
        <v>84794.89235704152</v>
      </c>
      <c r="T24" s="258"/>
      <c r="U24" s="259">
        <f>V22/U22*1000</f>
        <v>185290.78868151718</v>
      </c>
      <c r="V24" s="260"/>
      <c r="W24" s="257">
        <f>X22/W22*1000</f>
        <v>218941.95310721602</v>
      </c>
      <c r="X24" s="258"/>
      <c r="Y24" s="259">
        <f>Z22/Y22*1000</f>
        <v>186071.2765482445</v>
      </c>
      <c r="Z24" s="26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2.690916667906949</v>
      </c>
      <c r="F25" s="49"/>
      <c r="G25" s="50">
        <f>G22/Y22*100</f>
        <v>0.7002634359791037</v>
      </c>
      <c r="H25" s="51"/>
      <c r="I25" s="48">
        <f>I22/Y22*100</f>
        <v>1.4816413401003141</v>
      </c>
      <c r="J25" s="49"/>
      <c r="K25" s="50">
        <f>K22/Y22*100</f>
        <v>1.7994016877762729</v>
      </c>
      <c r="L25" s="51"/>
      <c r="M25" s="48">
        <f>M22/Y22*100</f>
        <v>13.088451978746521</v>
      </c>
      <c r="N25" s="49"/>
      <c r="O25" s="50">
        <f>O22/Y22*100</f>
        <v>3.4760154191906416</v>
      </c>
      <c r="P25" s="51"/>
      <c r="Q25" s="48">
        <f>Q22/Y22*100</f>
        <v>43.625444641235916</v>
      </c>
      <c r="R25" s="49"/>
      <c r="S25" s="50">
        <f>S22/Y22*100</f>
        <v>24.127461340397982</v>
      </c>
      <c r="T25" s="51"/>
      <c r="U25" s="48">
        <f>U22/Y22*100</f>
        <v>2.47213085475301</v>
      </c>
      <c r="V25" s="49"/>
      <c r="W25" s="50">
        <f>W22/Y22*100</f>
        <v>6.538272633913289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199"/>
      <c r="E26" s="52"/>
      <c r="F26" s="199"/>
      <c r="G26" s="52"/>
      <c r="H26" s="199"/>
      <c r="I26" s="52"/>
      <c r="J26" s="199"/>
      <c r="K26" s="52"/>
      <c r="L26" s="199"/>
      <c r="M26" s="52"/>
      <c r="N26" s="199"/>
      <c r="O26" s="52"/>
      <c r="P26" s="199"/>
      <c r="Q26" s="52"/>
      <c r="R26" s="199"/>
      <c r="S26" s="52"/>
      <c r="T26" s="199"/>
      <c r="U26" s="52"/>
      <c r="V26" s="199"/>
      <c r="W26" s="52"/>
      <c r="X26" s="199"/>
      <c r="Y26" s="52"/>
      <c r="Z26" s="53"/>
    </row>
    <row r="27" spans="1:26" ht="18.95" customHeight="1">
      <c r="A27" s="22"/>
      <c r="B27" s="254" t="s">
        <v>42</v>
      </c>
      <c r="C27" s="4" t="s">
        <v>43</v>
      </c>
      <c r="D27" s="54" t="s">
        <v>21</v>
      </c>
      <c r="E27" s="13">
        <v>1229</v>
      </c>
      <c r="F27" s="14">
        <v>110250</v>
      </c>
      <c r="G27" s="19">
        <v>692</v>
      </c>
      <c r="H27" s="18">
        <v>237564</v>
      </c>
      <c r="I27" s="13">
        <v>3341</v>
      </c>
      <c r="J27" s="14">
        <v>6423389</v>
      </c>
      <c r="K27" s="19">
        <v>608</v>
      </c>
      <c r="L27" s="18">
        <v>990132</v>
      </c>
      <c r="M27" s="13">
        <v>8848</v>
      </c>
      <c r="N27" s="14">
        <v>1459915</v>
      </c>
      <c r="O27" s="19">
        <v>4361</v>
      </c>
      <c r="P27" s="18">
        <v>1503638</v>
      </c>
      <c r="Q27" s="13">
        <v>21832</v>
      </c>
      <c r="R27" s="14">
        <v>6000746</v>
      </c>
      <c r="S27" s="19">
        <v>44731</v>
      </c>
      <c r="T27" s="18">
        <v>10197211</v>
      </c>
      <c r="U27" s="13">
        <v>4891</v>
      </c>
      <c r="V27" s="14">
        <v>1133757</v>
      </c>
      <c r="W27" s="19">
        <v>14454</v>
      </c>
      <c r="X27" s="18">
        <v>2078969</v>
      </c>
      <c r="Y27" s="55">
        <f>+W27+U27+S27+Q27+O27+M27+K27+I27+G27+E27</f>
        <v>104987</v>
      </c>
      <c r="Z27" s="56">
        <f aca="true" t="shared" si="4" ref="Z27:Z29">+X27+V27+T27+R27+P27+N27+L27+J27+H27+F27</f>
        <v>30135571</v>
      </c>
    </row>
    <row r="28" spans="1:26" ht="18.95" customHeight="1">
      <c r="A28" s="22"/>
      <c r="B28" s="255"/>
      <c r="C28" s="7"/>
      <c r="D28" s="57" t="s">
        <v>22</v>
      </c>
      <c r="E28" s="27">
        <v>1557</v>
      </c>
      <c r="F28" s="21">
        <v>185332</v>
      </c>
      <c r="G28" s="25">
        <v>831</v>
      </c>
      <c r="H28" s="26">
        <v>230684</v>
      </c>
      <c r="I28" s="27">
        <v>3127</v>
      </c>
      <c r="J28" s="21">
        <v>5463300</v>
      </c>
      <c r="K28" s="25">
        <v>327</v>
      </c>
      <c r="L28" s="26">
        <v>363208</v>
      </c>
      <c r="M28" s="27">
        <v>7635</v>
      </c>
      <c r="N28" s="21">
        <v>1272279</v>
      </c>
      <c r="O28" s="25">
        <v>4496</v>
      </c>
      <c r="P28" s="26">
        <v>1545821</v>
      </c>
      <c r="Q28" s="27">
        <v>23821</v>
      </c>
      <c r="R28" s="21">
        <v>6290123</v>
      </c>
      <c r="S28" s="25">
        <v>44678</v>
      </c>
      <c r="T28" s="26">
        <v>10147505</v>
      </c>
      <c r="U28" s="27">
        <v>7660</v>
      </c>
      <c r="V28" s="21">
        <v>2316631</v>
      </c>
      <c r="W28" s="25">
        <v>10616</v>
      </c>
      <c r="X28" s="26">
        <v>1811845</v>
      </c>
      <c r="Y28" s="58">
        <f aca="true" t="shared" si="5" ref="Y28:Y29">+W28+U28+S28+Q28+O28+M28+K28+I28+G28+E28</f>
        <v>104748</v>
      </c>
      <c r="Z28" s="59">
        <f t="shared" si="4"/>
        <v>29626728</v>
      </c>
    </row>
    <row r="29" spans="1:26" ht="18.95" customHeight="1">
      <c r="A29" s="22"/>
      <c r="B29" s="255"/>
      <c r="C29" s="7"/>
      <c r="D29" s="57" t="s">
        <v>24</v>
      </c>
      <c r="E29" s="27">
        <v>3412</v>
      </c>
      <c r="F29" s="21">
        <v>746736</v>
      </c>
      <c r="G29" s="25">
        <v>1024</v>
      </c>
      <c r="H29" s="26">
        <v>416809</v>
      </c>
      <c r="I29" s="27">
        <v>2265</v>
      </c>
      <c r="J29" s="21">
        <v>3250915</v>
      </c>
      <c r="K29" s="25">
        <v>663</v>
      </c>
      <c r="L29" s="26">
        <v>899013</v>
      </c>
      <c r="M29" s="27">
        <v>14575</v>
      </c>
      <c r="N29" s="21">
        <v>2633051</v>
      </c>
      <c r="O29" s="25">
        <v>3925</v>
      </c>
      <c r="P29" s="26">
        <v>1137646</v>
      </c>
      <c r="Q29" s="27">
        <v>56169</v>
      </c>
      <c r="R29" s="21">
        <v>11081889</v>
      </c>
      <c r="S29" s="25">
        <v>26441</v>
      </c>
      <c r="T29" s="26">
        <v>2328304</v>
      </c>
      <c r="U29" s="27">
        <v>7931</v>
      </c>
      <c r="V29" s="21">
        <v>1528841</v>
      </c>
      <c r="W29" s="25">
        <v>11582</v>
      </c>
      <c r="X29" s="26">
        <v>2012901</v>
      </c>
      <c r="Y29" s="58">
        <f t="shared" si="5"/>
        <v>127987</v>
      </c>
      <c r="Z29" s="59">
        <f t="shared" si="4"/>
        <v>26036105</v>
      </c>
    </row>
    <row r="30" spans="1:26" ht="18.95" customHeight="1" thickBot="1">
      <c r="A30" s="22" t="s">
        <v>29</v>
      </c>
      <c r="B30" s="255"/>
      <c r="C30" s="7"/>
      <c r="D30" s="60" t="s">
        <v>44</v>
      </c>
      <c r="E30" s="252">
        <v>39</v>
      </c>
      <c r="F30" s="253"/>
      <c r="G30" s="252">
        <v>69.6</v>
      </c>
      <c r="H30" s="253"/>
      <c r="I30" s="252">
        <v>149.9</v>
      </c>
      <c r="J30" s="253"/>
      <c r="K30" s="252">
        <v>89.5</v>
      </c>
      <c r="L30" s="253"/>
      <c r="M30" s="252">
        <v>59</v>
      </c>
      <c r="N30" s="253"/>
      <c r="O30" s="252">
        <v>110.9</v>
      </c>
      <c r="P30" s="253"/>
      <c r="Q30" s="252">
        <v>39.9</v>
      </c>
      <c r="R30" s="253"/>
      <c r="S30" s="252">
        <v>169.2</v>
      </c>
      <c r="T30" s="253"/>
      <c r="U30" s="252">
        <v>67.4</v>
      </c>
      <c r="V30" s="253"/>
      <c r="W30" s="252">
        <v>129.7</v>
      </c>
      <c r="X30" s="253"/>
      <c r="Y30" s="252">
        <v>82</v>
      </c>
      <c r="Z30" s="253"/>
    </row>
    <row r="31" spans="1:26" ht="18.95" customHeight="1">
      <c r="A31" s="22"/>
      <c r="B31" s="255"/>
      <c r="C31" s="4" t="s">
        <v>45</v>
      </c>
      <c r="D31" s="207" t="s">
        <v>21</v>
      </c>
      <c r="E31" s="124">
        <f>E20-E27</f>
        <v>115</v>
      </c>
      <c r="F31" s="125">
        <f aca="true" t="shared" si="6" ref="F31:Z33">F20-F27</f>
        <v>106523</v>
      </c>
      <c r="G31" s="126">
        <f t="shared" si="6"/>
        <v>124</v>
      </c>
      <c r="H31" s="127">
        <f t="shared" si="6"/>
        <v>22396</v>
      </c>
      <c r="I31" s="124">
        <f t="shared" si="6"/>
        <v>112</v>
      </c>
      <c r="J31" s="125">
        <f t="shared" si="6"/>
        <v>-680469</v>
      </c>
      <c r="K31" s="126">
        <f t="shared" si="6"/>
        <v>899</v>
      </c>
      <c r="L31" s="127">
        <f t="shared" si="6"/>
        <v>2367806</v>
      </c>
      <c r="M31" s="124">
        <f t="shared" si="6"/>
        <v>1365</v>
      </c>
      <c r="N31" s="125">
        <f t="shared" si="6"/>
        <v>149718</v>
      </c>
      <c r="O31" s="126">
        <f t="shared" si="6"/>
        <v>668</v>
      </c>
      <c r="P31" s="127">
        <f t="shared" si="6"/>
        <v>197049</v>
      </c>
      <c r="Q31" s="124">
        <f t="shared" si="6"/>
        <v>6104</v>
      </c>
      <c r="R31" s="125">
        <f t="shared" si="6"/>
        <v>-422750</v>
      </c>
      <c r="S31" s="126">
        <f t="shared" si="6"/>
        <v>2053</v>
      </c>
      <c r="T31" s="127">
        <f t="shared" si="6"/>
        <v>-590999</v>
      </c>
      <c r="U31" s="124">
        <f t="shared" si="6"/>
        <v>-203</v>
      </c>
      <c r="V31" s="125">
        <f t="shared" si="6"/>
        <v>1051174</v>
      </c>
      <c r="W31" s="126">
        <f t="shared" si="6"/>
        <v>-6555</v>
      </c>
      <c r="X31" s="127">
        <f t="shared" si="6"/>
        <v>-449993</v>
      </c>
      <c r="Y31" s="124">
        <f t="shared" si="6"/>
        <v>4682</v>
      </c>
      <c r="Z31" s="125">
        <f t="shared" si="6"/>
        <v>1750455</v>
      </c>
    </row>
    <row r="32" spans="1:26" ht="18.95" customHeight="1">
      <c r="A32" s="22" t="s">
        <v>46</v>
      </c>
      <c r="B32" s="255"/>
      <c r="C32" s="7"/>
      <c r="D32" s="203" t="s">
        <v>22</v>
      </c>
      <c r="E32" s="128">
        <f aca="true" t="shared" si="7" ref="E32:T33">E21-E28</f>
        <v>-204</v>
      </c>
      <c r="F32" s="129">
        <f t="shared" si="7"/>
        <v>-48421</v>
      </c>
      <c r="G32" s="130">
        <f t="shared" si="7"/>
        <v>-107</v>
      </c>
      <c r="H32" s="131">
        <f t="shared" si="7"/>
        <v>-3236</v>
      </c>
      <c r="I32" s="128">
        <f t="shared" si="7"/>
        <v>196</v>
      </c>
      <c r="J32" s="129">
        <f t="shared" si="7"/>
        <v>206058</v>
      </c>
      <c r="K32" s="130">
        <f t="shared" si="7"/>
        <v>1231</v>
      </c>
      <c r="L32" s="131">
        <f t="shared" si="7"/>
        <v>3081601</v>
      </c>
      <c r="M32" s="128">
        <f t="shared" si="7"/>
        <v>1922</v>
      </c>
      <c r="N32" s="129">
        <f t="shared" si="7"/>
        <v>272178</v>
      </c>
      <c r="O32" s="130">
        <f t="shared" si="7"/>
        <v>491</v>
      </c>
      <c r="P32" s="131">
        <f t="shared" si="7"/>
        <v>103629</v>
      </c>
      <c r="Q32" s="128">
        <f t="shared" si="7"/>
        <v>4530</v>
      </c>
      <c r="R32" s="129">
        <f t="shared" si="7"/>
        <v>-768680</v>
      </c>
      <c r="S32" s="130">
        <f t="shared" si="7"/>
        <v>514</v>
      </c>
      <c r="T32" s="131">
        <f t="shared" si="7"/>
        <v>-638690</v>
      </c>
      <c r="U32" s="128">
        <f t="shared" si="6"/>
        <v>-2533</v>
      </c>
      <c r="V32" s="129">
        <f t="shared" si="6"/>
        <v>56898</v>
      </c>
      <c r="W32" s="130">
        <f t="shared" si="6"/>
        <v>-2897</v>
      </c>
      <c r="X32" s="131">
        <f t="shared" si="6"/>
        <v>-233701</v>
      </c>
      <c r="Y32" s="128">
        <f t="shared" si="6"/>
        <v>3143</v>
      </c>
      <c r="Z32" s="129">
        <f t="shared" si="6"/>
        <v>2027636</v>
      </c>
    </row>
    <row r="33" spans="1:26" ht="18.95" customHeight="1">
      <c r="A33" s="22"/>
      <c r="B33" s="255"/>
      <c r="C33" s="7"/>
      <c r="D33" s="203" t="s">
        <v>24</v>
      </c>
      <c r="E33" s="128">
        <f t="shared" si="7"/>
        <v>204</v>
      </c>
      <c r="F33" s="129">
        <f t="shared" si="6"/>
        <v>82003</v>
      </c>
      <c r="G33" s="130">
        <f t="shared" si="6"/>
        <v>-83</v>
      </c>
      <c r="H33" s="131">
        <f t="shared" si="6"/>
        <v>-1028</v>
      </c>
      <c r="I33" s="128">
        <f t="shared" si="6"/>
        <v>-274</v>
      </c>
      <c r="J33" s="129">
        <f t="shared" si="6"/>
        <v>-2202307</v>
      </c>
      <c r="K33" s="130">
        <f t="shared" si="6"/>
        <v>1755</v>
      </c>
      <c r="L33" s="131">
        <f t="shared" si="6"/>
        <v>1862508</v>
      </c>
      <c r="M33" s="128">
        <f t="shared" si="6"/>
        <v>3013</v>
      </c>
      <c r="N33" s="129">
        <f t="shared" si="6"/>
        <v>511341</v>
      </c>
      <c r="O33" s="130">
        <f t="shared" si="6"/>
        <v>746</v>
      </c>
      <c r="P33" s="131">
        <f t="shared" si="6"/>
        <v>122249</v>
      </c>
      <c r="Q33" s="128">
        <f t="shared" si="6"/>
        <v>2454</v>
      </c>
      <c r="R33" s="129">
        <f t="shared" si="6"/>
        <v>-825319</v>
      </c>
      <c r="S33" s="130">
        <f t="shared" si="6"/>
        <v>5981</v>
      </c>
      <c r="T33" s="131">
        <f t="shared" si="6"/>
        <v>420916</v>
      </c>
      <c r="U33" s="128">
        <f t="shared" si="6"/>
        <v>-4609</v>
      </c>
      <c r="V33" s="129">
        <f t="shared" si="6"/>
        <v>-913305</v>
      </c>
      <c r="W33" s="130">
        <f t="shared" si="6"/>
        <v>-2796</v>
      </c>
      <c r="X33" s="131">
        <f t="shared" si="6"/>
        <v>-89277</v>
      </c>
      <c r="Y33" s="128">
        <f t="shared" si="6"/>
        <v>6391</v>
      </c>
      <c r="Z33" s="129">
        <f t="shared" si="6"/>
        <v>-1032219</v>
      </c>
    </row>
    <row r="34" spans="1:26" ht="18.95" customHeight="1" thickBot="1">
      <c r="A34" s="22" t="s">
        <v>47</v>
      </c>
      <c r="B34" s="255"/>
      <c r="C34" s="69"/>
      <c r="D34" s="28" t="s">
        <v>44</v>
      </c>
      <c r="E34" s="246">
        <f>+E23-E30</f>
        <v>-1.7537632923629332</v>
      </c>
      <c r="F34" s="245"/>
      <c r="G34" s="250">
        <f aca="true" t="shared" si="8" ref="G34">+G23-G30</f>
        <v>16.433519553072628</v>
      </c>
      <c r="H34" s="251"/>
      <c r="I34" s="246">
        <f aca="true" t="shared" si="9" ref="I34">+I23-I30</f>
        <v>26.008618899273102</v>
      </c>
      <c r="J34" s="245"/>
      <c r="K34" s="250">
        <f aca="true" t="shared" si="10" ref="K34">+K23-K30</f>
        <v>-26.78258645385717</v>
      </c>
      <c r="L34" s="251"/>
      <c r="M34" s="246">
        <f aca="true" t="shared" si="11" ref="M34">+M23-M30</f>
        <v>-1.7288528389339533</v>
      </c>
      <c r="N34" s="245"/>
      <c r="O34" s="250">
        <f aca="true" t="shared" si="12" ref="O34">+O23-O30</f>
        <v>-3.2010752688172204</v>
      </c>
      <c r="P34" s="251"/>
      <c r="Q34" s="246">
        <f aca="true" t="shared" si="13" ref="Q34">+Q23-Q30</f>
        <v>7.938281163682106</v>
      </c>
      <c r="R34" s="245"/>
      <c r="S34" s="250">
        <f aca="true" t="shared" si="14" ref="S34">+S23-S30</f>
        <v>-23.787997217479273</v>
      </c>
      <c r="T34" s="251"/>
      <c r="U34" s="246">
        <f aca="true" t="shared" si="15" ref="U34">+U23-U30</f>
        <v>71.171226881265</v>
      </c>
      <c r="V34" s="245"/>
      <c r="W34" s="250">
        <f aca="true" t="shared" si="16" ref="W34">+W23-W30</f>
        <v>-39.90009199632014</v>
      </c>
      <c r="X34" s="251"/>
      <c r="Y34" s="246">
        <f aca="true" t="shared" si="17" ref="Y34">+Y23-Y30</f>
        <v>-0.5101394122362137</v>
      </c>
      <c r="Z34" s="245"/>
    </row>
    <row r="35" spans="1:26" ht="18.95" customHeight="1">
      <c r="A35" s="22"/>
      <c r="B35" s="255"/>
      <c r="C35" s="7" t="s">
        <v>48</v>
      </c>
      <c r="D35" s="70" t="s">
        <v>21</v>
      </c>
      <c r="E35" s="71">
        <f aca="true" t="shared" si="18" ref="E35:Z37">E20/E27*100</f>
        <v>109.35720097640358</v>
      </c>
      <c r="F35" s="72">
        <f t="shared" si="18"/>
        <v>196.61950113378686</v>
      </c>
      <c r="G35" s="73">
        <f t="shared" si="18"/>
        <v>117.91907514450868</v>
      </c>
      <c r="H35" s="74">
        <f t="shared" si="18"/>
        <v>109.42735431294304</v>
      </c>
      <c r="I35" s="71">
        <f t="shared" si="18"/>
        <v>103.35228973361271</v>
      </c>
      <c r="J35" s="72">
        <f t="shared" si="18"/>
        <v>89.40638656634373</v>
      </c>
      <c r="K35" s="73">
        <f t="shared" si="18"/>
        <v>247.86184210526315</v>
      </c>
      <c r="L35" s="74">
        <f t="shared" si="18"/>
        <v>339.1404378406111</v>
      </c>
      <c r="M35" s="71">
        <f t="shared" si="18"/>
        <v>115.42721518987342</v>
      </c>
      <c r="N35" s="72">
        <f t="shared" si="18"/>
        <v>110.25525458673964</v>
      </c>
      <c r="O35" s="73">
        <f t="shared" si="18"/>
        <v>115.31758770924101</v>
      </c>
      <c r="P35" s="74">
        <f t="shared" si="18"/>
        <v>113.10481645183215</v>
      </c>
      <c r="Q35" s="71">
        <f t="shared" si="18"/>
        <v>127.95895932576036</v>
      </c>
      <c r="R35" s="72">
        <f t="shared" si="18"/>
        <v>92.95504258970469</v>
      </c>
      <c r="S35" s="73">
        <f t="shared" si="18"/>
        <v>104.58965817889158</v>
      </c>
      <c r="T35" s="74">
        <f t="shared" si="18"/>
        <v>94.20430743268919</v>
      </c>
      <c r="U35" s="71">
        <f t="shared" si="18"/>
        <v>95.84951952565937</v>
      </c>
      <c r="V35" s="72">
        <f t="shared" si="18"/>
        <v>192.71598764109063</v>
      </c>
      <c r="W35" s="73">
        <f t="shared" si="18"/>
        <v>54.64923204649232</v>
      </c>
      <c r="X35" s="74">
        <f t="shared" si="18"/>
        <v>78.35499230628258</v>
      </c>
      <c r="Y35" s="71">
        <f t="shared" si="18"/>
        <v>104.45959975997027</v>
      </c>
      <c r="Z35" s="72">
        <f t="shared" si="18"/>
        <v>105.80860073963755</v>
      </c>
    </row>
    <row r="36" spans="1:26" ht="18.95" customHeight="1">
      <c r="A36" s="22" t="s">
        <v>49</v>
      </c>
      <c r="B36" s="255"/>
      <c r="C36" s="7" t="s">
        <v>62</v>
      </c>
      <c r="D36" s="60" t="s">
        <v>22</v>
      </c>
      <c r="E36" s="75">
        <f t="shared" si="18"/>
        <v>86.89788053949904</v>
      </c>
      <c r="F36" s="76">
        <f t="shared" si="18"/>
        <v>73.87337318973518</v>
      </c>
      <c r="G36" s="77">
        <f t="shared" si="18"/>
        <v>87.12394705174489</v>
      </c>
      <c r="H36" s="78">
        <f t="shared" si="18"/>
        <v>98.5972152381613</v>
      </c>
      <c r="I36" s="75">
        <f t="shared" si="18"/>
        <v>106.26798848736809</v>
      </c>
      <c r="J36" s="76">
        <f t="shared" si="18"/>
        <v>103.77167645928284</v>
      </c>
      <c r="K36" s="77">
        <f t="shared" si="18"/>
        <v>476.4525993883792</v>
      </c>
      <c r="L36" s="78">
        <f t="shared" si="18"/>
        <v>948.4397370101981</v>
      </c>
      <c r="M36" s="75">
        <f t="shared" si="18"/>
        <v>125.1735428945645</v>
      </c>
      <c r="N36" s="76">
        <f t="shared" si="18"/>
        <v>121.39294918803188</v>
      </c>
      <c r="O36" s="77">
        <f t="shared" si="18"/>
        <v>110.92081850533808</v>
      </c>
      <c r="P36" s="78">
        <f t="shared" si="18"/>
        <v>106.70381628920813</v>
      </c>
      <c r="Q36" s="75">
        <f t="shared" si="18"/>
        <v>119.01683388606692</v>
      </c>
      <c r="R36" s="76">
        <f t="shared" si="18"/>
        <v>87.77957124208858</v>
      </c>
      <c r="S36" s="77">
        <f t="shared" si="18"/>
        <v>101.15045436232597</v>
      </c>
      <c r="T36" s="78">
        <f t="shared" si="18"/>
        <v>93.70594052429637</v>
      </c>
      <c r="U36" s="75">
        <f t="shared" si="18"/>
        <v>66.93211488250654</v>
      </c>
      <c r="V36" s="76">
        <f t="shared" si="18"/>
        <v>102.45606658980218</v>
      </c>
      <c r="W36" s="77">
        <f t="shared" si="18"/>
        <v>72.71100226073851</v>
      </c>
      <c r="X36" s="78">
        <f t="shared" si="18"/>
        <v>87.10149046965938</v>
      </c>
      <c r="Y36" s="75">
        <f t="shared" si="18"/>
        <v>103.00053461641272</v>
      </c>
      <c r="Z36" s="76">
        <f t="shared" si="18"/>
        <v>106.84394172721335</v>
      </c>
    </row>
    <row r="37" spans="1:26" ht="18.95" customHeight="1" thickBot="1">
      <c r="A37" s="22"/>
      <c r="B37" s="256"/>
      <c r="C37" s="69"/>
      <c r="D37" s="47" t="s">
        <v>24</v>
      </c>
      <c r="E37" s="79">
        <f t="shared" si="18"/>
        <v>105.97889800703399</v>
      </c>
      <c r="F37" s="80">
        <f t="shared" si="18"/>
        <v>110.98152492982794</v>
      </c>
      <c r="G37" s="81">
        <f t="shared" si="18"/>
        <v>91.89453125</v>
      </c>
      <c r="H37" s="82">
        <f t="shared" si="18"/>
        <v>99.75336425077194</v>
      </c>
      <c r="I37" s="79">
        <f t="shared" si="18"/>
        <v>87.9028697571744</v>
      </c>
      <c r="J37" s="80">
        <f t="shared" si="18"/>
        <v>32.25578029570136</v>
      </c>
      <c r="K37" s="81">
        <f t="shared" si="18"/>
        <v>364.70588235294116</v>
      </c>
      <c r="L37" s="82">
        <f t="shared" si="18"/>
        <v>307.1725325440233</v>
      </c>
      <c r="M37" s="79">
        <f t="shared" si="18"/>
        <v>120.67238421955405</v>
      </c>
      <c r="N37" s="80">
        <f t="shared" si="18"/>
        <v>119.42009478737783</v>
      </c>
      <c r="O37" s="81">
        <f t="shared" si="18"/>
        <v>119.0063694267516</v>
      </c>
      <c r="P37" s="82">
        <f t="shared" si="18"/>
        <v>110.74578559587079</v>
      </c>
      <c r="Q37" s="79">
        <f t="shared" si="18"/>
        <v>104.3689579661379</v>
      </c>
      <c r="R37" s="80">
        <f t="shared" si="18"/>
        <v>92.55254226062</v>
      </c>
      <c r="S37" s="81">
        <f t="shared" si="18"/>
        <v>122.62017321583905</v>
      </c>
      <c r="T37" s="82">
        <f t="shared" si="18"/>
        <v>118.0782234622283</v>
      </c>
      <c r="U37" s="79">
        <f t="shared" si="18"/>
        <v>41.88626907073509</v>
      </c>
      <c r="V37" s="80">
        <f t="shared" si="18"/>
        <v>40.261609938508975</v>
      </c>
      <c r="W37" s="81">
        <f t="shared" si="18"/>
        <v>75.85909169400794</v>
      </c>
      <c r="X37" s="82">
        <f t="shared" si="18"/>
        <v>95.56475951872446</v>
      </c>
      <c r="Y37" s="79">
        <f t="shared" si="18"/>
        <v>104.9934758998961</v>
      </c>
      <c r="Z37" s="80">
        <f t="shared" si="18"/>
        <v>96.03543233521296</v>
      </c>
    </row>
    <row r="38" ht="5.25" customHeight="1" thickBot="1">
      <c r="A38" s="22"/>
    </row>
    <row r="39" spans="1:26" ht="18.95" customHeight="1">
      <c r="A39" s="22" t="s">
        <v>50</v>
      </c>
      <c r="B39" s="247" t="s">
        <v>51</v>
      </c>
      <c r="C39" s="12" t="s">
        <v>43</v>
      </c>
      <c r="D39" s="208" t="s">
        <v>21</v>
      </c>
      <c r="E39" s="13">
        <f>+'(令和3年10月)  '!E20</f>
        <v>1544</v>
      </c>
      <c r="F39" s="14">
        <f>+'(令和3年10月)  '!F20</f>
        <v>264044</v>
      </c>
      <c r="G39" s="13">
        <f>+'(令和3年10月)  '!G20</f>
        <v>702</v>
      </c>
      <c r="H39" s="14">
        <f>+'(令和3年10月)  '!H20</f>
        <v>229324</v>
      </c>
      <c r="I39" s="13">
        <f>+'(令和3年10月)  '!I20</f>
        <v>3323</v>
      </c>
      <c r="J39" s="14">
        <f>+'(令和3年10月)  '!J20</f>
        <v>920495</v>
      </c>
      <c r="K39" s="13">
        <f>+'(令和3年10月)  '!K20</f>
        <v>1756</v>
      </c>
      <c r="L39" s="14">
        <f>+'(令和3年10月)  '!L20</f>
        <v>3857768</v>
      </c>
      <c r="M39" s="13">
        <f>+'(令和3年10月)  '!M20</f>
        <v>11423</v>
      </c>
      <c r="N39" s="14">
        <f>+'(令和3年10月)  '!N20</f>
        <v>1847720</v>
      </c>
      <c r="O39" s="13">
        <f>+'(令和3年10月)  '!O20</f>
        <v>4758</v>
      </c>
      <c r="P39" s="14">
        <f>+'(令和3年10月)  '!P20</f>
        <v>1544515</v>
      </c>
      <c r="Q39" s="13">
        <f>+'(令和3年10月)  '!Q20</f>
        <v>28965</v>
      </c>
      <c r="R39" s="14">
        <f>+'(令和3年10月)  '!R20</f>
        <v>5784294</v>
      </c>
      <c r="S39" s="25">
        <f>+'(令和3年10月)  '!S20</f>
        <v>57646</v>
      </c>
      <c r="T39" s="26">
        <f>+'(令和3年10月)  '!T20</f>
        <v>10658332</v>
      </c>
      <c r="U39" s="13">
        <f>+'(令和3年10月)  '!U20</f>
        <v>4614</v>
      </c>
      <c r="V39" s="14">
        <f>+'(令和3年10月)  '!V20</f>
        <v>1759539</v>
      </c>
      <c r="W39" s="13">
        <f>+'(令和3年10月)  '!W20</f>
        <v>8249</v>
      </c>
      <c r="X39" s="14">
        <f>+'(令和3年10月)  '!X20</f>
        <v>1553356</v>
      </c>
      <c r="Y39" s="55">
        <f>+'(令和3年10月)  '!Y20</f>
        <v>122980</v>
      </c>
      <c r="Z39" s="56">
        <f>+'(令和3年10月)  '!Z20</f>
        <v>28419387</v>
      </c>
    </row>
    <row r="40" spans="1:26" ht="18.95" customHeight="1">
      <c r="A40" s="22"/>
      <c r="B40" s="248"/>
      <c r="C40" s="22"/>
      <c r="D40" s="204" t="s">
        <v>22</v>
      </c>
      <c r="E40" s="27">
        <f>+'(令和3年10月)  '!E21</f>
        <v>1164</v>
      </c>
      <c r="F40" s="21">
        <f>+'(令和3年10月)  '!F21</f>
        <v>123315</v>
      </c>
      <c r="G40" s="27">
        <f>+'(令和3年10月)  '!G21</f>
        <v>723</v>
      </c>
      <c r="H40" s="21">
        <f>+'(令和3年10月)  '!H21</f>
        <v>240400</v>
      </c>
      <c r="I40" s="27">
        <f>+'(令和3年10月)  '!I21</f>
        <v>3564</v>
      </c>
      <c r="J40" s="21">
        <f>+'(令和3年10月)  '!J21</f>
        <v>945330</v>
      </c>
      <c r="K40" s="27">
        <f>+'(令和3年10月)  '!K21</f>
        <v>1743</v>
      </c>
      <c r="L40" s="21">
        <f>+'(令和3年10月)  '!L21</f>
        <v>4285197</v>
      </c>
      <c r="M40" s="27">
        <f>+'(令和3年10月)  '!M21</f>
        <v>10621</v>
      </c>
      <c r="N40" s="21">
        <f>+'(令和3年10月)  '!N21</f>
        <v>1739834</v>
      </c>
      <c r="O40" s="27">
        <f>+'(令和3年10月)  '!O21</f>
        <v>4649</v>
      </c>
      <c r="P40" s="21">
        <f>+'(令和3年10月)  '!P21</f>
        <v>1535301</v>
      </c>
      <c r="Q40" s="27">
        <f>+'(令和3年10月)  '!Q21</f>
        <v>27570</v>
      </c>
      <c r="R40" s="21">
        <f>+'(令和3年10月)  '!R21</f>
        <v>5435951</v>
      </c>
      <c r="S40" s="25">
        <f>+'(令和3年10月)  '!S21</f>
        <v>57338</v>
      </c>
      <c r="T40" s="26">
        <f>+'(令和3年10月)  '!T21</f>
        <v>10584830</v>
      </c>
      <c r="U40" s="27">
        <f>+'(令和3年10月)  '!U21</f>
        <v>6795</v>
      </c>
      <c r="V40" s="21">
        <f>+'(令和3年10月)  '!V21</f>
        <v>3245682</v>
      </c>
      <c r="W40" s="27">
        <f>+'(令和3年10月)  '!W21</f>
        <v>8316</v>
      </c>
      <c r="X40" s="21">
        <f>+'(令和3年10月)  '!X21</f>
        <v>1610869</v>
      </c>
      <c r="Y40" s="58">
        <f>+'(令和3年10月)  '!Y21</f>
        <v>122483</v>
      </c>
      <c r="Z40" s="59">
        <f>+'(令和3年10月)  '!Z21</f>
        <v>29746709</v>
      </c>
    </row>
    <row r="41" spans="1:26" ht="18.95" customHeight="1">
      <c r="A41" s="22" t="s">
        <v>52</v>
      </c>
      <c r="B41" s="248"/>
      <c r="C41" s="22"/>
      <c r="D41" s="204" t="s">
        <v>24</v>
      </c>
      <c r="E41" s="27">
        <f>+'(令和3年10月)  '!E22</f>
        <v>3625</v>
      </c>
      <c r="F41" s="21">
        <f>+'(令和3年10月)  '!F22</f>
        <v>748877</v>
      </c>
      <c r="G41" s="27">
        <f>+'(令和3年10月)  '!G22</f>
        <v>849</v>
      </c>
      <c r="H41" s="21">
        <f>+'(令和3年10月)  '!H22</f>
        <v>383269</v>
      </c>
      <c r="I41" s="27">
        <f>+'(令和3年10月)  '!I22</f>
        <v>1861</v>
      </c>
      <c r="J41" s="21">
        <f>+'(令和3年10月)  '!J22</f>
        <v>975046</v>
      </c>
      <c r="K41" s="27">
        <f>+'(令和3年10月)  '!K22</f>
        <v>2469</v>
      </c>
      <c r="L41" s="21">
        <f>+'(令和3年10月)  '!L22</f>
        <v>2848392</v>
      </c>
      <c r="M41" s="27">
        <f>+'(令和3年10月)  '!M22</f>
        <v>16932</v>
      </c>
      <c r="N41" s="21">
        <f>+'(令和3年10月)  '!N22</f>
        <v>3079216</v>
      </c>
      <c r="O41" s="27">
        <f>+'(令和3年10月)  '!O22</f>
        <v>4629</v>
      </c>
      <c r="P41" s="21">
        <f>+'(令和3年10月)  '!P22</f>
        <v>1208658</v>
      </c>
      <c r="Q41" s="27">
        <f>+'(令和3年10月)  '!Q22</f>
        <v>59038</v>
      </c>
      <c r="R41" s="21">
        <f>+'(令和3年10月)  '!R22</f>
        <v>10200017</v>
      </c>
      <c r="S41" s="25">
        <f>+'(令和3年10月)  '!S22</f>
        <v>30830</v>
      </c>
      <c r="T41" s="26">
        <f>+'(令和3年10月)  '!T22</f>
        <v>2651823</v>
      </c>
      <c r="U41" s="27">
        <f>+'(令和3年10月)  '!U22</f>
        <v>3761</v>
      </c>
      <c r="V41" s="21">
        <f>+'(令和3年10月)  '!V22</f>
        <v>804134</v>
      </c>
      <c r="W41" s="27">
        <f>+'(令和3年10月)  '!W22</f>
        <v>8606</v>
      </c>
      <c r="X41" s="21">
        <f>+'(令和3年10月)  '!X22</f>
        <v>1872792</v>
      </c>
      <c r="Y41" s="58">
        <f>+'(令和3年10月)  '!Y22</f>
        <v>132600</v>
      </c>
      <c r="Z41" s="59">
        <f>+'(令和3年10月)  '!Z22</f>
        <v>24772224</v>
      </c>
    </row>
    <row r="42" spans="1:26" ht="18.95" customHeight="1" thickBot="1">
      <c r="A42" s="22"/>
      <c r="B42" s="248"/>
      <c r="C42" s="22"/>
      <c r="D42" s="202" t="s">
        <v>44</v>
      </c>
      <c r="E42" s="244">
        <v>40.08882309400444</v>
      </c>
      <c r="F42" s="245"/>
      <c r="G42" s="244">
        <v>70.43994068215521</v>
      </c>
      <c r="H42" s="245"/>
      <c r="I42" s="244">
        <v>173.17073170731706</v>
      </c>
      <c r="J42" s="245"/>
      <c r="K42" s="244">
        <v>121.83147632311977</v>
      </c>
      <c r="L42" s="245"/>
      <c r="M42" s="244">
        <v>70.96545729646203</v>
      </c>
      <c r="N42" s="245"/>
      <c r="O42" s="244">
        <v>110.21675454012889</v>
      </c>
      <c r="P42" s="245"/>
      <c r="Q42" s="244">
        <v>47.88261200982468</v>
      </c>
      <c r="R42" s="245"/>
      <c r="S42" s="244">
        <v>205.47166776862457</v>
      </c>
      <c r="T42" s="245"/>
      <c r="U42" s="244">
        <v>85.32007179180377</v>
      </c>
      <c r="V42" s="245"/>
      <c r="W42" s="244">
        <v>88.67773019271948</v>
      </c>
      <c r="X42" s="245"/>
      <c r="Y42" s="244">
        <v>92.72548627777037</v>
      </c>
      <c r="Z42" s="245"/>
    </row>
    <row r="43" spans="1:26" ht="18.95" customHeight="1">
      <c r="A43" s="22"/>
      <c r="B43" s="248"/>
      <c r="C43" s="12" t="s">
        <v>45</v>
      </c>
      <c r="D43" s="208" t="s">
        <v>21</v>
      </c>
      <c r="E43" s="124">
        <f aca="true" t="shared" si="19" ref="E43:Z46">E20-E39</f>
        <v>-200</v>
      </c>
      <c r="F43" s="127">
        <f t="shared" si="19"/>
        <v>-47271</v>
      </c>
      <c r="G43" s="124">
        <f t="shared" si="19"/>
        <v>114</v>
      </c>
      <c r="H43" s="125">
        <f t="shared" si="19"/>
        <v>30636</v>
      </c>
      <c r="I43" s="126">
        <f t="shared" si="19"/>
        <v>130</v>
      </c>
      <c r="J43" s="127">
        <f t="shared" si="19"/>
        <v>4822425</v>
      </c>
      <c r="K43" s="124">
        <f t="shared" si="19"/>
        <v>-249</v>
      </c>
      <c r="L43" s="125">
        <f t="shared" si="19"/>
        <v>-499830</v>
      </c>
      <c r="M43" s="126">
        <f t="shared" si="19"/>
        <v>-1210</v>
      </c>
      <c r="N43" s="127">
        <f t="shared" si="19"/>
        <v>-238087</v>
      </c>
      <c r="O43" s="124">
        <f t="shared" si="19"/>
        <v>271</v>
      </c>
      <c r="P43" s="125">
        <f t="shared" si="19"/>
        <v>156172</v>
      </c>
      <c r="Q43" s="126">
        <f t="shared" si="19"/>
        <v>-1029</v>
      </c>
      <c r="R43" s="127">
        <f t="shared" si="19"/>
        <v>-206298</v>
      </c>
      <c r="S43" s="124">
        <f t="shared" si="19"/>
        <v>-10862</v>
      </c>
      <c r="T43" s="125">
        <f t="shared" si="19"/>
        <v>-1052120</v>
      </c>
      <c r="U43" s="126">
        <f t="shared" si="19"/>
        <v>74</v>
      </c>
      <c r="V43" s="127">
        <f t="shared" si="19"/>
        <v>425392</v>
      </c>
      <c r="W43" s="124">
        <f t="shared" si="19"/>
        <v>-350</v>
      </c>
      <c r="X43" s="125">
        <f t="shared" si="19"/>
        <v>75620</v>
      </c>
      <c r="Y43" s="124">
        <f t="shared" si="19"/>
        <v>-13311</v>
      </c>
      <c r="Z43" s="125">
        <f t="shared" si="19"/>
        <v>3466639</v>
      </c>
    </row>
    <row r="44" spans="1:26" ht="18.95" customHeight="1">
      <c r="A44" s="22"/>
      <c r="B44" s="248"/>
      <c r="C44" s="22"/>
      <c r="D44" s="204" t="s">
        <v>22</v>
      </c>
      <c r="E44" s="128">
        <f t="shared" si="19"/>
        <v>189</v>
      </c>
      <c r="F44" s="131">
        <f t="shared" si="19"/>
        <v>13596</v>
      </c>
      <c r="G44" s="128">
        <f t="shared" si="19"/>
        <v>1</v>
      </c>
      <c r="H44" s="129">
        <f t="shared" si="19"/>
        <v>-12952</v>
      </c>
      <c r="I44" s="130">
        <f t="shared" si="19"/>
        <v>-241</v>
      </c>
      <c r="J44" s="131">
        <f t="shared" si="19"/>
        <v>4724028</v>
      </c>
      <c r="K44" s="128">
        <f t="shared" si="19"/>
        <v>-185</v>
      </c>
      <c r="L44" s="129">
        <f t="shared" si="19"/>
        <v>-840388</v>
      </c>
      <c r="M44" s="130">
        <f t="shared" si="19"/>
        <v>-1064</v>
      </c>
      <c r="N44" s="131">
        <f t="shared" si="19"/>
        <v>-195377</v>
      </c>
      <c r="O44" s="128">
        <f t="shared" si="19"/>
        <v>338</v>
      </c>
      <c r="P44" s="129">
        <f t="shared" si="19"/>
        <v>114149</v>
      </c>
      <c r="Q44" s="130">
        <f t="shared" si="19"/>
        <v>781</v>
      </c>
      <c r="R44" s="131">
        <f t="shared" si="19"/>
        <v>85492</v>
      </c>
      <c r="S44" s="128">
        <f t="shared" si="19"/>
        <v>-12146</v>
      </c>
      <c r="T44" s="129">
        <f t="shared" si="19"/>
        <v>-1076015</v>
      </c>
      <c r="U44" s="130">
        <f t="shared" si="19"/>
        <v>-1668</v>
      </c>
      <c r="V44" s="131">
        <f t="shared" si="19"/>
        <v>-872153</v>
      </c>
      <c r="W44" s="128">
        <f t="shared" si="19"/>
        <v>-597</v>
      </c>
      <c r="X44" s="129">
        <f t="shared" si="19"/>
        <v>-32725</v>
      </c>
      <c r="Y44" s="128">
        <f t="shared" si="19"/>
        <v>-14592</v>
      </c>
      <c r="Z44" s="129">
        <f t="shared" si="19"/>
        <v>1907655</v>
      </c>
    </row>
    <row r="45" spans="1:26" ht="18.95" customHeight="1">
      <c r="A45" s="22"/>
      <c r="B45" s="248"/>
      <c r="C45" s="22"/>
      <c r="D45" s="204" t="s">
        <v>24</v>
      </c>
      <c r="E45" s="128">
        <f t="shared" si="19"/>
        <v>-9</v>
      </c>
      <c r="F45" s="131">
        <f t="shared" si="19"/>
        <v>79862</v>
      </c>
      <c r="G45" s="128">
        <f t="shared" si="19"/>
        <v>92</v>
      </c>
      <c r="H45" s="129">
        <f t="shared" si="19"/>
        <v>32512</v>
      </c>
      <c r="I45" s="130">
        <f t="shared" si="19"/>
        <v>130</v>
      </c>
      <c r="J45" s="131">
        <f t="shared" si="19"/>
        <v>73562</v>
      </c>
      <c r="K45" s="128">
        <f t="shared" si="19"/>
        <v>-51</v>
      </c>
      <c r="L45" s="129">
        <f t="shared" si="19"/>
        <v>-86871</v>
      </c>
      <c r="M45" s="130">
        <f t="shared" si="19"/>
        <v>656</v>
      </c>
      <c r="N45" s="131">
        <f t="shared" si="19"/>
        <v>65176</v>
      </c>
      <c r="O45" s="128">
        <f t="shared" si="19"/>
        <v>42</v>
      </c>
      <c r="P45" s="129">
        <f t="shared" si="19"/>
        <v>51237</v>
      </c>
      <c r="Q45" s="130">
        <f t="shared" si="19"/>
        <v>-415</v>
      </c>
      <c r="R45" s="131">
        <f t="shared" si="19"/>
        <v>56553</v>
      </c>
      <c r="S45" s="128">
        <f t="shared" si="19"/>
        <v>1592</v>
      </c>
      <c r="T45" s="129">
        <f t="shared" si="19"/>
        <v>97397</v>
      </c>
      <c r="U45" s="130">
        <f t="shared" si="19"/>
        <v>-439</v>
      </c>
      <c r="V45" s="131">
        <f t="shared" si="19"/>
        <v>-188598</v>
      </c>
      <c r="W45" s="128">
        <f t="shared" si="19"/>
        <v>180</v>
      </c>
      <c r="X45" s="129">
        <f t="shared" si="19"/>
        <v>50832</v>
      </c>
      <c r="Y45" s="128">
        <f t="shared" si="19"/>
        <v>1778</v>
      </c>
      <c r="Z45" s="129">
        <f t="shared" si="19"/>
        <v>231662</v>
      </c>
    </row>
    <row r="46" spans="1:38" ht="18.95" customHeight="1" thickBot="1">
      <c r="A46" s="22"/>
      <c r="B46" s="248"/>
      <c r="C46" s="46"/>
      <c r="D46" s="202" t="s">
        <v>44</v>
      </c>
      <c r="E46" s="244">
        <f>E23-E42</f>
        <v>-2.8425863863673726</v>
      </c>
      <c r="F46" s="245"/>
      <c r="G46" s="244">
        <f>G23-G42</f>
        <v>15.593578870917412</v>
      </c>
      <c r="H46" s="245"/>
      <c r="I46" s="244">
        <f>I23-I42</f>
        <v>2.737887191956048</v>
      </c>
      <c r="J46" s="245"/>
      <c r="K46" s="244">
        <f>K23-K42</f>
        <v>-59.114062776976944</v>
      </c>
      <c r="L46" s="245"/>
      <c r="M46" s="244">
        <f>M23-M42</f>
        <v>-13.694310135395988</v>
      </c>
      <c r="N46" s="245"/>
      <c r="O46" s="244">
        <f t="shared" si="19"/>
        <v>-2.5178298089461038</v>
      </c>
      <c r="P46" s="245"/>
      <c r="Q46" s="244">
        <f t="shared" si="19"/>
        <v>-0.04433084614257865</v>
      </c>
      <c r="R46" s="245"/>
      <c r="S46" s="244">
        <f t="shared" si="19"/>
        <v>-60.059664986103854</v>
      </c>
      <c r="T46" s="245"/>
      <c r="U46" s="244">
        <f t="shared" si="19"/>
        <v>53.251155089461236</v>
      </c>
      <c r="V46" s="245"/>
      <c r="W46" s="244">
        <f t="shared" si="19"/>
        <v>1.1221778109603662</v>
      </c>
      <c r="X46" s="245"/>
      <c r="Y46" s="244">
        <f t="shared" si="19"/>
        <v>-11.235625690006586</v>
      </c>
      <c r="Z46" s="245"/>
      <c r="AA46" s="242"/>
      <c r="AB46" s="243"/>
      <c r="AC46" s="242"/>
      <c r="AD46" s="243"/>
      <c r="AE46" s="242"/>
      <c r="AF46" s="243"/>
      <c r="AG46" s="198"/>
      <c r="AH46" s="199"/>
      <c r="AI46" s="198"/>
      <c r="AJ46" s="199"/>
      <c r="AK46" s="198"/>
      <c r="AL46" s="199"/>
    </row>
    <row r="47" spans="1:26" ht="18.95" customHeight="1">
      <c r="A47" s="22"/>
      <c r="B47" s="248"/>
      <c r="C47" s="22" t="s">
        <v>48</v>
      </c>
      <c r="D47" s="54" t="s">
        <v>21</v>
      </c>
      <c r="E47" s="83">
        <f aca="true" t="shared" si="20" ref="E47:Z49">E20/E39*100</f>
        <v>87.04663212435233</v>
      </c>
      <c r="F47" s="84">
        <f t="shared" si="20"/>
        <v>82.09730196482404</v>
      </c>
      <c r="G47" s="83">
        <f t="shared" si="20"/>
        <v>116.23931623931625</v>
      </c>
      <c r="H47" s="85">
        <f t="shared" si="20"/>
        <v>113.35926462123457</v>
      </c>
      <c r="I47" s="86">
        <f t="shared" si="20"/>
        <v>103.9121275955462</v>
      </c>
      <c r="J47" s="84">
        <f t="shared" si="20"/>
        <v>623.8947522800233</v>
      </c>
      <c r="K47" s="83">
        <f t="shared" si="20"/>
        <v>85.82004555808655</v>
      </c>
      <c r="L47" s="85">
        <f t="shared" si="20"/>
        <v>87.0435443499972</v>
      </c>
      <c r="M47" s="86">
        <f t="shared" si="20"/>
        <v>89.40733607633722</v>
      </c>
      <c r="N47" s="84">
        <f t="shared" si="20"/>
        <v>87.11455198839651</v>
      </c>
      <c r="O47" s="83">
        <f t="shared" si="20"/>
        <v>105.69567044976881</v>
      </c>
      <c r="P47" s="85">
        <f t="shared" si="20"/>
        <v>110.11139419170419</v>
      </c>
      <c r="Q47" s="86">
        <f t="shared" si="20"/>
        <v>96.44743656136717</v>
      </c>
      <c r="R47" s="84">
        <f t="shared" si="20"/>
        <v>96.43348004095228</v>
      </c>
      <c r="S47" s="83">
        <f t="shared" si="20"/>
        <v>81.15740901363495</v>
      </c>
      <c r="T47" s="85">
        <f t="shared" si="20"/>
        <v>90.12866178310077</v>
      </c>
      <c r="U47" s="86">
        <f t="shared" si="20"/>
        <v>101.60381447767664</v>
      </c>
      <c r="V47" s="84">
        <f t="shared" si="20"/>
        <v>124.17633255074199</v>
      </c>
      <c r="W47" s="83">
        <f t="shared" si="20"/>
        <v>95.75706146199539</v>
      </c>
      <c r="X47" s="85">
        <f t="shared" si="20"/>
        <v>104.86816930568395</v>
      </c>
      <c r="Y47" s="83">
        <f t="shared" si="20"/>
        <v>89.17628882745163</v>
      </c>
      <c r="Z47" s="85">
        <f t="shared" si="20"/>
        <v>112.19814839778212</v>
      </c>
    </row>
    <row r="48" spans="1:26" ht="18.95" customHeight="1">
      <c r="A48" s="22"/>
      <c r="B48" s="248"/>
      <c r="C48" s="22"/>
      <c r="D48" s="57" t="s">
        <v>22</v>
      </c>
      <c r="E48" s="75">
        <f t="shared" si="20"/>
        <v>116.23711340206187</v>
      </c>
      <c r="F48" s="78">
        <f t="shared" si="20"/>
        <v>111.02542269796862</v>
      </c>
      <c r="G48" s="75">
        <f t="shared" si="20"/>
        <v>100.13831258644537</v>
      </c>
      <c r="H48" s="76">
        <f t="shared" si="20"/>
        <v>94.61231281198003</v>
      </c>
      <c r="I48" s="77">
        <f t="shared" si="20"/>
        <v>93.23793490460157</v>
      </c>
      <c r="J48" s="78">
        <f t="shared" si="20"/>
        <v>599.722636539621</v>
      </c>
      <c r="K48" s="75">
        <f t="shared" si="20"/>
        <v>89.38611589213998</v>
      </c>
      <c r="L48" s="76">
        <f t="shared" si="20"/>
        <v>80.38857956822055</v>
      </c>
      <c r="M48" s="77">
        <f t="shared" si="20"/>
        <v>89.98211091234347</v>
      </c>
      <c r="N48" s="78">
        <f t="shared" si="20"/>
        <v>88.77036544865776</v>
      </c>
      <c r="O48" s="75">
        <f t="shared" si="20"/>
        <v>107.27038072703807</v>
      </c>
      <c r="P48" s="76">
        <f t="shared" si="20"/>
        <v>107.43495900803816</v>
      </c>
      <c r="Q48" s="77">
        <f t="shared" si="20"/>
        <v>102.83278926369242</v>
      </c>
      <c r="R48" s="78">
        <f t="shared" si="20"/>
        <v>101.57271469150476</v>
      </c>
      <c r="S48" s="75">
        <f t="shared" si="20"/>
        <v>78.81684048972758</v>
      </c>
      <c r="T48" s="76">
        <f t="shared" si="20"/>
        <v>89.83436673050016</v>
      </c>
      <c r="U48" s="77">
        <f t="shared" si="20"/>
        <v>75.45253863134658</v>
      </c>
      <c r="V48" s="78">
        <f t="shared" si="20"/>
        <v>73.12882161591925</v>
      </c>
      <c r="W48" s="75">
        <f t="shared" si="20"/>
        <v>92.82106782106783</v>
      </c>
      <c r="X48" s="76">
        <f t="shared" si="20"/>
        <v>97.96848781620355</v>
      </c>
      <c r="Y48" s="75">
        <f t="shared" si="20"/>
        <v>88.08650996464816</v>
      </c>
      <c r="Z48" s="76">
        <f t="shared" si="20"/>
        <v>106.41299513166314</v>
      </c>
    </row>
    <row r="49" spans="1:26" ht="18.95" customHeight="1" thickBot="1">
      <c r="A49" s="46"/>
      <c r="B49" s="249"/>
      <c r="C49" s="46"/>
      <c r="D49" s="47" t="s">
        <v>24</v>
      </c>
      <c r="E49" s="79">
        <f t="shared" si="20"/>
        <v>99.75172413793103</v>
      </c>
      <c r="F49" s="82">
        <f t="shared" si="20"/>
        <v>110.66423458057866</v>
      </c>
      <c r="G49" s="79">
        <f t="shared" si="20"/>
        <v>110.83627797408717</v>
      </c>
      <c r="H49" s="80">
        <f t="shared" si="20"/>
        <v>108.48281494198591</v>
      </c>
      <c r="I49" s="81">
        <f t="shared" si="20"/>
        <v>106.98549167114454</v>
      </c>
      <c r="J49" s="82">
        <f t="shared" si="20"/>
        <v>107.54446456885111</v>
      </c>
      <c r="K49" s="79">
        <f t="shared" si="20"/>
        <v>97.93438639125152</v>
      </c>
      <c r="L49" s="80">
        <f t="shared" si="20"/>
        <v>96.95017399290548</v>
      </c>
      <c r="M49" s="81">
        <f t="shared" si="20"/>
        <v>103.87432081266242</v>
      </c>
      <c r="N49" s="82">
        <f t="shared" si="20"/>
        <v>102.11664267787646</v>
      </c>
      <c r="O49" s="79">
        <f t="shared" si="20"/>
        <v>100.90732339598185</v>
      </c>
      <c r="P49" s="80">
        <f t="shared" si="20"/>
        <v>104.23916442864731</v>
      </c>
      <c r="Q49" s="81">
        <f t="shared" si="20"/>
        <v>99.29706290863511</v>
      </c>
      <c r="R49" s="82">
        <f t="shared" si="20"/>
        <v>100.5544402524035</v>
      </c>
      <c r="S49" s="79">
        <f t="shared" si="20"/>
        <v>105.1638014920532</v>
      </c>
      <c r="T49" s="80">
        <f t="shared" si="20"/>
        <v>103.6728318594416</v>
      </c>
      <c r="U49" s="81">
        <f t="shared" si="20"/>
        <v>88.32757245413454</v>
      </c>
      <c r="V49" s="82">
        <f t="shared" si="20"/>
        <v>76.54644623905966</v>
      </c>
      <c r="W49" s="79">
        <f t="shared" si="20"/>
        <v>102.09156402509876</v>
      </c>
      <c r="X49" s="80">
        <f t="shared" si="20"/>
        <v>102.71423628464879</v>
      </c>
      <c r="Y49" s="79">
        <f t="shared" si="20"/>
        <v>101.34087481146305</v>
      </c>
      <c r="Z49" s="80">
        <f t="shared" si="20"/>
        <v>100.93516835630099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55052-8145-4EB6-9D16-ADA3C6C7169D}">
  <dimension ref="A1:AL49"/>
  <sheetViews>
    <sheetView zoomScaleSheetLayoutView="100" workbookViewId="0" topLeftCell="A1">
      <pane xSplit="4" ySplit="4" topLeftCell="P1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Z21" sqref="Z21"/>
    </sheetView>
  </sheetViews>
  <sheetFormatPr defaultColWidth="9.140625" defaultRowHeight="15"/>
  <cols>
    <col min="1" max="1" width="2.57421875" style="190" customWidth="1"/>
    <col min="2" max="2" width="3.140625" style="190" customWidth="1"/>
    <col min="3" max="3" width="12.57421875" style="190" customWidth="1"/>
    <col min="4" max="4" width="7.28125" style="190" customWidth="1"/>
    <col min="5" max="5" width="7.57421875" style="190" customWidth="1"/>
    <col min="6" max="6" width="10.140625" style="190" customWidth="1"/>
    <col min="7" max="7" width="7.57421875" style="190" customWidth="1"/>
    <col min="8" max="8" width="10.140625" style="190" customWidth="1"/>
    <col min="9" max="9" width="7.57421875" style="190" customWidth="1"/>
    <col min="10" max="10" width="10.140625" style="190" customWidth="1"/>
    <col min="11" max="11" width="7.57421875" style="190" customWidth="1"/>
    <col min="12" max="12" width="10.140625" style="190" customWidth="1"/>
    <col min="13" max="13" width="7.57421875" style="190" customWidth="1"/>
    <col min="14" max="14" width="10.140625" style="190" customWidth="1"/>
    <col min="15" max="15" width="7.57421875" style="190" customWidth="1"/>
    <col min="16" max="16" width="10.140625" style="190" customWidth="1"/>
    <col min="17" max="17" width="8.140625" style="190" customWidth="1"/>
    <col min="18" max="18" width="11.140625" style="190" customWidth="1"/>
    <col min="19" max="19" width="8.140625" style="190" customWidth="1"/>
    <col min="20" max="20" width="11.140625" style="190" customWidth="1"/>
    <col min="21" max="21" width="8.140625" style="190" customWidth="1"/>
    <col min="22" max="22" width="11.140625" style="190" customWidth="1"/>
    <col min="23" max="23" width="7.57421875" style="190" customWidth="1"/>
    <col min="24" max="24" width="10.421875" style="190" bestFit="1" customWidth="1"/>
    <col min="25" max="25" width="8.57421875" style="190" customWidth="1"/>
    <col min="26" max="26" width="11.57421875" style="190" customWidth="1"/>
    <col min="27" max="16384" width="9.00390625" style="190" customWidth="1"/>
  </cols>
  <sheetData>
    <row r="1" spans="1:26" ht="29.25" thickBot="1">
      <c r="A1" s="277" t="s">
        <v>71</v>
      </c>
      <c r="B1" s="278"/>
      <c r="C1" s="278"/>
      <c r="D1" s="278"/>
      <c r="E1" s="279" t="s">
        <v>0</v>
      </c>
      <c r="F1" s="280"/>
      <c r="G1" s="280"/>
      <c r="H1" s="280"/>
      <c r="J1" s="281" t="s">
        <v>1</v>
      </c>
      <c r="K1" s="278"/>
      <c r="L1" s="1" t="s">
        <v>2</v>
      </c>
      <c r="M1" s="1" t="s">
        <v>3</v>
      </c>
      <c r="N1" s="1" t="s">
        <v>4</v>
      </c>
      <c r="O1" s="281" t="s">
        <v>5</v>
      </c>
      <c r="P1" s="278"/>
      <c r="Q1" s="278"/>
      <c r="R1" s="1"/>
      <c r="S1" s="1"/>
      <c r="T1" s="1"/>
      <c r="V1" s="1"/>
      <c r="W1" s="1"/>
      <c r="X1" s="189" t="s">
        <v>6</v>
      </c>
      <c r="Y1" s="1"/>
      <c r="Z1" s="1"/>
    </row>
    <row r="2" spans="1:26" ht="15">
      <c r="A2" s="4"/>
      <c r="B2" s="5"/>
      <c r="C2" s="5"/>
      <c r="D2" s="6"/>
      <c r="E2" s="282" t="s">
        <v>7</v>
      </c>
      <c r="F2" s="283"/>
      <c r="G2" s="276" t="s">
        <v>8</v>
      </c>
      <c r="H2" s="276"/>
      <c r="I2" s="274" t="s">
        <v>9</v>
      </c>
      <c r="J2" s="275"/>
      <c r="K2" s="276" t="s">
        <v>10</v>
      </c>
      <c r="L2" s="276"/>
      <c r="M2" s="274" t="s">
        <v>11</v>
      </c>
      <c r="N2" s="275"/>
      <c r="O2" s="276" t="s">
        <v>12</v>
      </c>
      <c r="P2" s="276"/>
      <c r="Q2" s="274" t="s">
        <v>13</v>
      </c>
      <c r="R2" s="275"/>
      <c r="S2" s="276" t="s">
        <v>14</v>
      </c>
      <c r="T2" s="276"/>
      <c r="U2" s="274" t="s">
        <v>15</v>
      </c>
      <c r="V2" s="275"/>
      <c r="W2" s="276" t="s">
        <v>16</v>
      </c>
      <c r="X2" s="276"/>
      <c r="Y2" s="268" t="s">
        <v>17</v>
      </c>
      <c r="Z2" s="269"/>
    </row>
    <row r="3" spans="1:26" ht="18.75">
      <c r="A3" s="7"/>
      <c r="C3" s="272"/>
      <c r="D3" s="273"/>
      <c r="E3" s="265" t="s">
        <v>53</v>
      </c>
      <c r="F3" s="266"/>
      <c r="G3" s="267" t="s">
        <v>54</v>
      </c>
      <c r="H3" s="267"/>
      <c r="I3" s="265" t="s">
        <v>55</v>
      </c>
      <c r="J3" s="266"/>
      <c r="K3" s="267" t="s">
        <v>56</v>
      </c>
      <c r="L3" s="267"/>
      <c r="M3" s="265" t="s">
        <v>57</v>
      </c>
      <c r="N3" s="266"/>
      <c r="O3" s="267">
        <v>26</v>
      </c>
      <c r="P3" s="267"/>
      <c r="Q3" s="265" t="s">
        <v>58</v>
      </c>
      <c r="R3" s="266"/>
      <c r="S3" s="267" t="s">
        <v>59</v>
      </c>
      <c r="T3" s="267"/>
      <c r="U3" s="265" t="s">
        <v>60</v>
      </c>
      <c r="V3" s="266"/>
      <c r="W3" s="267">
        <v>40</v>
      </c>
      <c r="X3" s="267"/>
      <c r="Y3" s="270"/>
      <c r="Z3" s="271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88" t="s">
        <v>21</v>
      </c>
      <c r="E5" s="13">
        <v>1108</v>
      </c>
      <c r="F5" s="14">
        <v>170874</v>
      </c>
      <c r="G5" s="15">
        <v>54</v>
      </c>
      <c r="H5" s="16">
        <v>10200</v>
      </c>
      <c r="I5" s="13">
        <v>1900</v>
      </c>
      <c r="J5" s="14">
        <v>627846</v>
      </c>
      <c r="K5" s="17">
        <v>1585</v>
      </c>
      <c r="L5" s="18">
        <v>3726288</v>
      </c>
      <c r="M5" s="13">
        <v>568</v>
      </c>
      <c r="N5" s="87">
        <v>207427</v>
      </c>
      <c r="O5" s="19">
        <v>988</v>
      </c>
      <c r="P5" s="18">
        <v>72053</v>
      </c>
      <c r="Q5" s="13">
        <v>12051</v>
      </c>
      <c r="R5" s="14">
        <v>2061661</v>
      </c>
      <c r="S5" s="19">
        <v>24012</v>
      </c>
      <c r="T5" s="18">
        <v>6769032</v>
      </c>
      <c r="U5" s="13">
        <v>3957</v>
      </c>
      <c r="V5" s="14">
        <v>1701639</v>
      </c>
      <c r="W5" s="13">
        <v>439</v>
      </c>
      <c r="X5" s="18">
        <v>39349</v>
      </c>
      <c r="Y5" s="20">
        <f aca="true" t="shared" si="0" ref="Y5:Z19">+W5+U5+S5+Q5+O5+M5+K5+I5+G5+E5</f>
        <v>46662</v>
      </c>
      <c r="Z5" s="21">
        <f t="shared" si="0"/>
        <v>15386369</v>
      </c>
    </row>
    <row r="6" spans="1:26" ht="18.95" customHeight="1">
      <c r="A6" s="7"/>
      <c r="B6" s="22"/>
      <c r="C6" s="194"/>
      <c r="D6" s="191" t="s">
        <v>22</v>
      </c>
      <c r="E6" s="23">
        <v>844</v>
      </c>
      <c r="F6" s="24">
        <v>59936</v>
      </c>
      <c r="G6" s="25">
        <v>54</v>
      </c>
      <c r="H6" s="26">
        <v>10200</v>
      </c>
      <c r="I6" s="27">
        <v>2080</v>
      </c>
      <c r="J6" s="21">
        <v>652147</v>
      </c>
      <c r="K6" s="25">
        <v>1629</v>
      </c>
      <c r="L6" s="26">
        <v>4204754</v>
      </c>
      <c r="M6" s="27">
        <v>560</v>
      </c>
      <c r="N6" s="88">
        <v>202012</v>
      </c>
      <c r="O6" s="25">
        <v>933</v>
      </c>
      <c r="P6" s="26">
        <v>71001</v>
      </c>
      <c r="Q6" s="27">
        <v>11976</v>
      </c>
      <c r="R6" s="21">
        <v>2001673</v>
      </c>
      <c r="S6" s="25">
        <v>23378</v>
      </c>
      <c r="T6" s="26">
        <v>6653386</v>
      </c>
      <c r="U6" s="27">
        <v>5472</v>
      </c>
      <c r="V6" s="21">
        <v>3129457</v>
      </c>
      <c r="W6" s="27">
        <v>309</v>
      </c>
      <c r="X6" s="26">
        <v>47223</v>
      </c>
      <c r="Y6" s="20">
        <f t="shared" si="0"/>
        <v>47235</v>
      </c>
      <c r="Z6" s="21">
        <f t="shared" si="0"/>
        <v>17031789</v>
      </c>
    </row>
    <row r="7" spans="1:26" ht="18.95" customHeight="1" thickBot="1">
      <c r="A7" s="7" t="s">
        <v>23</v>
      </c>
      <c r="B7" s="22"/>
      <c r="C7" s="195"/>
      <c r="D7" s="28" t="s">
        <v>24</v>
      </c>
      <c r="E7" s="23">
        <v>2550</v>
      </c>
      <c r="F7" s="36">
        <v>503317</v>
      </c>
      <c r="G7" s="29">
        <v>156</v>
      </c>
      <c r="H7" s="30">
        <v>75238</v>
      </c>
      <c r="I7" s="31">
        <v>1377</v>
      </c>
      <c r="J7" s="32">
        <v>736748</v>
      </c>
      <c r="K7" s="89">
        <v>1408</v>
      </c>
      <c r="L7" s="30">
        <v>2610197</v>
      </c>
      <c r="M7" s="23">
        <v>1194</v>
      </c>
      <c r="N7" s="24">
        <v>266642</v>
      </c>
      <c r="O7" s="33">
        <v>2723</v>
      </c>
      <c r="P7" s="34">
        <v>466686</v>
      </c>
      <c r="Q7" s="23">
        <v>32999</v>
      </c>
      <c r="R7" s="24">
        <v>4929927</v>
      </c>
      <c r="S7" s="33">
        <v>24576</v>
      </c>
      <c r="T7" s="34">
        <v>1873598</v>
      </c>
      <c r="U7" s="23">
        <v>2426</v>
      </c>
      <c r="V7" s="24">
        <v>706918</v>
      </c>
      <c r="W7" s="23">
        <v>1314</v>
      </c>
      <c r="X7" s="34">
        <v>203720</v>
      </c>
      <c r="Y7" s="31">
        <f t="shared" si="0"/>
        <v>70723</v>
      </c>
      <c r="Z7" s="24">
        <f t="shared" si="0"/>
        <v>12372991</v>
      </c>
    </row>
    <row r="8" spans="1:26" ht="18.95" customHeight="1">
      <c r="A8" s="7"/>
      <c r="B8" s="22" t="s">
        <v>25</v>
      </c>
      <c r="C8" s="2" t="s">
        <v>26</v>
      </c>
      <c r="D8" s="188" t="s">
        <v>21</v>
      </c>
      <c r="E8" s="13">
        <v>209</v>
      </c>
      <c r="F8" s="14">
        <v>36247</v>
      </c>
      <c r="G8" s="15">
        <v>0</v>
      </c>
      <c r="H8" s="16">
        <v>0</v>
      </c>
      <c r="I8" s="13">
        <v>143</v>
      </c>
      <c r="J8" s="14">
        <v>80374</v>
      </c>
      <c r="K8" s="17">
        <v>0</v>
      </c>
      <c r="L8" s="18">
        <v>0</v>
      </c>
      <c r="M8" s="13">
        <v>7411</v>
      </c>
      <c r="N8" s="87">
        <v>1011133</v>
      </c>
      <c r="O8" s="19">
        <v>0</v>
      </c>
      <c r="P8" s="18">
        <v>0</v>
      </c>
      <c r="Q8" s="13">
        <v>8568</v>
      </c>
      <c r="R8" s="14">
        <v>1797415</v>
      </c>
      <c r="S8" s="19">
        <v>33331</v>
      </c>
      <c r="T8" s="18">
        <v>3824984</v>
      </c>
      <c r="U8" s="13">
        <v>653</v>
      </c>
      <c r="V8" s="14">
        <v>56820</v>
      </c>
      <c r="W8" s="13">
        <v>14</v>
      </c>
      <c r="X8" s="18">
        <v>700</v>
      </c>
      <c r="Y8" s="13">
        <f t="shared" si="0"/>
        <v>50329</v>
      </c>
      <c r="Z8" s="14">
        <f t="shared" si="0"/>
        <v>6807673</v>
      </c>
    </row>
    <row r="9" spans="1:26" ht="18.95" customHeight="1">
      <c r="A9" s="7" t="s">
        <v>27</v>
      </c>
      <c r="B9" s="22"/>
      <c r="C9" s="194"/>
      <c r="D9" s="191" t="s">
        <v>22</v>
      </c>
      <c r="E9" s="23">
        <v>178</v>
      </c>
      <c r="F9" s="24">
        <v>30412</v>
      </c>
      <c r="G9" s="25">
        <v>0</v>
      </c>
      <c r="H9" s="26">
        <v>0</v>
      </c>
      <c r="I9" s="27">
        <v>127</v>
      </c>
      <c r="J9" s="21">
        <v>75323</v>
      </c>
      <c r="K9" s="25">
        <v>5</v>
      </c>
      <c r="L9" s="26">
        <v>293</v>
      </c>
      <c r="M9" s="27">
        <v>6774</v>
      </c>
      <c r="N9" s="88">
        <v>929201</v>
      </c>
      <c r="O9" s="25">
        <v>0</v>
      </c>
      <c r="P9" s="26">
        <v>0</v>
      </c>
      <c r="Q9" s="27">
        <v>7913</v>
      </c>
      <c r="R9" s="21">
        <v>1645558</v>
      </c>
      <c r="S9" s="25">
        <v>33691</v>
      </c>
      <c r="T9" s="26">
        <v>3873751</v>
      </c>
      <c r="U9" s="27">
        <v>1314</v>
      </c>
      <c r="V9" s="21">
        <v>114405</v>
      </c>
      <c r="W9" s="27">
        <v>14</v>
      </c>
      <c r="X9" s="26">
        <v>700</v>
      </c>
      <c r="Y9" s="20">
        <f t="shared" si="0"/>
        <v>50016</v>
      </c>
      <c r="Z9" s="21">
        <f t="shared" si="0"/>
        <v>6669643</v>
      </c>
    </row>
    <row r="10" spans="1:26" ht="18.95" customHeight="1" thickBot="1">
      <c r="A10" s="7"/>
      <c r="B10" s="22"/>
      <c r="C10" s="195"/>
      <c r="D10" s="28" t="s">
        <v>24</v>
      </c>
      <c r="E10" s="35">
        <v>311</v>
      </c>
      <c r="F10" s="36">
        <v>60921</v>
      </c>
      <c r="G10" s="29">
        <v>0</v>
      </c>
      <c r="H10" s="30">
        <v>0</v>
      </c>
      <c r="I10" s="37">
        <v>195</v>
      </c>
      <c r="J10" s="38">
        <v>72590</v>
      </c>
      <c r="K10" s="89">
        <v>758</v>
      </c>
      <c r="L10" s="30">
        <v>8130</v>
      </c>
      <c r="M10" s="35">
        <v>8307</v>
      </c>
      <c r="N10" s="36">
        <v>1689987</v>
      </c>
      <c r="O10" s="29">
        <v>0</v>
      </c>
      <c r="P10" s="30">
        <v>0</v>
      </c>
      <c r="Q10" s="35">
        <v>12211</v>
      </c>
      <c r="R10" s="36">
        <v>1412350</v>
      </c>
      <c r="S10" s="29">
        <v>6123</v>
      </c>
      <c r="T10" s="30">
        <v>738846</v>
      </c>
      <c r="U10" s="35">
        <v>1238</v>
      </c>
      <c r="V10" s="36">
        <v>79050</v>
      </c>
      <c r="W10" s="35">
        <v>11</v>
      </c>
      <c r="X10" s="30">
        <v>20</v>
      </c>
      <c r="Y10" s="37">
        <f t="shared" si="0"/>
        <v>29154</v>
      </c>
      <c r="Z10" s="36">
        <f t="shared" si="0"/>
        <v>4061894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149</v>
      </c>
      <c r="J11" s="14">
        <v>63010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3151</v>
      </c>
      <c r="R11" s="14">
        <v>825495</v>
      </c>
      <c r="S11" s="19">
        <v>0</v>
      </c>
      <c r="T11" s="18">
        <v>0</v>
      </c>
      <c r="U11" s="13">
        <v>4</v>
      </c>
      <c r="V11" s="14">
        <v>720</v>
      </c>
      <c r="W11" s="13">
        <v>0</v>
      </c>
      <c r="X11" s="18">
        <v>0</v>
      </c>
      <c r="Y11" s="13">
        <f>+W11+U11+S11+Q11+O11+M11+K11+I11+G11+E11</f>
        <v>3394</v>
      </c>
      <c r="Z11" s="14">
        <f t="shared" si="0"/>
        <v>979225</v>
      </c>
    </row>
    <row r="12" spans="1:26" ht="18.95" customHeight="1">
      <c r="A12" s="7"/>
      <c r="B12" s="7"/>
      <c r="C12" s="194"/>
      <c r="D12" s="19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161</v>
      </c>
      <c r="J12" s="21">
        <v>69010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2426</v>
      </c>
      <c r="R12" s="21">
        <v>635640</v>
      </c>
      <c r="S12" s="25">
        <v>0</v>
      </c>
      <c r="T12" s="26">
        <v>0</v>
      </c>
      <c r="U12" s="27">
        <v>6</v>
      </c>
      <c r="V12" s="21">
        <v>800</v>
      </c>
      <c r="W12" s="27">
        <v>0</v>
      </c>
      <c r="X12" s="26">
        <v>0</v>
      </c>
      <c r="Y12" s="20">
        <f aca="true" t="shared" si="1" ref="Y12:Y19">+W12+U12+S12+Q12+O12+M12+K12+I12+G12+E12</f>
        <v>2683</v>
      </c>
      <c r="Z12" s="21">
        <f t="shared" si="0"/>
        <v>795450</v>
      </c>
    </row>
    <row r="13" spans="1:26" ht="18.95" customHeight="1" thickBot="1">
      <c r="A13" s="7"/>
      <c r="B13" s="7"/>
      <c r="C13" s="195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23</v>
      </c>
      <c r="J13" s="38">
        <v>31083</v>
      </c>
      <c r="K13" s="89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6777</v>
      </c>
      <c r="R13" s="36">
        <v>1870176</v>
      </c>
      <c r="S13" s="29">
        <v>0</v>
      </c>
      <c r="T13" s="30">
        <v>0</v>
      </c>
      <c r="U13" s="35">
        <v>30</v>
      </c>
      <c r="V13" s="36">
        <v>3426</v>
      </c>
      <c r="W13" s="35">
        <v>0</v>
      </c>
      <c r="X13" s="30">
        <v>0</v>
      </c>
      <c r="Y13" s="37">
        <f t="shared" si="1"/>
        <v>7044</v>
      </c>
      <c r="Z13" s="36">
        <f t="shared" si="0"/>
        <v>2118685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88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2107</v>
      </c>
      <c r="N14" s="87">
        <v>189723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2107</v>
      </c>
      <c r="Z14" s="14">
        <f t="shared" si="0"/>
        <v>189723</v>
      </c>
    </row>
    <row r="15" spans="1:26" ht="18.95" customHeight="1">
      <c r="A15" s="7"/>
      <c r="B15" s="22"/>
      <c r="C15" s="194"/>
      <c r="D15" s="19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1798</v>
      </c>
      <c r="N15" s="88">
        <v>116022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1798</v>
      </c>
      <c r="Z15" s="24">
        <f t="shared" si="0"/>
        <v>116022</v>
      </c>
    </row>
    <row r="16" spans="1:26" ht="18.95" customHeight="1" thickBot="1">
      <c r="A16" s="7" t="s">
        <v>34</v>
      </c>
      <c r="B16" s="22"/>
      <c r="C16" s="195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6011</v>
      </c>
      <c r="N16" s="36">
        <v>719385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6011</v>
      </c>
      <c r="Z16" s="36">
        <f t="shared" si="0"/>
        <v>719385</v>
      </c>
    </row>
    <row r="17" spans="1:26" ht="18.95" customHeight="1">
      <c r="A17" s="7"/>
      <c r="B17" s="22"/>
      <c r="C17" s="2" t="s">
        <v>35</v>
      </c>
      <c r="D17" s="188" t="s">
        <v>21</v>
      </c>
      <c r="E17" s="13">
        <v>227</v>
      </c>
      <c r="F17" s="14">
        <v>56923</v>
      </c>
      <c r="G17" s="19">
        <v>573</v>
      </c>
      <c r="H17" s="18">
        <v>144124</v>
      </c>
      <c r="I17" s="13">
        <v>1131</v>
      </c>
      <c r="J17" s="14">
        <v>149265</v>
      </c>
      <c r="K17" s="19">
        <v>171</v>
      </c>
      <c r="L17" s="18">
        <v>131480</v>
      </c>
      <c r="M17" s="13">
        <v>1322</v>
      </c>
      <c r="N17" s="87">
        <v>424437</v>
      </c>
      <c r="O17" s="19">
        <v>3770</v>
      </c>
      <c r="P17" s="18">
        <v>1472462</v>
      </c>
      <c r="Q17" s="13">
        <v>5195</v>
      </c>
      <c r="R17" s="14">
        <v>1099723</v>
      </c>
      <c r="S17" s="19">
        <v>303</v>
      </c>
      <c r="T17" s="18">
        <v>64316</v>
      </c>
      <c r="U17" s="13">
        <v>0</v>
      </c>
      <c r="V17" s="14">
        <v>360</v>
      </c>
      <c r="W17" s="13">
        <v>7796</v>
      </c>
      <c r="X17" s="18">
        <v>1513307</v>
      </c>
      <c r="Y17" s="41">
        <f t="shared" si="1"/>
        <v>20488</v>
      </c>
      <c r="Z17" s="42">
        <f t="shared" si="0"/>
        <v>5056397</v>
      </c>
    </row>
    <row r="18" spans="1:26" ht="18.95" customHeight="1">
      <c r="A18" s="7" t="s">
        <v>36</v>
      </c>
      <c r="B18" s="22"/>
      <c r="C18" s="194"/>
      <c r="D18" s="191" t="s">
        <v>22</v>
      </c>
      <c r="E18" s="27">
        <v>142</v>
      </c>
      <c r="F18" s="21">
        <v>32967</v>
      </c>
      <c r="G18" s="25">
        <v>594</v>
      </c>
      <c r="H18" s="26">
        <v>155200</v>
      </c>
      <c r="I18" s="27">
        <v>1196</v>
      </c>
      <c r="J18" s="21">
        <v>148850</v>
      </c>
      <c r="K18" s="25">
        <v>109</v>
      </c>
      <c r="L18" s="26">
        <v>80150</v>
      </c>
      <c r="M18" s="27">
        <v>1474</v>
      </c>
      <c r="N18" s="21">
        <v>477599</v>
      </c>
      <c r="O18" s="25">
        <v>3716</v>
      </c>
      <c r="P18" s="26">
        <v>1464300</v>
      </c>
      <c r="Q18" s="27">
        <v>5255</v>
      </c>
      <c r="R18" s="21">
        <v>1153080</v>
      </c>
      <c r="S18" s="25">
        <v>269</v>
      </c>
      <c r="T18" s="26">
        <v>57693</v>
      </c>
      <c r="U18" s="27">
        <v>3</v>
      </c>
      <c r="V18" s="21">
        <v>1020</v>
      </c>
      <c r="W18" s="27">
        <v>7993</v>
      </c>
      <c r="X18" s="26">
        <v>1562946</v>
      </c>
      <c r="Y18" s="23">
        <f t="shared" si="1"/>
        <v>20751</v>
      </c>
      <c r="Z18" s="24">
        <f t="shared" si="0"/>
        <v>5133805</v>
      </c>
    </row>
    <row r="19" spans="1:26" ht="18.95" customHeight="1" thickBot="1">
      <c r="A19" s="7"/>
      <c r="B19" s="22"/>
      <c r="C19" s="195"/>
      <c r="D19" s="43" t="s">
        <v>24</v>
      </c>
      <c r="E19" s="23">
        <v>764</v>
      </c>
      <c r="F19" s="24">
        <v>184639</v>
      </c>
      <c r="G19" s="33">
        <v>498</v>
      </c>
      <c r="H19" s="34">
        <v>113031</v>
      </c>
      <c r="I19" s="23">
        <v>266</v>
      </c>
      <c r="J19" s="24">
        <v>134625</v>
      </c>
      <c r="K19" s="90">
        <v>303</v>
      </c>
      <c r="L19" s="34">
        <v>230065</v>
      </c>
      <c r="M19" s="23">
        <v>1401</v>
      </c>
      <c r="N19" s="24">
        <v>384202</v>
      </c>
      <c r="O19" s="33">
        <v>1906</v>
      </c>
      <c r="P19" s="34">
        <v>741972</v>
      </c>
      <c r="Q19" s="23">
        <v>7051</v>
      </c>
      <c r="R19" s="24">
        <v>1987564</v>
      </c>
      <c r="S19" s="33">
        <v>131</v>
      </c>
      <c r="T19" s="34">
        <v>39379</v>
      </c>
      <c r="U19" s="23">
        <v>67</v>
      </c>
      <c r="V19" s="24">
        <v>14740</v>
      </c>
      <c r="W19" s="23">
        <v>7281</v>
      </c>
      <c r="X19" s="34">
        <v>1669052</v>
      </c>
      <c r="Y19" s="35">
        <f t="shared" si="1"/>
        <v>19668</v>
      </c>
      <c r="Z19" s="36">
        <f t="shared" si="0"/>
        <v>5499269</v>
      </c>
    </row>
    <row r="20" spans="1:28" ht="18.95" customHeight="1">
      <c r="A20" s="7"/>
      <c r="B20" s="22"/>
      <c r="C20" s="2" t="s">
        <v>17</v>
      </c>
      <c r="D20" s="188" t="s">
        <v>21</v>
      </c>
      <c r="E20" s="13">
        <f>+E17+E14+E11+E8+E5</f>
        <v>1544</v>
      </c>
      <c r="F20" s="14">
        <f aca="true" t="shared" si="2" ref="E20:Z22">+F17+F14+F11+F8+F5</f>
        <v>264044</v>
      </c>
      <c r="G20" s="19">
        <f t="shared" si="2"/>
        <v>702</v>
      </c>
      <c r="H20" s="18">
        <f t="shared" si="2"/>
        <v>229324</v>
      </c>
      <c r="I20" s="13">
        <f t="shared" si="2"/>
        <v>3323</v>
      </c>
      <c r="J20" s="14">
        <f t="shared" si="2"/>
        <v>920495</v>
      </c>
      <c r="K20" s="19">
        <f t="shared" si="2"/>
        <v>1756</v>
      </c>
      <c r="L20" s="18">
        <f t="shared" si="2"/>
        <v>3857768</v>
      </c>
      <c r="M20" s="13">
        <f t="shared" si="2"/>
        <v>11423</v>
      </c>
      <c r="N20" s="14">
        <f t="shared" si="2"/>
        <v>1847720</v>
      </c>
      <c r="O20" s="19">
        <f t="shared" si="2"/>
        <v>4758</v>
      </c>
      <c r="P20" s="18">
        <f t="shared" si="2"/>
        <v>1544515</v>
      </c>
      <c r="Q20" s="13">
        <f t="shared" si="2"/>
        <v>28965</v>
      </c>
      <c r="R20" s="14">
        <f t="shared" si="2"/>
        <v>5784294</v>
      </c>
      <c r="S20" s="19">
        <f t="shared" si="2"/>
        <v>57646</v>
      </c>
      <c r="T20" s="18">
        <f t="shared" si="2"/>
        <v>10658332</v>
      </c>
      <c r="U20" s="13">
        <f t="shared" si="2"/>
        <v>4614</v>
      </c>
      <c r="V20" s="14">
        <f t="shared" si="2"/>
        <v>1759539</v>
      </c>
      <c r="W20" s="13">
        <f t="shared" si="2"/>
        <v>8249</v>
      </c>
      <c r="X20" s="18">
        <f t="shared" si="2"/>
        <v>1553356</v>
      </c>
      <c r="Y20" s="31">
        <f t="shared" si="2"/>
        <v>122980</v>
      </c>
      <c r="Z20" s="32">
        <f t="shared" si="2"/>
        <v>28419387</v>
      </c>
      <c r="AA20" s="3"/>
      <c r="AB20" s="3"/>
    </row>
    <row r="21" spans="1:28" ht="18.95" customHeight="1">
      <c r="A21" s="7" t="s">
        <v>37</v>
      </c>
      <c r="B21" s="22"/>
      <c r="C21" s="194"/>
      <c r="D21" s="191" t="s">
        <v>22</v>
      </c>
      <c r="E21" s="27">
        <f t="shared" si="2"/>
        <v>1164</v>
      </c>
      <c r="F21" s="21">
        <f t="shared" si="2"/>
        <v>123315</v>
      </c>
      <c r="G21" s="25">
        <f t="shared" si="2"/>
        <v>723</v>
      </c>
      <c r="H21" s="26">
        <f t="shared" si="2"/>
        <v>240400</v>
      </c>
      <c r="I21" s="27">
        <f t="shared" si="2"/>
        <v>3564</v>
      </c>
      <c r="J21" s="21">
        <f t="shared" si="2"/>
        <v>945330</v>
      </c>
      <c r="K21" s="25">
        <f t="shared" si="2"/>
        <v>1743</v>
      </c>
      <c r="L21" s="26">
        <f t="shared" si="2"/>
        <v>4285197</v>
      </c>
      <c r="M21" s="27">
        <f t="shared" si="2"/>
        <v>10621</v>
      </c>
      <c r="N21" s="21">
        <f t="shared" si="2"/>
        <v>1739834</v>
      </c>
      <c r="O21" s="25">
        <f t="shared" si="2"/>
        <v>4649</v>
      </c>
      <c r="P21" s="26">
        <f t="shared" si="2"/>
        <v>1535301</v>
      </c>
      <c r="Q21" s="27">
        <f t="shared" si="2"/>
        <v>27570</v>
      </c>
      <c r="R21" s="21">
        <f t="shared" si="2"/>
        <v>5435951</v>
      </c>
      <c r="S21" s="25">
        <f t="shared" si="2"/>
        <v>57338</v>
      </c>
      <c r="T21" s="26">
        <f t="shared" si="2"/>
        <v>10584830</v>
      </c>
      <c r="U21" s="27">
        <f t="shared" si="2"/>
        <v>6795</v>
      </c>
      <c r="V21" s="21">
        <f t="shared" si="2"/>
        <v>3245682</v>
      </c>
      <c r="W21" s="27">
        <f t="shared" si="2"/>
        <v>8316</v>
      </c>
      <c r="X21" s="26">
        <f t="shared" si="2"/>
        <v>1610869</v>
      </c>
      <c r="Y21" s="23">
        <f t="shared" si="2"/>
        <v>122483</v>
      </c>
      <c r="Z21" s="24">
        <f t="shared" si="2"/>
        <v>29746709</v>
      </c>
      <c r="AA21" s="3"/>
      <c r="AB21" s="3"/>
    </row>
    <row r="22" spans="1:28" ht="18.95" customHeight="1" thickBot="1">
      <c r="A22" s="7"/>
      <c r="B22" s="22"/>
      <c r="C22" s="195"/>
      <c r="D22" s="43" t="s">
        <v>24</v>
      </c>
      <c r="E22" s="23">
        <f t="shared" si="2"/>
        <v>3625</v>
      </c>
      <c r="F22" s="24">
        <f t="shared" si="2"/>
        <v>748877</v>
      </c>
      <c r="G22" s="33">
        <f t="shared" si="2"/>
        <v>849</v>
      </c>
      <c r="H22" s="34">
        <f t="shared" si="2"/>
        <v>383269</v>
      </c>
      <c r="I22" s="23">
        <f t="shared" si="2"/>
        <v>1861</v>
      </c>
      <c r="J22" s="24">
        <f t="shared" si="2"/>
        <v>975046</v>
      </c>
      <c r="K22" s="33">
        <f t="shared" si="2"/>
        <v>2469</v>
      </c>
      <c r="L22" s="34">
        <f t="shared" si="2"/>
        <v>2848392</v>
      </c>
      <c r="M22" s="23">
        <f t="shared" si="2"/>
        <v>16932</v>
      </c>
      <c r="N22" s="24">
        <f t="shared" si="2"/>
        <v>3079216</v>
      </c>
      <c r="O22" s="33">
        <f t="shared" si="2"/>
        <v>4629</v>
      </c>
      <c r="P22" s="34">
        <f t="shared" si="2"/>
        <v>1208658</v>
      </c>
      <c r="Q22" s="23">
        <f t="shared" si="2"/>
        <v>59038</v>
      </c>
      <c r="R22" s="24">
        <f t="shared" si="2"/>
        <v>10200017</v>
      </c>
      <c r="S22" s="33">
        <f t="shared" si="2"/>
        <v>30830</v>
      </c>
      <c r="T22" s="34">
        <f t="shared" si="2"/>
        <v>2651823</v>
      </c>
      <c r="U22" s="23">
        <f t="shared" si="2"/>
        <v>3761</v>
      </c>
      <c r="V22" s="24">
        <f t="shared" si="2"/>
        <v>804134</v>
      </c>
      <c r="W22" s="23">
        <f t="shared" si="2"/>
        <v>8606</v>
      </c>
      <c r="X22" s="34">
        <f t="shared" si="2"/>
        <v>1872792</v>
      </c>
      <c r="Y22" s="23">
        <f t="shared" si="2"/>
        <v>132600</v>
      </c>
      <c r="Z22" s="24">
        <f t="shared" si="2"/>
        <v>24772224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61">
        <f>(E20+E21)/(E22+E41)*100</f>
        <v>40.08882309400444</v>
      </c>
      <c r="F23" s="262"/>
      <c r="G23" s="261">
        <f>(G20+G21)/(G22+G41)*100</f>
        <v>70.43994068215521</v>
      </c>
      <c r="H23" s="262"/>
      <c r="I23" s="261">
        <f>(I20+I21)/(I22+I41)*100</f>
        <v>173.17073170731706</v>
      </c>
      <c r="J23" s="262"/>
      <c r="K23" s="261">
        <f>(K20+K21)/(K22+K41)*100</f>
        <v>121.83147632311977</v>
      </c>
      <c r="L23" s="262"/>
      <c r="M23" s="261">
        <f>(M20+M21)/(M22+M41)*100</f>
        <v>70.96545729646203</v>
      </c>
      <c r="N23" s="262"/>
      <c r="O23" s="261">
        <f>(O20+O21)/(O22+O41)*100</f>
        <v>110.21675454012889</v>
      </c>
      <c r="P23" s="262"/>
      <c r="Q23" s="261">
        <f>(Q20+Q21)/(Q22+Q41)*100</f>
        <v>47.88261200982468</v>
      </c>
      <c r="R23" s="262"/>
      <c r="S23" s="261">
        <f>(S20+S21)/(S22+S41)*100</f>
        <v>205.47166776862457</v>
      </c>
      <c r="T23" s="262"/>
      <c r="U23" s="261">
        <f>(U20+U21)/(U22+U41)*100</f>
        <v>85.32007179180377</v>
      </c>
      <c r="V23" s="262"/>
      <c r="W23" s="261">
        <f>(W20+W21)/(W22+W41)*100</f>
        <v>88.67773019271948</v>
      </c>
      <c r="X23" s="262"/>
      <c r="Y23" s="261">
        <f>(Y20+Y21)/(Y22+Y41)*100</f>
        <v>92.72548627777037</v>
      </c>
      <c r="Z23" s="262"/>
    </row>
    <row r="24" spans="1:26" ht="18.95" customHeight="1">
      <c r="A24" s="7"/>
      <c r="B24" s="22"/>
      <c r="C24" s="45" t="s">
        <v>39</v>
      </c>
      <c r="D24" s="43" t="s">
        <v>40</v>
      </c>
      <c r="E24" s="263">
        <f>F22/E22*1000</f>
        <v>206586.75862068965</v>
      </c>
      <c r="F24" s="264"/>
      <c r="G24" s="257">
        <f>H22/G22*1000</f>
        <v>451435.80683156656</v>
      </c>
      <c r="H24" s="258"/>
      <c r="I24" s="259">
        <f>J22/I22*1000</f>
        <v>523936.59322944656</v>
      </c>
      <c r="J24" s="260"/>
      <c r="K24" s="257">
        <f>L22/K22*1000</f>
        <v>1153662.2114216282</v>
      </c>
      <c r="L24" s="258"/>
      <c r="M24" s="259">
        <f>N22/M22*1000</f>
        <v>181857.78407748643</v>
      </c>
      <c r="N24" s="260"/>
      <c r="O24" s="257">
        <f>P22/O22*1000</f>
        <v>261105.6383668179</v>
      </c>
      <c r="P24" s="258"/>
      <c r="Q24" s="259">
        <f>R22/Q22*1000</f>
        <v>172770.36823740642</v>
      </c>
      <c r="R24" s="260"/>
      <c r="S24" s="257">
        <f>T22/S22*1000</f>
        <v>86014.36912098604</v>
      </c>
      <c r="T24" s="258"/>
      <c r="U24" s="259">
        <f>V22/U22*1000</f>
        <v>213808.56155277853</v>
      </c>
      <c r="V24" s="260"/>
      <c r="W24" s="257">
        <f>X22/W22*1000</f>
        <v>217614.68742737625</v>
      </c>
      <c r="X24" s="258"/>
      <c r="Y24" s="259">
        <f>Z22/Y22*1000</f>
        <v>186819.185520362</v>
      </c>
      <c r="Z24" s="26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2.733785822021116</v>
      </c>
      <c r="F25" s="49"/>
      <c r="G25" s="50">
        <f>G22/Y22*100</f>
        <v>0.6402714932126696</v>
      </c>
      <c r="H25" s="51"/>
      <c r="I25" s="48">
        <f>I22/Y22*100</f>
        <v>1.403469079939668</v>
      </c>
      <c r="J25" s="49"/>
      <c r="K25" s="50">
        <f>K22/Y22*100</f>
        <v>1.8619909502262444</v>
      </c>
      <c r="L25" s="51"/>
      <c r="M25" s="48">
        <f>M22/Y22*100</f>
        <v>12.769230769230768</v>
      </c>
      <c r="N25" s="49"/>
      <c r="O25" s="50">
        <f>O22/Y22*100</f>
        <v>3.490950226244344</v>
      </c>
      <c r="P25" s="51"/>
      <c r="Q25" s="48">
        <f>Q22/Y22*100</f>
        <v>44.52337858220211</v>
      </c>
      <c r="R25" s="49"/>
      <c r="S25" s="50">
        <f>S22/Y22*100</f>
        <v>23.250377073906485</v>
      </c>
      <c r="T25" s="51"/>
      <c r="U25" s="48">
        <f>U22/Y22*100</f>
        <v>2.8363499245852184</v>
      </c>
      <c r="V25" s="49"/>
      <c r="W25" s="50">
        <f>W22/Y22*100</f>
        <v>6.490196078431372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197"/>
      <c r="E26" s="52"/>
      <c r="F26" s="197"/>
      <c r="G26" s="52"/>
      <c r="H26" s="197"/>
      <c r="I26" s="52"/>
      <c r="J26" s="197"/>
      <c r="K26" s="52"/>
      <c r="L26" s="197"/>
      <c r="M26" s="52"/>
      <c r="N26" s="197"/>
      <c r="O26" s="52"/>
      <c r="P26" s="197"/>
      <c r="Q26" s="52"/>
      <c r="R26" s="197"/>
      <c r="S26" s="52"/>
      <c r="T26" s="197"/>
      <c r="U26" s="52"/>
      <c r="V26" s="197"/>
      <c r="W26" s="52"/>
      <c r="X26" s="197"/>
      <c r="Y26" s="52"/>
      <c r="Z26" s="53"/>
    </row>
    <row r="27" spans="1:26" ht="18.95" customHeight="1">
      <c r="A27" s="22"/>
      <c r="B27" s="254" t="s">
        <v>42</v>
      </c>
      <c r="C27" s="4" t="s">
        <v>43</v>
      </c>
      <c r="D27" s="54" t="s">
        <v>21</v>
      </c>
      <c r="E27" s="13">
        <v>2156</v>
      </c>
      <c r="F27" s="14">
        <v>429696</v>
      </c>
      <c r="G27" s="19">
        <v>727</v>
      </c>
      <c r="H27" s="18">
        <v>233966</v>
      </c>
      <c r="I27" s="13">
        <v>2259</v>
      </c>
      <c r="J27" s="14">
        <v>2229540</v>
      </c>
      <c r="K27" s="19">
        <v>250</v>
      </c>
      <c r="L27" s="18">
        <v>305689</v>
      </c>
      <c r="M27" s="13">
        <v>7323</v>
      </c>
      <c r="N27" s="14">
        <v>1386316</v>
      </c>
      <c r="O27" s="19">
        <v>4856</v>
      </c>
      <c r="P27" s="18">
        <v>1653183</v>
      </c>
      <c r="Q27" s="13">
        <v>34286</v>
      </c>
      <c r="R27" s="14">
        <v>5073428</v>
      </c>
      <c r="S27" s="19">
        <v>40137</v>
      </c>
      <c r="T27" s="18">
        <v>8885365</v>
      </c>
      <c r="U27" s="13">
        <v>7129</v>
      </c>
      <c r="V27" s="14">
        <v>1830257</v>
      </c>
      <c r="W27" s="19">
        <v>8437</v>
      </c>
      <c r="X27" s="18">
        <v>1474914</v>
      </c>
      <c r="Y27" s="55">
        <f>+W27+U27+S27+Q27+O27+M27+K27+I27+G27+E27</f>
        <v>107560</v>
      </c>
      <c r="Z27" s="56">
        <f aca="true" t="shared" si="3" ref="Z27:Z29">+X27+V27+T27+R27+P27+N27+L27+J27+H27+F27</f>
        <v>23502354</v>
      </c>
    </row>
    <row r="28" spans="1:26" ht="18.95" customHeight="1">
      <c r="A28" s="22"/>
      <c r="B28" s="255"/>
      <c r="C28" s="7"/>
      <c r="D28" s="57" t="s">
        <v>22</v>
      </c>
      <c r="E28" s="27">
        <v>1447</v>
      </c>
      <c r="F28" s="21">
        <v>165710</v>
      </c>
      <c r="G28" s="25">
        <v>738</v>
      </c>
      <c r="H28" s="26">
        <v>273752</v>
      </c>
      <c r="I28" s="27">
        <v>2324</v>
      </c>
      <c r="J28" s="21">
        <v>2335345</v>
      </c>
      <c r="K28" s="25">
        <v>271</v>
      </c>
      <c r="L28" s="26">
        <v>203484</v>
      </c>
      <c r="M28" s="27">
        <v>7499</v>
      </c>
      <c r="N28" s="21">
        <v>1338308</v>
      </c>
      <c r="O28" s="25">
        <v>4702</v>
      </c>
      <c r="P28" s="26">
        <v>1620919</v>
      </c>
      <c r="Q28" s="27">
        <v>35160</v>
      </c>
      <c r="R28" s="21">
        <v>4948544</v>
      </c>
      <c r="S28" s="25">
        <v>38880</v>
      </c>
      <c r="T28" s="26">
        <v>8684532</v>
      </c>
      <c r="U28" s="27">
        <v>6040</v>
      </c>
      <c r="V28" s="21">
        <v>1908892</v>
      </c>
      <c r="W28" s="25">
        <v>10766</v>
      </c>
      <c r="X28" s="26">
        <v>1475393</v>
      </c>
      <c r="Y28" s="58">
        <f aca="true" t="shared" si="4" ref="Y28:Y29">+W28+U28+S28+Q28+O28+M28+K28+I28+G28+E28</f>
        <v>107827</v>
      </c>
      <c r="Z28" s="59">
        <f t="shared" si="3"/>
        <v>22954879</v>
      </c>
    </row>
    <row r="29" spans="1:26" ht="18.95" customHeight="1">
      <c r="A29" s="22"/>
      <c r="B29" s="255"/>
      <c r="C29" s="7"/>
      <c r="D29" s="57" t="s">
        <v>24</v>
      </c>
      <c r="E29" s="27">
        <v>3283</v>
      </c>
      <c r="F29" s="21">
        <v>621813</v>
      </c>
      <c r="G29" s="25">
        <v>1163</v>
      </c>
      <c r="H29" s="26">
        <v>409929</v>
      </c>
      <c r="I29" s="27">
        <v>2051</v>
      </c>
      <c r="J29" s="21">
        <v>2290826</v>
      </c>
      <c r="K29" s="25">
        <v>422</v>
      </c>
      <c r="L29" s="26">
        <v>286089</v>
      </c>
      <c r="M29" s="27">
        <v>13894</v>
      </c>
      <c r="N29" s="21">
        <v>2466875</v>
      </c>
      <c r="O29" s="25">
        <v>4060</v>
      </c>
      <c r="P29" s="26">
        <v>1179829</v>
      </c>
      <c r="Q29" s="27">
        <v>58141</v>
      </c>
      <c r="R29" s="21">
        <v>11371182</v>
      </c>
      <c r="S29" s="25">
        <v>26388</v>
      </c>
      <c r="T29" s="26">
        <v>2278598</v>
      </c>
      <c r="U29" s="27">
        <v>9439</v>
      </c>
      <c r="V29" s="21">
        <v>2680187</v>
      </c>
      <c r="W29" s="25">
        <v>10785</v>
      </c>
      <c r="X29" s="26">
        <v>1791377</v>
      </c>
      <c r="Y29" s="58">
        <f t="shared" si="4"/>
        <v>129626</v>
      </c>
      <c r="Z29" s="59">
        <f t="shared" si="3"/>
        <v>25376705</v>
      </c>
    </row>
    <row r="30" spans="1:26" ht="18.95" customHeight="1" thickBot="1">
      <c r="A30" s="22" t="s">
        <v>29</v>
      </c>
      <c r="B30" s="255"/>
      <c r="C30" s="7"/>
      <c r="D30" s="60" t="s">
        <v>44</v>
      </c>
      <c r="E30" s="252">
        <v>56.2</v>
      </c>
      <c r="F30" s="253"/>
      <c r="G30" s="252">
        <v>62.7</v>
      </c>
      <c r="H30" s="253"/>
      <c r="I30" s="252">
        <v>110</v>
      </c>
      <c r="J30" s="253"/>
      <c r="K30" s="252">
        <v>63.2</v>
      </c>
      <c r="L30" s="253"/>
      <c r="M30" s="252">
        <v>52.9</v>
      </c>
      <c r="N30" s="253"/>
      <c r="O30" s="252">
        <v>120</v>
      </c>
      <c r="P30" s="253"/>
      <c r="Q30" s="252">
        <v>59.3</v>
      </c>
      <c r="R30" s="253"/>
      <c r="S30" s="252">
        <v>153.4</v>
      </c>
      <c r="T30" s="253"/>
      <c r="U30" s="252">
        <v>69.1</v>
      </c>
      <c r="V30" s="253"/>
      <c r="W30" s="252">
        <v>92.1</v>
      </c>
      <c r="X30" s="253"/>
      <c r="Y30" s="252">
        <v>83.4</v>
      </c>
      <c r="Z30" s="253"/>
    </row>
    <row r="31" spans="1:26" ht="18.95" customHeight="1">
      <c r="A31" s="22"/>
      <c r="B31" s="255"/>
      <c r="C31" s="4" t="s">
        <v>45</v>
      </c>
      <c r="D31" s="188" t="s">
        <v>21</v>
      </c>
      <c r="E31" s="124">
        <f>E20-E27</f>
        <v>-612</v>
      </c>
      <c r="F31" s="125">
        <f aca="true" t="shared" si="5" ref="F31:Z33">F20-F27</f>
        <v>-165652</v>
      </c>
      <c r="G31" s="126">
        <f t="shared" si="5"/>
        <v>-25</v>
      </c>
      <c r="H31" s="127">
        <f t="shared" si="5"/>
        <v>-4642</v>
      </c>
      <c r="I31" s="124">
        <f t="shared" si="5"/>
        <v>1064</v>
      </c>
      <c r="J31" s="125">
        <f t="shared" si="5"/>
        <v>-1309045</v>
      </c>
      <c r="K31" s="126">
        <f t="shared" si="5"/>
        <v>1506</v>
      </c>
      <c r="L31" s="127">
        <f t="shared" si="5"/>
        <v>3552079</v>
      </c>
      <c r="M31" s="124">
        <f t="shared" si="5"/>
        <v>4100</v>
      </c>
      <c r="N31" s="125">
        <f t="shared" si="5"/>
        <v>461404</v>
      </c>
      <c r="O31" s="126">
        <f t="shared" si="5"/>
        <v>-98</v>
      </c>
      <c r="P31" s="127">
        <f t="shared" si="5"/>
        <v>-108668</v>
      </c>
      <c r="Q31" s="124">
        <f t="shared" si="5"/>
        <v>-5321</v>
      </c>
      <c r="R31" s="125">
        <f t="shared" si="5"/>
        <v>710866</v>
      </c>
      <c r="S31" s="126">
        <f t="shared" si="5"/>
        <v>17509</v>
      </c>
      <c r="T31" s="127">
        <f t="shared" si="5"/>
        <v>1772967</v>
      </c>
      <c r="U31" s="124">
        <f t="shared" si="5"/>
        <v>-2515</v>
      </c>
      <c r="V31" s="125">
        <f t="shared" si="5"/>
        <v>-70718</v>
      </c>
      <c r="W31" s="126">
        <f t="shared" si="5"/>
        <v>-188</v>
      </c>
      <c r="X31" s="127">
        <f t="shared" si="5"/>
        <v>78442</v>
      </c>
      <c r="Y31" s="124">
        <f t="shared" si="5"/>
        <v>15420</v>
      </c>
      <c r="Z31" s="125">
        <f t="shared" si="5"/>
        <v>4917033</v>
      </c>
    </row>
    <row r="32" spans="1:26" ht="18.95" customHeight="1">
      <c r="A32" s="22" t="s">
        <v>46</v>
      </c>
      <c r="B32" s="255"/>
      <c r="C32" s="7"/>
      <c r="D32" s="191" t="s">
        <v>22</v>
      </c>
      <c r="E32" s="128">
        <f aca="true" t="shared" si="6" ref="E32:T33">E21-E28</f>
        <v>-283</v>
      </c>
      <c r="F32" s="129">
        <f t="shared" si="6"/>
        <v>-42395</v>
      </c>
      <c r="G32" s="130">
        <f t="shared" si="6"/>
        <v>-15</v>
      </c>
      <c r="H32" s="131">
        <f t="shared" si="6"/>
        <v>-33352</v>
      </c>
      <c r="I32" s="128">
        <f t="shared" si="6"/>
        <v>1240</v>
      </c>
      <c r="J32" s="129">
        <f t="shared" si="6"/>
        <v>-1390015</v>
      </c>
      <c r="K32" s="130">
        <f t="shared" si="6"/>
        <v>1472</v>
      </c>
      <c r="L32" s="131">
        <f t="shared" si="6"/>
        <v>4081713</v>
      </c>
      <c r="M32" s="128">
        <f t="shared" si="6"/>
        <v>3122</v>
      </c>
      <c r="N32" s="129">
        <f t="shared" si="6"/>
        <v>401526</v>
      </c>
      <c r="O32" s="130">
        <f t="shared" si="6"/>
        <v>-53</v>
      </c>
      <c r="P32" s="131">
        <f t="shared" si="6"/>
        <v>-85618</v>
      </c>
      <c r="Q32" s="128">
        <f t="shared" si="6"/>
        <v>-7590</v>
      </c>
      <c r="R32" s="129">
        <f t="shared" si="6"/>
        <v>487407</v>
      </c>
      <c r="S32" s="130">
        <f t="shared" si="6"/>
        <v>18458</v>
      </c>
      <c r="T32" s="131">
        <f t="shared" si="6"/>
        <v>1900298</v>
      </c>
      <c r="U32" s="128">
        <f t="shared" si="5"/>
        <v>755</v>
      </c>
      <c r="V32" s="129">
        <f t="shared" si="5"/>
        <v>1336790</v>
      </c>
      <c r="W32" s="130">
        <f t="shared" si="5"/>
        <v>-2450</v>
      </c>
      <c r="X32" s="131">
        <f t="shared" si="5"/>
        <v>135476</v>
      </c>
      <c r="Y32" s="128">
        <f t="shared" si="5"/>
        <v>14656</v>
      </c>
      <c r="Z32" s="129">
        <f t="shared" si="5"/>
        <v>6791830</v>
      </c>
    </row>
    <row r="33" spans="1:26" ht="18.95" customHeight="1">
      <c r="A33" s="22"/>
      <c r="B33" s="255"/>
      <c r="C33" s="7"/>
      <c r="D33" s="191" t="s">
        <v>24</v>
      </c>
      <c r="E33" s="128">
        <f t="shared" si="6"/>
        <v>342</v>
      </c>
      <c r="F33" s="129">
        <f t="shared" si="5"/>
        <v>127064</v>
      </c>
      <c r="G33" s="130">
        <f t="shared" si="5"/>
        <v>-314</v>
      </c>
      <c r="H33" s="131">
        <f t="shared" si="5"/>
        <v>-26660</v>
      </c>
      <c r="I33" s="128">
        <f t="shared" si="5"/>
        <v>-190</v>
      </c>
      <c r="J33" s="129">
        <f t="shared" si="5"/>
        <v>-1315780</v>
      </c>
      <c r="K33" s="130">
        <f t="shared" si="5"/>
        <v>2047</v>
      </c>
      <c r="L33" s="131">
        <f t="shared" si="5"/>
        <v>2562303</v>
      </c>
      <c r="M33" s="128">
        <f t="shared" si="5"/>
        <v>3038</v>
      </c>
      <c r="N33" s="129">
        <f t="shared" si="5"/>
        <v>612341</v>
      </c>
      <c r="O33" s="130">
        <f t="shared" si="5"/>
        <v>569</v>
      </c>
      <c r="P33" s="131">
        <f t="shared" si="5"/>
        <v>28829</v>
      </c>
      <c r="Q33" s="128">
        <f t="shared" si="5"/>
        <v>897</v>
      </c>
      <c r="R33" s="129">
        <f t="shared" si="5"/>
        <v>-1171165</v>
      </c>
      <c r="S33" s="130">
        <f t="shared" si="5"/>
        <v>4442</v>
      </c>
      <c r="T33" s="131">
        <f t="shared" si="5"/>
        <v>373225</v>
      </c>
      <c r="U33" s="128">
        <f t="shared" si="5"/>
        <v>-5678</v>
      </c>
      <c r="V33" s="129">
        <f t="shared" si="5"/>
        <v>-1876053</v>
      </c>
      <c r="W33" s="130">
        <f t="shared" si="5"/>
        <v>-2179</v>
      </c>
      <c r="X33" s="131">
        <f t="shared" si="5"/>
        <v>81415</v>
      </c>
      <c r="Y33" s="128">
        <f t="shared" si="5"/>
        <v>2974</v>
      </c>
      <c r="Z33" s="129">
        <f t="shared" si="5"/>
        <v>-604481</v>
      </c>
    </row>
    <row r="34" spans="1:26" ht="18.95" customHeight="1" thickBot="1">
      <c r="A34" s="22" t="s">
        <v>47</v>
      </c>
      <c r="B34" s="255"/>
      <c r="C34" s="69"/>
      <c r="D34" s="28" t="s">
        <v>44</v>
      </c>
      <c r="E34" s="246">
        <f>+E23-E30</f>
        <v>-16.111176905995563</v>
      </c>
      <c r="F34" s="245"/>
      <c r="G34" s="250">
        <f aca="true" t="shared" si="7" ref="G34">+G23-G30</f>
        <v>7.739940682155208</v>
      </c>
      <c r="H34" s="251"/>
      <c r="I34" s="246">
        <f aca="true" t="shared" si="8" ref="I34">+I23-I30</f>
        <v>63.17073170731706</v>
      </c>
      <c r="J34" s="245"/>
      <c r="K34" s="250">
        <f aca="true" t="shared" si="9" ref="K34">+K23-K30</f>
        <v>58.63147632311977</v>
      </c>
      <c r="L34" s="251"/>
      <c r="M34" s="246">
        <f aca="true" t="shared" si="10" ref="M34">+M23-M30</f>
        <v>18.065457296462036</v>
      </c>
      <c r="N34" s="245"/>
      <c r="O34" s="250">
        <f aca="true" t="shared" si="11" ref="O34">+O23-O30</f>
        <v>-9.783245459871111</v>
      </c>
      <c r="P34" s="251"/>
      <c r="Q34" s="246">
        <f aca="true" t="shared" si="12" ref="Q34">+Q23-Q30</f>
        <v>-11.417387990175314</v>
      </c>
      <c r="R34" s="245"/>
      <c r="S34" s="250">
        <f aca="true" t="shared" si="13" ref="S34">+S23-S30</f>
        <v>52.071667768624565</v>
      </c>
      <c r="T34" s="251"/>
      <c r="U34" s="246">
        <f aca="true" t="shared" si="14" ref="U34">+U23-U30</f>
        <v>16.220071791803775</v>
      </c>
      <c r="V34" s="245"/>
      <c r="W34" s="250">
        <f aca="true" t="shared" si="15" ref="W34">+W23-W30</f>
        <v>-3.4222698072805144</v>
      </c>
      <c r="X34" s="251"/>
      <c r="Y34" s="246">
        <f aca="true" t="shared" si="16" ref="Y34">+Y23-Y30</f>
        <v>9.325486277770366</v>
      </c>
      <c r="Z34" s="245"/>
    </row>
    <row r="35" spans="1:26" ht="18.95" customHeight="1">
      <c r="A35" s="22"/>
      <c r="B35" s="255"/>
      <c r="C35" s="7" t="s">
        <v>48</v>
      </c>
      <c r="D35" s="70" t="s">
        <v>21</v>
      </c>
      <c r="E35" s="71">
        <f aca="true" t="shared" si="17" ref="E35:Z37">E20/E27*100</f>
        <v>71.61410018552876</v>
      </c>
      <c r="F35" s="72">
        <f t="shared" si="17"/>
        <v>61.44902442657134</v>
      </c>
      <c r="G35" s="73">
        <f t="shared" si="17"/>
        <v>96.56121045392022</v>
      </c>
      <c r="H35" s="74">
        <f t="shared" si="17"/>
        <v>98.01595103562056</v>
      </c>
      <c r="I35" s="71">
        <f t="shared" si="17"/>
        <v>147.1004869411244</v>
      </c>
      <c r="J35" s="72">
        <f t="shared" si="17"/>
        <v>41.28631915103564</v>
      </c>
      <c r="K35" s="73">
        <f t="shared" si="17"/>
        <v>702.4</v>
      </c>
      <c r="L35" s="74">
        <f t="shared" si="17"/>
        <v>1261.991108610385</v>
      </c>
      <c r="M35" s="71">
        <f t="shared" si="17"/>
        <v>155.98798306704902</v>
      </c>
      <c r="N35" s="72">
        <f t="shared" si="17"/>
        <v>133.28274361689543</v>
      </c>
      <c r="O35" s="73">
        <f t="shared" si="17"/>
        <v>97.9818780889621</v>
      </c>
      <c r="P35" s="74">
        <f t="shared" si="17"/>
        <v>93.42674102020163</v>
      </c>
      <c r="Q35" s="71">
        <f t="shared" si="17"/>
        <v>84.48054599545004</v>
      </c>
      <c r="R35" s="72">
        <f t="shared" si="17"/>
        <v>114.01155195264425</v>
      </c>
      <c r="S35" s="73">
        <f t="shared" si="17"/>
        <v>143.62309091362084</v>
      </c>
      <c r="T35" s="74">
        <f t="shared" si="17"/>
        <v>119.95378918029816</v>
      </c>
      <c r="U35" s="71">
        <f t="shared" si="17"/>
        <v>64.72155982606256</v>
      </c>
      <c r="V35" s="72">
        <f t="shared" si="17"/>
        <v>96.13617104046044</v>
      </c>
      <c r="W35" s="73">
        <f t="shared" si="17"/>
        <v>97.7717198056181</v>
      </c>
      <c r="X35" s="74">
        <f t="shared" si="17"/>
        <v>105.31841178536511</v>
      </c>
      <c r="Y35" s="71">
        <f t="shared" si="17"/>
        <v>114.3361844551878</v>
      </c>
      <c r="Z35" s="72">
        <f t="shared" si="17"/>
        <v>120.92144897485588</v>
      </c>
    </row>
    <row r="36" spans="1:26" ht="18.95" customHeight="1">
      <c r="A36" s="22" t="s">
        <v>49</v>
      </c>
      <c r="B36" s="255"/>
      <c r="C36" s="7" t="s">
        <v>62</v>
      </c>
      <c r="D36" s="60" t="s">
        <v>22</v>
      </c>
      <c r="E36" s="75">
        <f t="shared" si="17"/>
        <v>80.44229440221147</v>
      </c>
      <c r="F36" s="76">
        <f t="shared" si="17"/>
        <v>74.41614869350069</v>
      </c>
      <c r="G36" s="77">
        <f t="shared" si="17"/>
        <v>97.96747967479675</v>
      </c>
      <c r="H36" s="78">
        <f t="shared" si="17"/>
        <v>87.816710014904</v>
      </c>
      <c r="I36" s="75">
        <f t="shared" si="17"/>
        <v>153.35628227194493</v>
      </c>
      <c r="J36" s="76">
        <f t="shared" si="17"/>
        <v>40.47924396609495</v>
      </c>
      <c r="K36" s="77">
        <f t="shared" si="17"/>
        <v>643.1734317343173</v>
      </c>
      <c r="L36" s="78">
        <f t="shared" si="17"/>
        <v>2105.913487055493</v>
      </c>
      <c r="M36" s="75">
        <f t="shared" si="17"/>
        <v>141.63221762901722</v>
      </c>
      <c r="N36" s="76">
        <f t="shared" si="17"/>
        <v>130.00251063282892</v>
      </c>
      <c r="O36" s="77">
        <f t="shared" si="17"/>
        <v>98.87282007656316</v>
      </c>
      <c r="P36" s="78">
        <f t="shared" si="17"/>
        <v>94.71793470247434</v>
      </c>
      <c r="Q36" s="75">
        <f t="shared" si="17"/>
        <v>78.41296928327644</v>
      </c>
      <c r="R36" s="76">
        <f t="shared" si="17"/>
        <v>109.84950320740808</v>
      </c>
      <c r="S36" s="77">
        <f t="shared" si="17"/>
        <v>147.47427983539094</v>
      </c>
      <c r="T36" s="78">
        <f t="shared" si="17"/>
        <v>121.88140938394838</v>
      </c>
      <c r="U36" s="75">
        <f t="shared" si="17"/>
        <v>112.5</v>
      </c>
      <c r="V36" s="76">
        <f t="shared" si="17"/>
        <v>170.0296297538048</v>
      </c>
      <c r="W36" s="77">
        <f t="shared" si="17"/>
        <v>77.24317295188557</v>
      </c>
      <c r="X36" s="78">
        <f t="shared" si="17"/>
        <v>109.18236700323236</v>
      </c>
      <c r="Y36" s="75">
        <f t="shared" si="17"/>
        <v>113.5921429697571</v>
      </c>
      <c r="Z36" s="76">
        <f t="shared" si="17"/>
        <v>129.58774036665582</v>
      </c>
    </row>
    <row r="37" spans="1:26" ht="18.95" customHeight="1" thickBot="1">
      <c r="A37" s="22"/>
      <c r="B37" s="256"/>
      <c r="C37" s="69"/>
      <c r="D37" s="47" t="s">
        <v>24</v>
      </c>
      <c r="E37" s="79">
        <f t="shared" si="17"/>
        <v>110.41730124885775</v>
      </c>
      <c r="F37" s="80">
        <f t="shared" si="17"/>
        <v>120.43443929284206</v>
      </c>
      <c r="G37" s="81">
        <f t="shared" si="17"/>
        <v>73.00085984522786</v>
      </c>
      <c r="H37" s="82">
        <f t="shared" si="17"/>
        <v>93.49643474845644</v>
      </c>
      <c r="I37" s="79">
        <f t="shared" si="17"/>
        <v>90.73622623110677</v>
      </c>
      <c r="J37" s="80">
        <f t="shared" si="17"/>
        <v>42.56307550202416</v>
      </c>
      <c r="K37" s="81">
        <f t="shared" si="17"/>
        <v>585.0710900473933</v>
      </c>
      <c r="L37" s="82">
        <f t="shared" si="17"/>
        <v>995.6314293803678</v>
      </c>
      <c r="M37" s="79">
        <f t="shared" si="17"/>
        <v>121.86555347632071</v>
      </c>
      <c r="N37" s="80">
        <f t="shared" si="17"/>
        <v>124.82253863693944</v>
      </c>
      <c r="O37" s="81">
        <f t="shared" si="17"/>
        <v>114.01477832512315</v>
      </c>
      <c r="P37" s="82">
        <f t="shared" si="17"/>
        <v>102.44348969215031</v>
      </c>
      <c r="Q37" s="79">
        <f t="shared" si="17"/>
        <v>101.54280112141174</v>
      </c>
      <c r="R37" s="80">
        <f t="shared" si="17"/>
        <v>89.70058697503919</v>
      </c>
      <c r="S37" s="81">
        <f t="shared" si="17"/>
        <v>116.83340912536002</v>
      </c>
      <c r="T37" s="82">
        <f t="shared" si="17"/>
        <v>116.37958955462963</v>
      </c>
      <c r="U37" s="79">
        <f t="shared" si="17"/>
        <v>39.84532259773281</v>
      </c>
      <c r="V37" s="80">
        <f t="shared" si="17"/>
        <v>30.002906513612672</v>
      </c>
      <c r="W37" s="81">
        <f t="shared" si="17"/>
        <v>79.79601298099212</v>
      </c>
      <c r="X37" s="82">
        <f t="shared" si="17"/>
        <v>104.54482780564895</v>
      </c>
      <c r="Y37" s="79">
        <f t="shared" si="17"/>
        <v>102.2942928116273</v>
      </c>
      <c r="Z37" s="80">
        <f t="shared" si="17"/>
        <v>97.61796892070898</v>
      </c>
    </row>
    <row r="38" ht="5.25" customHeight="1" thickBot="1">
      <c r="A38" s="22"/>
    </row>
    <row r="39" spans="1:26" ht="18.95" customHeight="1">
      <c r="A39" s="22" t="s">
        <v>50</v>
      </c>
      <c r="B39" s="247" t="s">
        <v>51</v>
      </c>
      <c r="C39" s="12" t="s">
        <v>43</v>
      </c>
      <c r="D39" s="187" t="s">
        <v>21</v>
      </c>
      <c r="E39" s="13">
        <f>+'(令和3年9月) '!E27</f>
        <v>2309</v>
      </c>
      <c r="F39" s="14">
        <f>+'(令和3年9月) '!F27</f>
        <v>429696</v>
      </c>
      <c r="G39" s="13">
        <f>+'(令和3年9月) '!G27</f>
        <v>709</v>
      </c>
      <c r="H39" s="14">
        <f>+'(令和3年9月) '!H27</f>
        <v>242684</v>
      </c>
      <c r="I39" s="13">
        <f>+'(令和3年9月) '!I27</f>
        <v>2040</v>
      </c>
      <c r="J39" s="14">
        <f>+'(令和3年9月) '!J27</f>
        <v>1005135</v>
      </c>
      <c r="K39" s="13">
        <f>+'(令和3年9月) '!K27</f>
        <v>161</v>
      </c>
      <c r="L39" s="14">
        <f>+'(令和3年9月) '!L27</f>
        <v>105596</v>
      </c>
      <c r="M39" s="13">
        <f>+'(令和3年9月) '!M27</f>
        <v>5973</v>
      </c>
      <c r="N39" s="14">
        <f>+'(令和3年9月) '!N27</f>
        <v>1105208</v>
      </c>
      <c r="O39" s="13">
        <f>+'(令和3年9月) '!O27</f>
        <v>4257</v>
      </c>
      <c r="P39" s="14">
        <f>+'(令和3年9月) '!P27</f>
        <v>1452032</v>
      </c>
      <c r="Q39" s="13">
        <f>+'(令和3年9月) '!Q27</f>
        <v>22936</v>
      </c>
      <c r="R39" s="14">
        <f>+'(令和3年9月) '!R27</f>
        <v>5182481</v>
      </c>
      <c r="S39" s="25">
        <f>+'(令和3年9月) '!S27</f>
        <v>45390</v>
      </c>
      <c r="T39" s="26">
        <f>+'(令和3年9月) '!T27</f>
        <v>10072037</v>
      </c>
      <c r="U39" s="13">
        <f>+'(令和3年9月) '!U27</f>
        <v>6424</v>
      </c>
      <c r="V39" s="14">
        <f>+'(令和3年9月) '!V27</f>
        <v>1493711</v>
      </c>
      <c r="W39" s="13">
        <f>+'(令和3年9月) '!W27</f>
        <v>5869</v>
      </c>
      <c r="X39" s="14">
        <f>+'(令和3年9月) '!X27</f>
        <v>1219747</v>
      </c>
      <c r="Y39" s="55">
        <f>+'(令和3年7月) '!Y20</f>
        <v>112146</v>
      </c>
      <c r="Z39" s="56">
        <f>+'(令和3年7月) '!Z20</f>
        <v>27199632</v>
      </c>
    </row>
    <row r="40" spans="1:26" ht="18.95" customHeight="1">
      <c r="A40" s="22"/>
      <c r="B40" s="248"/>
      <c r="C40" s="22"/>
      <c r="D40" s="192" t="s">
        <v>22</v>
      </c>
      <c r="E40" s="27">
        <f>+'(令和3年9月) '!E28</f>
        <v>1494</v>
      </c>
      <c r="F40" s="21">
        <f>+'(令和3年9月) '!F28</f>
        <v>165710</v>
      </c>
      <c r="G40" s="27">
        <f>+'(令和3年9月) '!G28</f>
        <v>767</v>
      </c>
      <c r="H40" s="21">
        <f>+'(令和3年9月) '!H28</f>
        <v>305397</v>
      </c>
      <c r="I40" s="27">
        <f>+'(令和3年9月) '!I28</f>
        <v>2140</v>
      </c>
      <c r="J40" s="21">
        <f>+'(令和3年9月) '!J28</f>
        <v>1071151</v>
      </c>
      <c r="K40" s="27">
        <f>+'(令和3年9月) '!K28</f>
        <v>230</v>
      </c>
      <c r="L40" s="21">
        <f>+'(令和3年9月) '!L28</f>
        <v>107581</v>
      </c>
      <c r="M40" s="27">
        <f>+'(令和3年9月) '!M28</f>
        <v>7121</v>
      </c>
      <c r="N40" s="21">
        <f>+'(令和3年9月) '!N28</f>
        <v>1180996</v>
      </c>
      <c r="O40" s="27">
        <f>+'(令和3年9月) '!O28</f>
        <v>4328</v>
      </c>
      <c r="P40" s="21">
        <f>+'(令和3年9月) '!P28</f>
        <v>1484799</v>
      </c>
      <c r="Q40" s="27">
        <f>+'(令和3年9月) '!Q28</f>
        <v>26054</v>
      </c>
      <c r="R40" s="21">
        <f>+'(令和3年9月) '!R28</f>
        <v>5453508</v>
      </c>
      <c r="S40" s="25">
        <f>+'(令和3年9月) '!S28</f>
        <v>45806</v>
      </c>
      <c r="T40" s="26">
        <f>+'(令和3年9月) '!T28</f>
        <v>10181628</v>
      </c>
      <c r="U40" s="27">
        <f>+'(令和3年9月) '!U28</f>
        <v>4820</v>
      </c>
      <c r="V40" s="21">
        <f>+'(令和3年9月) '!V28</f>
        <v>1145922</v>
      </c>
      <c r="W40" s="27">
        <f>+'(令和3年9月) '!W28</f>
        <v>9096</v>
      </c>
      <c r="X40" s="21">
        <f>+'(令和3年9月) '!X28</f>
        <v>1272172</v>
      </c>
      <c r="Y40" s="58">
        <f>+'(令和3年7月) '!Y21</f>
        <v>110097</v>
      </c>
      <c r="Z40" s="59">
        <f>+'(令和3年7月) '!Z21</f>
        <v>26288090</v>
      </c>
    </row>
    <row r="41" spans="1:26" ht="18.95" customHeight="1">
      <c r="A41" s="22" t="s">
        <v>52</v>
      </c>
      <c r="B41" s="248"/>
      <c r="C41" s="22"/>
      <c r="D41" s="192" t="s">
        <v>24</v>
      </c>
      <c r="E41" s="27">
        <f>+'(令和3年9月) '!E29</f>
        <v>3130</v>
      </c>
      <c r="F41" s="21">
        <f>+'(令和3年9月) '!F29</f>
        <v>621813</v>
      </c>
      <c r="G41" s="27">
        <f>+'(令和3年9月) '!G29</f>
        <v>1174</v>
      </c>
      <c r="H41" s="21">
        <f>+'(令和3年9月) '!H29</f>
        <v>449715</v>
      </c>
      <c r="I41" s="27">
        <f>+'(令和3年9月) '!I29</f>
        <v>2116</v>
      </c>
      <c r="J41" s="21">
        <f>+'(令和3年9月) '!J29</f>
        <v>2396631</v>
      </c>
      <c r="K41" s="27">
        <f>+'(令和3年9月) '!K29</f>
        <v>403</v>
      </c>
      <c r="L41" s="21">
        <f>+'(令和3年9月) '!L29</f>
        <v>169884</v>
      </c>
      <c r="M41" s="27">
        <f>+'(令和3年9月) '!M29</f>
        <v>14131</v>
      </c>
      <c r="N41" s="21">
        <f>+'(令和3年9月) '!N29</f>
        <v>2425794</v>
      </c>
      <c r="O41" s="27">
        <f>+'(令和3年9月) '!O29</f>
        <v>3906</v>
      </c>
      <c r="P41" s="21">
        <f>+'(令和3年9月) '!P29</f>
        <v>1147565</v>
      </c>
      <c r="Q41" s="27">
        <f>+'(令和3年9月) '!Q29</f>
        <v>59032</v>
      </c>
      <c r="R41" s="21">
        <f>+'(令和3年9月) '!R29</f>
        <v>11246382</v>
      </c>
      <c r="S41" s="25">
        <f>+'(令和3年9月) '!S29</f>
        <v>25131</v>
      </c>
      <c r="T41" s="26">
        <f>+'(令和3年9月) '!T29</f>
        <v>2077765</v>
      </c>
      <c r="U41" s="27">
        <f>+'(令和3年9月) '!U29</f>
        <v>9611</v>
      </c>
      <c r="V41" s="21">
        <f>+'(令和3年9月) '!V29</f>
        <v>2790350</v>
      </c>
      <c r="W41" s="27">
        <f>+'(令和3年9月) '!W29</f>
        <v>10074</v>
      </c>
      <c r="X41" s="21">
        <f>+'(令和3年9月) '!X29</f>
        <v>1746256</v>
      </c>
      <c r="Y41" s="58">
        <f>+'(令和3年7月) '!Y22</f>
        <v>132120.1</v>
      </c>
      <c r="Z41" s="59">
        <f>+'(令和3年7月) '!Z22</f>
        <v>27038676</v>
      </c>
    </row>
    <row r="42" spans="1:26" ht="18.95" customHeight="1" thickBot="1">
      <c r="A42" s="22"/>
      <c r="B42" s="248"/>
      <c r="C42" s="22"/>
      <c r="D42" s="193" t="s">
        <v>44</v>
      </c>
      <c r="E42" s="244">
        <f>+'(令和3年9月) '!E23:F23</f>
        <v>58.44155844155844</v>
      </c>
      <c r="F42" s="245">
        <f>+'(令和3年7月) '!F23</f>
        <v>0</v>
      </c>
      <c r="G42" s="244">
        <f>+'(令和3年9月) '!G23:H23</f>
        <v>80.25258323765786</v>
      </c>
      <c r="H42" s="245">
        <f>+'(令和3年7月) '!H23</f>
        <v>0</v>
      </c>
      <c r="I42" s="244">
        <f>+'(令和3年9月) '!I23:J23</f>
        <v>157.54527162977868</v>
      </c>
      <c r="J42" s="245">
        <f>+'(令和3年7月) '!J23</f>
        <v>0</v>
      </c>
      <c r="K42" s="244">
        <f>+'(令和3年9月) '!K23:L23</f>
        <v>69.46050096339114</v>
      </c>
      <c r="L42" s="245">
        <f>+'(令和3年7月) '!L23</f>
        <v>0</v>
      </c>
      <c r="M42" s="244">
        <f>+'(令和3年9月) '!M23:N23</f>
        <v>46.42165801655211</v>
      </c>
      <c r="N42" s="245">
        <f>+'(令和3年7月) '!N23</f>
        <v>0</v>
      </c>
      <c r="O42" s="244">
        <f>+'(令和3年9月) '!O23:P23</f>
        <v>110.84350845748851</v>
      </c>
      <c r="P42" s="245">
        <f>+'(令和3年7月) '!P23</f>
        <v>0</v>
      </c>
      <c r="Q42" s="244">
        <f>+'(令和3年9月) '!Q23:R23</f>
        <v>52.259053191582</v>
      </c>
      <c r="R42" s="245">
        <f>+'(令和3年7月) '!R23</f>
        <v>0</v>
      </c>
      <c r="S42" s="244">
        <f>+'(令和3年9月) '!S23:T23</f>
        <v>150.37236983316532</v>
      </c>
      <c r="T42" s="245">
        <f>+'(令和3年7月) '!T23</f>
        <v>0</v>
      </c>
      <c r="U42" s="244">
        <f>+'(令和3年9月) '!U23:V23</f>
        <v>60.7226738934056</v>
      </c>
      <c r="V42" s="245">
        <f>+'(令和3年7月) '!V23</f>
        <v>0</v>
      </c>
      <c r="W42" s="244">
        <f>+'(令和3年9月) '!W23:X23</f>
        <v>83.81221281071805</v>
      </c>
      <c r="X42" s="245">
        <f>+'(令和3年7月) '!X23</f>
        <v>0</v>
      </c>
      <c r="Y42" s="244">
        <f>+'(令和3年9月) '!Y23:Z23</f>
        <v>81.52655842732904</v>
      </c>
      <c r="Z42" s="245">
        <f>+'(令和3年7月) '!Z23</f>
        <v>0</v>
      </c>
    </row>
    <row r="43" spans="1:26" ht="18.95" customHeight="1">
      <c r="A43" s="22"/>
      <c r="B43" s="248"/>
      <c r="C43" s="12" t="s">
        <v>45</v>
      </c>
      <c r="D43" s="187" t="s">
        <v>21</v>
      </c>
      <c r="E43" s="124">
        <f aca="true" t="shared" si="18" ref="E43:Z46">E20-E39</f>
        <v>-765</v>
      </c>
      <c r="F43" s="127">
        <f t="shared" si="18"/>
        <v>-165652</v>
      </c>
      <c r="G43" s="124">
        <f t="shared" si="18"/>
        <v>-7</v>
      </c>
      <c r="H43" s="125">
        <f t="shared" si="18"/>
        <v>-13360</v>
      </c>
      <c r="I43" s="126">
        <f t="shared" si="18"/>
        <v>1283</v>
      </c>
      <c r="J43" s="127">
        <f t="shared" si="18"/>
        <v>-84640</v>
      </c>
      <c r="K43" s="124">
        <f t="shared" si="18"/>
        <v>1595</v>
      </c>
      <c r="L43" s="125">
        <f t="shared" si="18"/>
        <v>3752172</v>
      </c>
      <c r="M43" s="126">
        <f t="shared" si="18"/>
        <v>5450</v>
      </c>
      <c r="N43" s="127">
        <f t="shared" si="18"/>
        <v>742512</v>
      </c>
      <c r="O43" s="124">
        <f t="shared" si="18"/>
        <v>501</v>
      </c>
      <c r="P43" s="125">
        <f t="shared" si="18"/>
        <v>92483</v>
      </c>
      <c r="Q43" s="126">
        <f t="shared" si="18"/>
        <v>6029</v>
      </c>
      <c r="R43" s="127">
        <f t="shared" si="18"/>
        <v>601813</v>
      </c>
      <c r="S43" s="124">
        <f t="shared" si="18"/>
        <v>12256</v>
      </c>
      <c r="T43" s="125">
        <f t="shared" si="18"/>
        <v>586295</v>
      </c>
      <c r="U43" s="126">
        <f t="shared" si="18"/>
        <v>-1810</v>
      </c>
      <c r="V43" s="127">
        <f t="shared" si="18"/>
        <v>265828</v>
      </c>
      <c r="W43" s="124">
        <f t="shared" si="18"/>
        <v>2380</v>
      </c>
      <c r="X43" s="125">
        <f t="shared" si="18"/>
        <v>333609</v>
      </c>
      <c r="Y43" s="124">
        <f t="shared" si="18"/>
        <v>10834</v>
      </c>
      <c r="Z43" s="125">
        <f t="shared" si="18"/>
        <v>1219755</v>
      </c>
    </row>
    <row r="44" spans="1:26" ht="18.95" customHeight="1">
      <c r="A44" s="22"/>
      <c r="B44" s="248"/>
      <c r="C44" s="22"/>
      <c r="D44" s="192" t="s">
        <v>22</v>
      </c>
      <c r="E44" s="128">
        <f t="shared" si="18"/>
        <v>-330</v>
      </c>
      <c r="F44" s="131">
        <f t="shared" si="18"/>
        <v>-42395</v>
      </c>
      <c r="G44" s="128">
        <f t="shared" si="18"/>
        <v>-44</v>
      </c>
      <c r="H44" s="129">
        <f t="shared" si="18"/>
        <v>-64997</v>
      </c>
      <c r="I44" s="130">
        <f t="shared" si="18"/>
        <v>1424</v>
      </c>
      <c r="J44" s="131">
        <f t="shared" si="18"/>
        <v>-125821</v>
      </c>
      <c r="K44" s="128">
        <f t="shared" si="18"/>
        <v>1513</v>
      </c>
      <c r="L44" s="129">
        <f t="shared" si="18"/>
        <v>4177616</v>
      </c>
      <c r="M44" s="130">
        <f t="shared" si="18"/>
        <v>3500</v>
      </c>
      <c r="N44" s="131">
        <f t="shared" si="18"/>
        <v>558838</v>
      </c>
      <c r="O44" s="128">
        <f t="shared" si="18"/>
        <v>321</v>
      </c>
      <c r="P44" s="129">
        <f t="shared" si="18"/>
        <v>50502</v>
      </c>
      <c r="Q44" s="130">
        <f t="shared" si="18"/>
        <v>1516</v>
      </c>
      <c r="R44" s="131">
        <f t="shared" si="18"/>
        <v>-17557</v>
      </c>
      <c r="S44" s="128">
        <f t="shared" si="18"/>
        <v>11532</v>
      </c>
      <c r="T44" s="129">
        <f t="shared" si="18"/>
        <v>403202</v>
      </c>
      <c r="U44" s="130">
        <f t="shared" si="18"/>
        <v>1975</v>
      </c>
      <c r="V44" s="131">
        <f t="shared" si="18"/>
        <v>2099760</v>
      </c>
      <c r="W44" s="128">
        <f t="shared" si="18"/>
        <v>-780</v>
      </c>
      <c r="X44" s="129">
        <f t="shared" si="18"/>
        <v>338697</v>
      </c>
      <c r="Y44" s="128">
        <f t="shared" si="18"/>
        <v>12386</v>
      </c>
      <c r="Z44" s="129">
        <f t="shared" si="18"/>
        <v>3458619</v>
      </c>
    </row>
    <row r="45" spans="1:26" ht="18.95" customHeight="1">
      <c r="A45" s="22"/>
      <c r="B45" s="248"/>
      <c r="C45" s="22"/>
      <c r="D45" s="192" t="s">
        <v>24</v>
      </c>
      <c r="E45" s="128">
        <f t="shared" si="18"/>
        <v>495</v>
      </c>
      <c r="F45" s="131">
        <f t="shared" si="18"/>
        <v>127064</v>
      </c>
      <c r="G45" s="128">
        <f t="shared" si="18"/>
        <v>-325</v>
      </c>
      <c r="H45" s="129">
        <f t="shared" si="18"/>
        <v>-66446</v>
      </c>
      <c r="I45" s="130">
        <f t="shared" si="18"/>
        <v>-255</v>
      </c>
      <c r="J45" s="131">
        <f t="shared" si="18"/>
        <v>-1421585</v>
      </c>
      <c r="K45" s="128">
        <f t="shared" si="18"/>
        <v>2066</v>
      </c>
      <c r="L45" s="129">
        <f t="shared" si="18"/>
        <v>2678508</v>
      </c>
      <c r="M45" s="130">
        <f t="shared" si="18"/>
        <v>2801</v>
      </c>
      <c r="N45" s="131">
        <f t="shared" si="18"/>
        <v>653422</v>
      </c>
      <c r="O45" s="128">
        <f t="shared" si="18"/>
        <v>723</v>
      </c>
      <c r="P45" s="129">
        <f t="shared" si="18"/>
        <v>61093</v>
      </c>
      <c r="Q45" s="130">
        <f t="shared" si="18"/>
        <v>6</v>
      </c>
      <c r="R45" s="131">
        <f t="shared" si="18"/>
        <v>-1046365</v>
      </c>
      <c r="S45" s="128">
        <f t="shared" si="18"/>
        <v>5699</v>
      </c>
      <c r="T45" s="129">
        <f t="shared" si="18"/>
        <v>574058</v>
      </c>
      <c r="U45" s="130">
        <f t="shared" si="18"/>
        <v>-5850</v>
      </c>
      <c r="V45" s="131">
        <f t="shared" si="18"/>
        <v>-1986216</v>
      </c>
      <c r="W45" s="128">
        <f t="shared" si="18"/>
        <v>-1468</v>
      </c>
      <c r="X45" s="129">
        <f t="shared" si="18"/>
        <v>126536</v>
      </c>
      <c r="Y45" s="128">
        <f t="shared" si="18"/>
        <v>479.8999999999942</v>
      </c>
      <c r="Z45" s="129">
        <f t="shared" si="18"/>
        <v>-2266452</v>
      </c>
    </row>
    <row r="46" spans="1:38" ht="18.95" customHeight="1" thickBot="1">
      <c r="A46" s="22"/>
      <c r="B46" s="248"/>
      <c r="C46" s="46"/>
      <c r="D46" s="193" t="s">
        <v>44</v>
      </c>
      <c r="E46" s="244">
        <f>E23-E42</f>
        <v>-18.352735347554002</v>
      </c>
      <c r="F46" s="245"/>
      <c r="G46" s="244">
        <f>G23-G42</f>
        <v>-9.812642555502649</v>
      </c>
      <c r="H46" s="245"/>
      <c r="I46" s="244">
        <f>I23-I42</f>
        <v>15.625460077538378</v>
      </c>
      <c r="J46" s="245"/>
      <c r="K46" s="244">
        <f>K23-K42</f>
        <v>52.37097535972863</v>
      </c>
      <c r="L46" s="245"/>
      <c r="M46" s="244">
        <f>M23-M42</f>
        <v>24.543799279909926</v>
      </c>
      <c r="N46" s="245"/>
      <c r="O46" s="244">
        <f t="shared" si="18"/>
        <v>-0.6267539173596219</v>
      </c>
      <c r="P46" s="245"/>
      <c r="Q46" s="244">
        <f t="shared" si="18"/>
        <v>-4.376441181757315</v>
      </c>
      <c r="R46" s="245"/>
      <c r="S46" s="244">
        <f t="shared" si="18"/>
        <v>55.09929793545925</v>
      </c>
      <c r="T46" s="245"/>
      <c r="U46" s="244">
        <f t="shared" si="18"/>
        <v>24.59739789839817</v>
      </c>
      <c r="V46" s="245"/>
      <c r="W46" s="244">
        <f t="shared" si="18"/>
        <v>4.865517382001428</v>
      </c>
      <c r="X46" s="245"/>
      <c r="Y46" s="244">
        <f t="shared" si="18"/>
        <v>11.198927850441336</v>
      </c>
      <c r="Z46" s="245"/>
      <c r="AA46" s="242"/>
      <c r="AB46" s="243"/>
      <c r="AC46" s="242"/>
      <c r="AD46" s="243"/>
      <c r="AE46" s="242"/>
      <c r="AF46" s="243"/>
      <c r="AG46" s="196"/>
      <c r="AH46" s="197"/>
      <c r="AI46" s="196"/>
      <c r="AJ46" s="197"/>
      <c r="AK46" s="196"/>
      <c r="AL46" s="197"/>
    </row>
    <row r="47" spans="1:26" ht="18.95" customHeight="1">
      <c r="A47" s="22"/>
      <c r="B47" s="248"/>
      <c r="C47" s="22" t="s">
        <v>48</v>
      </c>
      <c r="D47" s="54" t="s">
        <v>21</v>
      </c>
      <c r="E47" s="83">
        <f aca="true" t="shared" si="19" ref="E47:Z49">E20/E39*100</f>
        <v>66.86877436119532</v>
      </c>
      <c r="F47" s="84">
        <f t="shared" si="19"/>
        <v>61.44902442657134</v>
      </c>
      <c r="G47" s="83">
        <f t="shared" si="19"/>
        <v>99.01269393511988</v>
      </c>
      <c r="H47" s="85">
        <f t="shared" si="19"/>
        <v>94.49489871602577</v>
      </c>
      <c r="I47" s="86">
        <f t="shared" si="19"/>
        <v>162.89215686274508</v>
      </c>
      <c r="J47" s="84">
        <f t="shared" si="19"/>
        <v>91.57924059952146</v>
      </c>
      <c r="K47" s="83">
        <f t="shared" si="19"/>
        <v>1090.6832298136646</v>
      </c>
      <c r="L47" s="85">
        <f t="shared" si="19"/>
        <v>3653.327777567332</v>
      </c>
      <c r="M47" s="86">
        <f t="shared" si="19"/>
        <v>191.24393102293655</v>
      </c>
      <c r="N47" s="84">
        <f t="shared" si="19"/>
        <v>167.18300989496998</v>
      </c>
      <c r="O47" s="83">
        <f t="shared" si="19"/>
        <v>111.76885130373502</v>
      </c>
      <c r="P47" s="85">
        <f t="shared" si="19"/>
        <v>106.36921224876588</v>
      </c>
      <c r="Q47" s="86">
        <f t="shared" si="19"/>
        <v>126.28618765259854</v>
      </c>
      <c r="R47" s="84">
        <f t="shared" si="19"/>
        <v>111.612449712792</v>
      </c>
      <c r="S47" s="83">
        <f t="shared" si="19"/>
        <v>127.00154218990967</v>
      </c>
      <c r="T47" s="85">
        <f t="shared" si="19"/>
        <v>105.82101713883696</v>
      </c>
      <c r="U47" s="86">
        <f t="shared" si="19"/>
        <v>71.82440846824409</v>
      </c>
      <c r="V47" s="84">
        <f t="shared" si="19"/>
        <v>117.79648138093648</v>
      </c>
      <c r="W47" s="83">
        <f t="shared" si="19"/>
        <v>140.55205316067475</v>
      </c>
      <c r="X47" s="85">
        <f t="shared" si="19"/>
        <v>127.35067190163205</v>
      </c>
      <c r="Y47" s="83">
        <f t="shared" si="19"/>
        <v>109.66062097622742</v>
      </c>
      <c r="Z47" s="85">
        <f t="shared" si="19"/>
        <v>104.48445405437839</v>
      </c>
    </row>
    <row r="48" spans="1:26" ht="18.95" customHeight="1">
      <c r="A48" s="22"/>
      <c r="B48" s="248"/>
      <c r="C48" s="22"/>
      <c r="D48" s="57" t="s">
        <v>22</v>
      </c>
      <c r="E48" s="75">
        <f t="shared" si="19"/>
        <v>77.91164658634538</v>
      </c>
      <c r="F48" s="78">
        <f t="shared" si="19"/>
        <v>74.41614869350069</v>
      </c>
      <c r="G48" s="75">
        <f t="shared" si="19"/>
        <v>94.26336375488917</v>
      </c>
      <c r="H48" s="76">
        <f t="shared" si="19"/>
        <v>78.71721071261342</v>
      </c>
      <c r="I48" s="77">
        <f t="shared" si="19"/>
        <v>166.54205607476635</v>
      </c>
      <c r="J48" s="78">
        <f t="shared" si="19"/>
        <v>88.25366358244543</v>
      </c>
      <c r="K48" s="75">
        <f t="shared" si="19"/>
        <v>757.8260869565217</v>
      </c>
      <c r="L48" s="76">
        <f t="shared" si="19"/>
        <v>3983.2284511205507</v>
      </c>
      <c r="M48" s="77">
        <f t="shared" si="19"/>
        <v>149.15040022468756</v>
      </c>
      <c r="N48" s="78">
        <f t="shared" si="19"/>
        <v>147.31921191943073</v>
      </c>
      <c r="O48" s="75">
        <f t="shared" si="19"/>
        <v>107.41682070240294</v>
      </c>
      <c r="P48" s="76">
        <f t="shared" si="19"/>
        <v>103.40126845451809</v>
      </c>
      <c r="Q48" s="77">
        <f t="shared" si="19"/>
        <v>105.8186842711292</v>
      </c>
      <c r="R48" s="78">
        <f t="shared" si="19"/>
        <v>99.67806043376117</v>
      </c>
      <c r="S48" s="75">
        <f t="shared" si="19"/>
        <v>125.17574116927915</v>
      </c>
      <c r="T48" s="76">
        <f t="shared" si="19"/>
        <v>103.96009361174853</v>
      </c>
      <c r="U48" s="77">
        <f t="shared" si="19"/>
        <v>140.97510373443984</v>
      </c>
      <c r="V48" s="78">
        <f t="shared" si="19"/>
        <v>283.2376025593365</v>
      </c>
      <c r="W48" s="75">
        <f t="shared" si="19"/>
        <v>91.42480211081794</v>
      </c>
      <c r="X48" s="76">
        <f t="shared" si="19"/>
        <v>126.62352260543386</v>
      </c>
      <c r="Y48" s="75">
        <f t="shared" si="19"/>
        <v>111.2500794753717</v>
      </c>
      <c r="Z48" s="76">
        <f t="shared" si="19"/>
        <v>113.15660057463283</v>
      </c>
    </row>
    <row r="49" spans="1:26" ht="18.95" customHeight="1" thickBot="1">
      <c r="A49" s="46"/>
      <c r="B49" s="249"/>
      <c r="C49" s="46"/>
      <c r="D49" s="47" t="s">
        <v>24</v>
      </c>
      <c r="E49" s="79">
        <f t="shared" si="19"/>
        <v>115.81469648562299</v>
      </c>
      <c r="F49" s="82">
        <f t="shared" si="19"/>
        <v>120.43443929284206</v>
      </c>
      <c r="G49" s="79">
        <f t="shared" si="19"/>
        <v>72.31686541737649</v>
      </c>
      <c r="H49" s="80">
        <f t="shared" si="19"/>
        <v>85.224864636492</v>
      </c>
      <c r="I49" s="81">
        <f t="shared" si="19"/>
        <v>87.94896030245746</v>
      </c>
      <c r="J49" s="82">
        <f t="shared" si="19"/>
        <v>40.68402686938457</v>
      </c>
      <c r="K49" s="79">
        <f t="shared" si="19"/>
        <v>612.6550868486352</v>
      </c>
      <c r="L49" s="80">
        <f t="shared" si="19"/>
        <v>1676.6687857596949</v>
      </c>
      <c r="M49" s="81">
        <f t="shared" si="19"/>
        <v>119.82166867171466</v>
      </c>
      <c r="N49" s="82">
        <f t="shared" si="19"/>
        <v>126.93641751937716</v>
      </c>
      <c r="O49" s="79">
        <f t="shared" si="19"/>
        <v>118.50998463901689</v>
      </c>
      <c r="P49" s="80">
        <f t="shared" si="19"/>
        <v>105.32370715384315</v>
      </c>
      <c r="Q49" s="81">
        <f t="shared" si="19"/>
        <v>100.01016397885894</v>
      </c>
      <c r="R49" s="82">
        <f t="shared" si="19"/>
        <v>90.6959856067489</v>
      </c>
      <c r="S49" s="79">
        <f t="shared" si="19"/>
        <v>122.6771716207075</v>
      </c>
      <c r="T49" s="80">
        <f t="shared" si="19"/>
        <v>127.62862980173408</v>
      </c>
      <c r="U49" s="81">
        <f t="shared" si="19"/>
        <v>39.13224430340235</v>
      </c>
      <c r="V49" s="82">
        <f t="shared" si="19"/>
        <v>28.818391957998102</v>
      </c>
      <c r="W49" s="79">
        <f t="shared" si="19"/>
        <v>85.42783402819138</v>
      </c>
      <c r="X49" s="80">
        <f t="shared" si="19"/>
        <v>107.2461311514463</v>
      </c>
      <c r="Y49" s="79">
        <f t="shared" si="19"/>
        <v>100.36323012168474</v>
      </c>
      <c r="Z49" s="80">
        <f t="shared" si="19"/>
        <v>91.61774045445125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311FD-134C-4587-8B76-3405FEA468DC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42" sqref="E42:F42"/>
    </sheetView>
  </sheetViews>
  <sheetFormatPr defaultColWidth="9.140625" defaultRowHeight="15"/>
  <cols>
    <col min="1" max="1" width="2.57421875" style="184" customWidth="1"/>
    <col min="2" max="2" width="3.140625" style="184" customWidth="1"/>
    <col min="3" max="3" width="12.57421875" style="184" customWidth="1"/>
    <col min="4" max="4" width="7.28125" style="184" customWidth="1"/>
    <col min="5" max="5" width="7.57421875" style="184" customWidth="1"/>
    <col min="6" max="6" width="10.140625" style="184" customWidth="1"/>
    <col min="7" max="7" width="7.57421875" style="184" customWidth="1"/>
    <col min="8" max="8" width="10.140625" style="184" customWidth="1"/>
    <col min="9" max="9" width="7.57421875" style="184" customWidth="1"/>
    <col min="10" max="10" width="10.140625" style="184" customWidth="1"/>
    <col min="11" max="11" width="7.57421875" style="184" customWidth="1"/>
    <col min="12" max="12" width="10.140625" style="184" customWidth="1"/>
    <col min="13" max="13" width="7.57421875" style="184" customWidth="1"/>
    <col min="14" max="14" width="10.140625" style="184" customWidth="1"/>
    <col min="15" max="15" width="7.57421875" style="184" customWidth="1"/>
    <col min="16" max="16" width="10.140625" style="184" customWidth="1"/>
    <col min="17" max="17" width="8.140625" style="184" customWidth="1"/>
    <col min="18" max="18" width="11.140625" style="184" customWidth="1"/>
    <col min="19" max="19" width="8.140625" style="184" customWidth="1"/>
    <col min="20" max="20" width="11.140625" style="184" customWidth="1"/>
    <col min="21" max="21" width="8.140625" style="184" customWidth="1"/>
    <col min="22" max="22" width="11.140625" style="184" customWidth="1"/>
    <col min="23" max="23" width="7.57421875" style="184" customWidth="1"/>
    <col min="24" max="24" width="10.421875" style="184" bestFit="1" customWidth="1"/>
    <col min="25" max="25" width="8.57421875" style="184" customWidth="1"/>
    <col min="26" max="26" width="11.57421875" style="184" customWidth="1"/>
    <col min="27" max="16384" width="9.00390625" style="184" customWidth="1"/>
  </cols>
  <sheetData>
    <row r="1" spans="1:26" ht="29.25" thickBot="1">
      <c r="A1" s="277" t="s">
        <v>70</v>
      </c>
      <c r="B1" s="278"/>
      <c r="C1" s="278"/>
      <c r="D1" s="278"/>
      <c r="E1" s="279" t="s">
        <v>0</v>
      </c>
      <c r="F1" s="280"/>
      <c r="G1" s="280"/>
      <c r="H1" s="280"/>
      <c r="J1" s="281" t="s">
        <v>1</v>
      </c>
      <c r="K1" s="278"/>
      <c r="L1" s="1" t="s">
        <v>2</v>
      </c>
      <c r="M1" s="1" t="s">
        <v>3</v>
      </c>
      <c r="N1" s="1" t="s">
        <v>4</v>
      </c>
      <c r="O1" s="281" t="s">
        <v>5</v>
      </c>
      <c r="P1" s="278"/>
      <c r="Q1" s="278"/>
      <c r="R1" s="1"/>
      <c r="S1" s="1"/>
      <c r="T1" s="1"/>
      <c r="V1" s="1"/>
      <c r="W1" s="1"/>
      <c r="X1" s="183" t="s">
        <v>6</v>
      </c>
      <c r="Y1" s="1"/>
      <c r="Z1" s="1"/>
    </row>
    <row r="2" spans="1:26" ht="15">
      <c r="A2" s="4"/>
      <c r="B2" s="5"/>
      <c r="C2" s="5"/>
      <c r="D2" s="6"/>
      <c r="E2" s="282" t="s">
        <v>7</v>
      </c>
      <c r="F2" s="283"/>
      <c r="G2" s="276" t="s">
        <v>8</v>
      </c>
      <c r="H2" s="276"/>
      <c r="I2" s="274" t="s">
        <v>9</v>
      </c>
      <c r="J2" s="275"/>
      <c r="K2" s="276" t="s">
        <v>10</v>
      </c>
      <c r="L2" s="276"/>
      <c r="M2" s="274" t="s">
        <v>11</v>
      </c>
      <c r="N2" s="275"/>
      <c r="O2" s="276" t="s">
        <v>12</v>
      </c>
      <c r="P2" s="276"/>
      <c r="Q2" s="274" t="s">
        <v>13</v>
      </c>
      <c r="R2" s="275"/>
      <c r="S2" s="276" t="s">
        <v>14</v>
      </c>
      <c r="T2" s="276"/>
      <c r="U2" s="274" t="s">
        <v>15</v>
      </c>
      <c r="V2" s="275"/>
      <c r="W2" s="276" t="s">
        <v>16</v>
      </c>
      <c r="X2" s="276"/>
      <c r="Y2" s="268" t="s">
        <v>17</v>
      </c>
      <c r="Z2" s="269"/>
    </row>
    <row r="3" spans="1:26" ht="18.75">
      <c r="A3" s="7"/>
      <c r="C3" s="272"/>
      <c r="D3" s="273"/>
      <c r="E3" s="265" t="s">
        <v>53</v>
      </c>
      <c r="F3" s="266"/>
      <c r="G3" s="267" t="s">
        <v>54</v>
      </c>
      <c r="H3" s="267"/>
      <c r="I3" s="265" t="s">
        <v>55</v>
      </c>
      <c r="J3" s="266"/>
      <c r="K3" s="267" t="s">
        <v>56</v>
      </c>
      <c r="L3" s="267"/>
      <c r="M3" s="265" t="s">
        <v>57</v>
      </c>
      <c r="N3" s="266"/>
      <c r="O3" s="267">
        <v>26</v>
      </c>
      <c r="P3" s="267"/>
      <c r="Q3" s="265" t="s">
        <v>58</v>
      </c>
      <c r="R3" s="266"/>
      <c r="S3" s="267" t="s">
        <v>59</v>
      </c>
      <c r="T3" s="267"/>
      <c r="U3" s="265" t="s">
        <v>60</v>
      </c>
      <c r="V3" s="266"/>
      <c r="W3" s="267">
        <v>40</v>
      </c>
      <c r="X3" s="267"/>
      <c r="Y3" s="270"/>
      <c r="Z3" s="271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85" t="s">
        <v>21</v>
      </c>
      <c r="E5" s="13">
        <v>1224</v>
      </c>
      <c r="F5" s="14">
        <v>155943</v>
      </c>
      <c r="G5" s="15">
        <v>54</v>
      </c>
      <c r="H5" s="16">
        <v>10200</v>
      </c>
      <c r="I5" s="13">
        <v>1809</v>
      </c>
      <c r="J5" s="14">
        <v>5830699</v>
      </c>
      <c r="K5" s="17">
        <v>966</v>
      </c>
      <c r="L5" s="18">
        <v>2368338</v>
      </c>
      <c r="M5" s="13">
        <v>1037</v>
      </c>
      <c r="N5" s="87">
        <v>259590</v>
      </c>
      <c r="O5" s="19">
        <v>938</v>
      </c>
      <c r="P5" s="18">
        <v>72002</v>
      </c>
      <c r="Q5" s="13">
        <v>13241</v>
      </c>
      <c r="R5" s="14">
        <v>2169267</v>
      </c>
      <c r="S5" s="19">
        <v>16209</v>
      </c>
      <c r="T5" s="18">
        <v>6518339</v>
      </c>
      <c r="U5" s="13">
        <v>2958</v>
      </c>
      <c r="V5" s="14">
        <v>938926</v>
      </c>
      <c r="W5" s="13">
        <v>294</v>
      </c>
      <c r="X5" s="18">
        <v>35768</v>
      </c>
      <c r="Y5" s="20">
        <f aca="true" t="shared" si="0" ref="Y5:Z19">+W5+U5+S5+Q5+O5+M5+K5+I5+G5+E5</f>
        <v>38730</v>
      </c>
      <c r="Z5" s="21">
        <f t="shared" si="0"/>
        <v>18359072</v>
      </c>
    </row>
    <row r="6" spans="1:26" ht="18.95" customHeight="1">
      <c r="A6" s="7"/>
      <c r="B6" s="22"/>
      <c r="C6" s="178"/>
      <c r="D6" s="181" t="s">
        <v>22</v>
      </c>
      <c r="E6" s="23">
        <v>872</v>
      </c>
      <c r="F6" s="24">
        <v>42304</v>
      </c>
      <c r="G6" s="25">
        <v>54</v>
      </c>
      <c r="H6" s="26">
        <v>10200</v>
      </c>
      <c r="I6" s="27">
        <v>2158</v>
      </c>
      <c r="J6" s="21">
        <v>7062985</v>
      </c>
      <c r="K6" s="25">
        <v>962</v>
      </c>
      <c r="L6" s="26">
        <v>1885429</v>
      </c>
      <c r="M6" s="27">
        <v>709</v>
      </c>
      <c r="N6" s="88">
        <v>230799</v>
      </c>
      <c r="O6" s="25">
        <v>692</v>
      </c>
      <c r="P6" s="26">
        <v>39641</v>
      </c>
      <c r="Q6" s="27">
        <v>13425</v>
      </c>
      <c r="R6" s="21">
        <v>2046273</v>
      </c>
      <c r="S6" s="25">
        <v>16677</v>
      </c>
      <c r="T6" s="26">
        <v>6484026</v>
      </c>
      <c r="U6" s="27">
        <v>2433</v>
      </c>
      <c r="V6" s="21">
        <v>1149466</v>
      </c>
      <c r="W6" s="27">
        <v>326</v>
      </c>
      <c r="X6" s="26">
        <v>59667</v>
      </c>
      <c r="Y6" s="20">
        <f t="shared" si="0"/>
        <v>38308</v>
      </c>
      <c r="Z6" s="21">
        <f t="shared" si="0"/>
        <v>19010790</v>
      </c>
    </row>
    <row r="7" spans="1:26" ht="18.95" customHeight="1" thickBot="1">
      <c r="A7" s="7" t="s">
        <v>23</v>
      </c>
      <c r="B7" s="22"/>
      <c r="C7" s="179"/>
      <c r="D7" s="28" t="s">
        <v>24</v>
      </c>
      <c r="E7" s="23">
        <v>2286</v>
      </c>
      <c r="F7" s="36">
        <v>392379</v>
      </c>
      <c r="G7" s="29">
        <v>156</v>
      </c>
      <c r="H7" s="30">
        <v>75238</v>
      </c>
      <c r="I7" s="31">
        <v>1557</v>
      </c>
      <c r="J7" s="32">
        <v>761049</v>
      </c>
      <c r="K7" s="89">
        <v>1452</v>
      </c>
      <c r="L7" s="30">
        <v>3088663</v>
      </c>
      <c r="M7" s="23">
        <v>1186</v>
      </c>
      <c r="N7" s="24">
        <v>261227</v>
      </c>
      <c r="O7" s="33">
        <v>2668</v>
      </c>
      <c r="P7" s="34">
        <v>465634</v>
      </c>
      <c r="Q7" s="23">
        <v>32924</v>
      </c>
      <c r="R7" s="24">
        <v>4869939</v>
      </c>
      <c r="S7" s="33">
        <v>23942</v>
      </c>
      <c r="T7" s="34">
        <v>1757952</v>
      </c>
      <c r="U7" s="23">
        <v>3941</v>
      </c>
      <c r="V7" s="24">
        <v>2134736</v>
      </c>
      <c r="W7" s="23">
        <v>1184</v>
      </c>
      <c r="X7" s="34">
        <v>211594</v>
      </c>
      <c r="Y7" s="31">
        <f t="shared" si="0"/>
        <v>71296</v>
      </c>
      <c r="Z7" s="24">
        <f t="shared" si="0"/>
        <v>14018411</v>
      </c>
    </row>
    <row r="8" spans="1:26" ht="18.95" customHeight="1">
      <c r="A8" s="7"/>
      <c r="B8" s="22" t="s">
        <v>25</v>
      </c>
      <c r="C8" s="2" t="s">
        <v>26</v>
      </c>
      <c r="D8" s="185" t="s">
        <v>21</v>
      </c>
      <c r="E8" s="13">
        <v>296</v>
      </c>
      <c r="F8" s="14">
        <v>58294</v>
      </c>
      <c r="G8" s="15">
        <v>0</v>
      </c>
      <c r="H8" s="16">
        <v>0</v>
      </c>
      <c r="I8" s="13">
        <v>175</v>
      </c>
      <c r="J8" s="14">
        <v>81608</v>
      </c>
      <c r="K8" s="17">
        <v>763</v>
      </c>
      <c r="L8" s="18">
        <v>8424</v>
      </c>
      <c r="M8" s="13">
        <v>4890</v>
      </c>
      <c r="N8" s="87">
        <v>886812</v>
      </c>
      <c r="O8" s="19">
        <v>0</v>
      </c>
      <c r="P8" s="18">
        <v>0</v>
      </c>
      <c r="Q8" s="13">
        <v>8375</v>
      </c>
      <c r="R8" s="14">
        <v>1800356</v>
      </c>
      <c r="S8" s="19">
        <v>29539</v>
      </c>
      <c r="T8" s="18">
        <v>3556408</v>
      </c>
      <c r="U8" s="13">
        <v>805</v>
      </c>
      <c r="V8" s="14">
        <v>70140</v>
      </c>
      <c r="W8" s="13">
        <v>14</v>
      </c>
      <c r="X8" s="18">
        <v>700</v>
      </c>
      <c r="Y8" s="13">
        <f t="shared" si="0"/>
        <v>44857</v>
      </c>
      <c r="Z8" s="14">
        <f t="shared" si="0"/>
        <v>6462742</v>
      </c>
    </row>
    <row r="9" spans="1:26" ht="18.95" customHeight="1">
      <c r="A9" s="7" t="s">
        <v>27</v>
      </c>
      <c r="B9" s="22"/>
      <c r="C9" s="178"/>
      <c r="D9" s="181" t="s">
        <v>22</v>
      </c>
      <c r="E9" s="23">
        <v>163</v>
      </c>
      <c r="F9" s="24">
        <v>26760</v>
      </c>
      <c r="G9" s="25">
        <v>0</v>
      </c>
      <c r="H9" s="26">
        <v>0</v>
      </c>
      <c r="I9" s="27">
        <v>119</v>
      </c>
      <c r="J9" s="21">
        <v>54839</v>
      </c>
      <c r="K9" s="25">
        <v>1</v>
      </c>
      <c r="L9" s="26">
        <v>14</v>
      </c>
      <c r="M9" s="27">
        <v>5557</v>
      </c>
      <c r="N9" s="88">
        <v>721917</v>
      </c>
      <c r="O9" s="25">
        <v>0</v>
      </c>
      <c r="P9" s="26">
        <v>0</v>
      </c>
      <c r="Q9" s="27">
        <v>8684</v>
      </c>
      <c r="R9" s="21">
        <v>1805537</v>
      </c>
      <c r="S9" s="25">
        <v>29510</v>
      </c>
      <c r="T9" s="26">
        <v>3491207</v>
      </c>
      <c r="U9" s="27">
        <v>513</v>
      </c>
      <c r="V9" s="21">
        <v>44720</v>
      </c>
      <c r="W9" s="27">
        <v>4</v>
      </c>
      <c r="X9" s="26">
        <v>700</v>
      </c>
      <c r="Y9" s="20">
        <f t="shared" si="0"/>
        <v>44551</v>
      </c>
      <c r="Z9" s="21">
        <f t="shared" si="0"/>
        <v>6145694</v>
      </c>
    </row>
    <row r="10" spans="1:26" ht="18.95" customHeight="1" thickBot="1">
      <c r="A10" s="7"/>
      <c r="B10" s="22"/>
      <c r="C10" s="179"/>
      <c r="D10" s="28" t="s">
        <v>24</v>
      </c>
      <c r="E10" s="35">
        <v>280</v>
      </c>
      <c r="F10" s="36">
        <v>55086</v>
      </c>
      <c r="G10" s="29">
        <v>0</v>
      </c>
      <c r="H10" s="30">
        <v>0</v>
      </c>
      <c r="I10" s="37">
        <v>179</v>
      </c>
      <c r="J10" s="38">
        <v>67539</v>
      </c>
      <c r="K10" s="89">
        <v>763</v>
      </c>
      <c r="L10" s="30">
        <v>8423</v>
      </c>
      <c r="M10" s="35">
        <v>7670</v>
      </c>
      <c r="N10" s="36">
        <v>1608055</v>
      </c>
      <c r="O10" s="29">
        <v>0</v>
      </c>
      <c r="P10" s="30">
        <v>0</v>
      </c>
      <c r="Q10" s="35">
        <v>11556</v>
      </c>
      <c r="R10" s="36">
        <v>1260493</v>
      </c>
      <c r="S10" s="29">
        <v>6483</v>
      </c>
      <c r="T10" s="30">
        <v>787613</v>
      </c>
      <c r="U10" s="35">
        <v>1899</v>
      </c>
      <c r="V10" s="36">
        <v>136635</v>
      </c>
      <c r="W10" s="35">
        <v>11</v>
      </c>
      <c r="X10" s="30">
        <v>20</v>
      </c>
      <c r="Y10" s="37">
        <f t="shared" si="0"/>
        <v>28841</v>
      </c>
      <c r="Z10" s="36">
        <f t="shared" si="0"/>
        <v>3923864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97</v>
      </c>
      <c r="J11" s="14">
        <v>48703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2517</v>
      </c>
      <c r="R11" s="14">
        <v>609522</v>
      </c>
      <c r="S11" s="19">
        <v>0</v>
      </c>
      <c r="T11" s="18">
        <v>0</v>
      </c>
      <c r="U11" s="13">
        <v>4</v>
      </c>
      <c r="V11" s="14">
        <v>720</v>
      </c>
      <c r="W11" s="13">
        <v>0</v>
      </c>
      <c r="X11" s="18">
        <v>0</v>
      </c>
      <c r="Y11" s="13">
        <f>+W11+U11+S11+Q11+O11+M11+K11+I11+G11+E11</f>
        <v>2708</v>
      </c>
      <c r="Z11" s="14">
        <f t="shared" si="0"/>
        <v>748945</v>
      </c>
    </row>
    <row r="12" spans="1:26" ht="18.95" customHeight="1">
      <c r="A12" s="7"/>
      <c r="B12" s="7"/>
      <c r="C12" s="178"/>
      <c r="D12" s="1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103</v>
      </c>
      <c r="J12" s="21">
        <v>50351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2325</v>
      </c>
      <c r="R12" s="21">
        <v>588013</v>
      </c>
      <c r="S12" s="25">
        <v>0</v>
      </c>
      <c r="T12" s="26">
        <v>0</v>
      </c>
      <c r="U12" s="27">
        <v>5</v>
      </c>
      <c r="V12" s="21">
        <v>760</v>
      </c>
      <c r="W12" s="27">
        <v>0</v>
      </c>
      <c r="X12" s="26">
        <v>0</v>
      </c>
      <c r="Y12" s="20">
        <f aca="true" t="shared" si="1" ref="Y12:Y19">+W12+U12+S12+Q12+O12+M12+K12+I12+G12+E12</f>
        <v>2523</v>
      </c>
      <c r="Z12" s="21">
        <f t="shared" si="0"/>
        <v>729124</v>
      </c>
    </row>
    <row r="13" spans="1:26" ht="18.95" customHeight="1" thickBot="1">
      <c r="A13" s="7"/>
      <c r="B13" s="7"/>
      <c r="C13" s="179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35</v>
      </c>
      <c r="J13" s="38">
        <v>37083</v>
      </c>
      <c r="K13" s="89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6052</v>
      </c>
      <c r="R13" s="36">
        <v>1680321</v>
      </c>
      <c r="S13" s="29">
        <v>0</v>
      </c>
      <c r="T13" s="30">
        <v>0</v>
      </c>
      <c r="U13" s="35">
        <v>32</v>
      </c>
      <c r="V13" s="36">
        <v>3506</v>
      </c>
      <c r="W13" s="35">
        <v>0</v>
      </c>
      <c r="X13" s="30">
        <v>0</v>
      </c>
      <c r="Y13" s="37">
        <f t="shared" si="1"/>
        <v>6333</v>
      </c>
      <c r="Z13" s="36">
        <f t="shared" si="0"/>
        <v>1934910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57</v>
      </c>
      <c r="N14" s="87">
        <v>7416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57</v>
      </c>
      <c r="Z14" s="14">
        <f t="shared" si="0"/>
        <v>7416</v>
      </c>
    </row>
    <row r="15" spans="1:26" ht="18.95" customHeight="1">
      <c r="A15" s="7"/>
      <c r="B15" s="22"/>
      <c r="C15" s="178"/>
      <c r="D15" s="1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2823</v>
      </c>
      <c r="N15" s="88">
        <v>254269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2823</v>
      </c>
      <c r="Z15" s="24">
        <f t="shared" si="0"/>
        <v>254269</v>
      </c>
    </row>
    <row r="16" spans="1:26" ht="18.95" customHeight="1" thickBot="1">
      <c r="A16" s="7" t="s">
        <v>34</v>
      </c>
      <c r="B16" s="22"/>
      <c r="C16" s="179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5702</v>
      </c>
      <c r="N16" s="36">
        <v>645684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5702</v>
      </c>
      <c r="Z16" s="36">
        <f t="shared" si="0"/>
        <v>645684</v>
      </c>
    </row>
    <row r="17" spans="1:26" ht="18.95" customHeight="1">
      <c r="A17" s="7"/>
      <c r="B17" s="22"/>
      <c r="C17" s="2" t="s">
        <v>35</v>
      </c>
      <c r="D17" s="185" t="s">
        <v>21</v>
      </c>
      <c r="E17" s="13">
        <v>557</v>
      </c>
      <c r="F17" s="14">
        <v>134740</v>
      </c>
      <c r="G17" s="19">
        <v>569</v>
      </c>
      <c r="H17" s="18">
        <v>131400</v>
      </c>
      <c r="I17" s="13">
        <v>1308</v>
      </c>
      <c r="J17" s="14">
        <v>167013</v>
      </c>
      <c r="K17" s="19">
        <v>93</v>
      </c>
      <c r="L17" s="18">
        <v>66790</v>
      </c>
      <c r="M17" s="13">
        <v>583</v>
      </c>
      <c r="N17" s="87">
        <v>168217</v>
      </c>
      <c r="O17" s="19">
        <v>4066</v>
      </c>
      <c r="P17" s="18">
        <v>1604047</v>
      </c>
      <c r="Q17" s="13">
        <v>6095</v>
      </c>
      <c r="R17" s="14">
        <v>1275997</v>
      </c>
      <c r="S17" s="19">
        <v>263</v>
      </c>
      <c r="T17" s="18">
        <v>59012</v>
      </c>
      <c r="U17" s="13">
        <v>1</v>
      </c>
      <c r="V17" s="14">
        <v>220</v>
      </c>
      <c r="W17" s="13">
        <v>6903</v>
      </c>
      <c r="X17" s="18">
        <v>1309306</v>
      </c>
      <c r="Y17" s="41">
        <f t="shared" si="1"/>
        <v>20438</v>
      </c>
      <c r="Z17" s="42">
        <f t="shared" si="0"/>
        <v>4916742</v>
      </c>
    </row>
    <row r="18" spans="1:26" ht="18.95" customHeight="1">
      <c r="A18" s="7" t="s">
        <v>36</v>
      </c>
      <c r="B18" s="22"/>
      <c r="C18" s="178"/>
      <c r="D18" s="181" t="s">
        <v>22</v>
      </c>
      <c r="E18" s="27">
        <v>173</v>
      </c>
      <c r="F18" s="21">
        <v>29764</v>
      </c>
      <c r="G18" s="25">
        <v>571</v>
      </c>
      <c r="H18" s="26">
        <v>141048</v>
      </c>
      <c r="I18" s="27">
        <v>1278</v>
      </c>
      <c r="J18" s="21">
        <v>150579</v>
      </c>
      <c r="K18" s="25">
        <v>99</v>
      </c>
      <c r="L18" s="26">
        <v>72585</v>
      </c>
      <c r="M18" s="27">
        <v>861</v>
      </c>
      <c r="N18" s="21">
        <v>317928</v>
      </c>
      <c r="O18" s="25">
        <v>4199</v>
      </c>
      <c r="P18" s="26">
        <v>1637180</v>
      </c>
      <c r="Q18" s="27">
        <v>5357</v>
      </c>
      <c r="R18" s="21">
        <v>1230769</v>
      </c>
      <c r="S18" s="25">
        <v>278</v>
      </c>
      <c r="T18" s="26">
        <v>57768</v>
      </c>
      <c r="U18" s="27">
        <v>3</v>
      </c>
      <c r="V18" s="21">
        <v>660</v>
      </c>
      <c r="W18" s="27">
        <v>7598</v>
      </c>
      <c r="X18" s="26">
        <v>1472584</v>
      </c>
      <c r="Y18" s="23">
        <f t="shared" si="1"/>
        <v>20417</v>
      </c>
      <c r="Z18" s="24">
        <f t="shared" si="0"/>
        <v>5110865</v>
      </c>
    </row>
    <row r="19" spans="1:26" ht="18.95" customHeight="1" thickBot="1">
      <c r="A19" s="7"/>
      <c r="B19" s="22"/>
      <c r="C19" s="179"/>
      <c r="D19" s="43" t="s">
        <v>24</v>
      </c>
      <c r="E19" s="23">
        <v>679</v>
      </c>
      <c r="F19" s="24">
        <v>160683</v>
      </c>
      <c r="G19" s="33">
        <v>519</v>
      </c>
      <c r="H19" s="34">
        <v>124107</v>
      </c>
      <c r="I19" s="23">
        <v>331</v>
      </c>
      <c r="J19" s="24">
        <v>134210</v>
      </c>
      <c r="K19" s="90">
        <v>241</v>
      </c>
      <c r="L19" s="34">
        <v>178735</v>
      </c>
      <c r="M19" s="23">
        <v>1553</v>
      </c>
      <c r="N19" s="24">
        <v>437364</v>
      </c>
      <c r="O19" s="33">
        <v>1852</v>
      </c>
      <c r="P19" s="34">
        <v>733810</v>
      </c>
      <c r="Q19" s="23">
        <v>7111</v>
      </c>
      <c r="R19" s="24">
        <v>2040921</v>
      </c>
      <c r="S19" s="33">
        <v>97</v>
      </c>
      <c r="T19" s="34">
        <v>32756</v>
      </c>
      <c r="U19" s="23">
        <v>70</v>
      </c>
      <c r="V19" s="24">
        <v>15400</v>
      </c>
      <c r="W19" s="23">
        <v>7478</v>
      </c>
      <c r="X19" s="34">
        <v>1718691</v>
      </c>
      <c r="Y19" s="35">
        <f t="shared" si="1"/>
        <v>19931</v>
      </c>
      <c r="Z19" s="36">
        <f t="shared" si="0"/>
        <v>5576677</v>
      </c>
    </row>
    <row r="20" spans="1:28" ht="18.95" customHeight="1">
      <c r="A20" s="7"/>
      <c r="B20" s="22"/>
      <c r="C20" s="2" t="s">
        <v>17</v>
      </c>
      <c r="D20" s="185" t="s">
        <v>21</v>
      </c>
      <c r="E20" s="13">
        <f>+E17+E14+E11+E8+E5</f>
        <v>2077</v>
      </c>
      <c r="F20" s="14">
        <f aca="true" t="shared" si="2" ref="E20:Z22">+F17+F14+F11+F8+F5</f>
        <v>348977</v>
      </c>
      <c r="G20" s="19">
        <f t="shared" si="2"/>
        <v>698</v>
      </c>
      <c r="H20" s="18">
        <f t="shared" si="2"/>
        <v>216600</v>
      </c>
      <c r="I20" s="13">
        <f t="shared" si="2"/>
        <v>3389</v>
      </c>
      <c r="J20" s="14">
        <f t="shared" si="2"/>
        <v>6128023</v>
      </c>
      <c r="K20" s="19">
        <f t="shared" si="2"/>
        <v>1822</v>
      </c>
      <c r="L20" s="18">
        <f t="shared" si="2"/>
        <v>2443552</v>
      </c>
      <c r="M20" s="13">
        <f t="shared" si="2"/>
        <v>6582</v>
      </c>
      <c r="N20" s="14">
        <f t="shared" si="2"/>
        <v>1337035</v>
      </c>
      <c r="O20" s="19">
        <f t="shared" si="2"/>
        <v>5004</v>
      </c>
      <c r="P20" s="18">
        <f t="shared" si="2"/>
        <v>1676049</v>
      </c>
      <c r="Q20" s="13">
        <f t="shared" si="2"/>
        <v>30228</v>
      </c>
      <c r="R20" s="14">
        <f t="shared" si="2"/>
        <v>5855142</v>
      </c>
      <c r="S20" s="19">
        <f t="shared" si="2"/>
        <v>46011</v>
      </c>
      <c r="T20" s="18">
        <f t="shared" si="2"/>
        <v>10133759</v>
      </c>
      <c r="U20" s="13">
        <f t="shared" si="2"/>
        <v>3768</v>
      </c>
      <c r="V20" s="14">
        <f t="shared" si="2"/>
        <v>1010006</v>
      </c>
      <c r="W20" s="13">
        <f t="shared" si="2"/>
        <v>7211</v>
      </c>
      <c r="X20" s="18">
        <f t="shared" si="2"/>
        <v>1345774</v>
      </c>
      <c r="Y20" s="31">
        <f t="shared" si="2"/>
        <v>106790</v>
      </c>
      <c r="Z20" s="32">
        <f t="shared" si="2"/>
        <v>30494917</v>
      </c>
      <c r="AA20" s="3"/>
      <c r="AB20" s="3"/>
    </row>
    <row r="21" spans="1:28" ht="18.95" customHeight="1">
      <c r="A21" s="7" t="s">
        <v>37</v>
      </c>
      <c r="B21" s="22"/>
      <c r="C21" s="178"/>
      <c r="D21" s="181" t="s">
        <v>22</v>
      </c>
      <c r="E21" s="27">
        <f t="shared" si="2"/>
        <v>1208</v>
      </c>
      <c r="F21" s="21">
        <f t="shared" si="2"/>
        <v>98828</v>
      </c>
      <c r="G21" s="25">
        <f t="shared" si="2"/>
        <v>700</v>
      </c>
      <c r="H21" s="26">
        <f t="shared" si="2"/>
        <v>226248</v>
      </c>
      <c r="I21" s="27">
        <f t="shared" si="2"/>
        <v>3658</v>
      </c>
      <c r="J21" s="21">
        <f t="shared" si="2"/>
        <v>7318754</v>
      </c>
      <c r="K21" s="25">
        <f t="shared" si="2"/>
        <v>1062</v>
      </c>
      <c r="L21" s="26">
        <f t="shared" si="2"/>
        <v>1958028</v>
      </c>
      <c r="M21" s="27">
        <f t="shared" si="2"/>
        <v>9965</v>
      </c>
      <c r="N21" s="21">
        <f t="shared" si="2"/>
        <v>1539913</v>
      </c>
      <c r="O21" s="25">
        <f t="shared" si="2"/>
        <v>4891</v>
      </c>
      <c r="P21" s="26">
        <f t="shared" si="2"/>
        <v>1676821</v>
      </c>
      <c r="Q21" s="27">
        <f t="shared" si="2"/>
        <v>29791</v>
      </c>
      <c r="R21" s="21">
        <f t="shared" si="2"/>
        <v>5670592</v>
      </c>
      <c r="S21" s="25">
        <f t="shared" si="2"/>
        <v>46465</v>
      </c>
      <c r="T21" s="26">
        <f t="shared" si="2"/>
        <v>10033001</v>
      </c>
      <c r="U21" s="27">
        <f t="shared" si="2"/>
        <v>2954</v>
      </c>
      <c r="V21" s="21">
        <f t="shared" si="2"/>
        <v>1195606</v>
      </c>
      <c r="W21" s="27">
        <f t="shared" si="2"/>
        <v>7928</v>
      </c>
      <c r="X21" s="26">
        <f t="shared" si="2"/>
        <v>1532951</v>
      </c>
      <c r="Y21" s="23">
        <f t="shared" si="2"/>
        <v>108622</v>
      </c>
      <c r="Z21" s="24">
        <f t="shared" si="2"/>
        <v>31250742</v>
      </c>
      <c r="AA21" s="3"/>
      <c r="AB21" s="3"/>
    </row>
    <row r="22" spans="1:28" ht="18.95" customHeight="1" thickBot="1">
      <c r="A22" s="7"/>
      <c r="B22" s="22"/>
      <c r="C22" s="179"/>
      <c r="D22" s="43" t="s">
        <v>24</v>
      </c>
      <c r="E22" s="23">
        <f t="shared" si="2"/>
        <v>3245</v>
      </c>
      <c r="F22" s="24">
        <f t="shared" si="2"/>
        <v>608148</v>
      </c>
      <c r="G22" s="33">
        <f t="shared" si="2"/>
        <v>870</v>
      </c>
      <c r="H22" s="34">
        <f t="shared" si="2"/>
        <v>394345</v>
      </c>
      <c r="I22" s="23">
        <f t="shared" si="2"/>
        <v>2102</v>
      </c>
      <c r="J22" s="24">
        <f t="shared" si="2"/>
        <v>999881</v>
      </c>
      <c r="K22" s="33">
        <f t="shared" si="2"/>
        <v>2456</v>
      </c>
      <c r="L22" s="34">
        <f t="shared" si="2"/>
        <v>3275821</v>
      </c>
      <c r="M22" s="23">
        <f t="shared" si="2"/>
        <v>16130</v>
      </c>
      <c r="N22" s="24">
        <f t="shared" si="2"/>
        <v>2971330</v>
      </c>
      <c r="O22" s="33">
        <f t="shared" si="2"/>
        <v>4520</v>
      </c>
      <c r="P22" s="34">
        <f t="shared" si="2"/>
        <v>1199444</v>
      </c>
      <c r="Q22" s="23">
        <f t="shared" si="2"/>
        <v>57643</v>
      </c>
      <c r="R22" s="24">
        <f t="shared" si="2"/>
        <v>9851674</v>
      </c>
      <c r="S22" s="33">
        <f t="shared" si="2"/>
        <v>30522</v>
      </c>
      <c r="T22" s="34">
        <f t="shared" si="2"/>
        <v>2578321</v>
      </c>
      <c r="U22" s="23">
        <f t="shared" si="2"/>
        <v>5942</v>
      </c>
      <c r="V22" s="24">
        <f t="shared" si="2"/>
        <v>2290277</v>
      </c>
      <c r="W22" s="23">
        <f t="shared" si="2"/>
        <v>8673</v>
      </c>
      <c r="X22" s="34">
        <f t="shared" si="2"/>
        <v>1930305</v>
      </c>
      <c r="Y22" s="23">
        <f t="shared" si="2"/>
        <v>132103</v>
      </c>
      <c r="Z22" s="24">
        <f t="shared" si="2"/>
        <v>26099546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61">
        <f>(E20+E21)/(E22+E41)*100</f>
        <v>58.44155844155844</v>
      </c>
      <c r="F23" s="262"/>
      <c r="G23" s="261">
        <f>(G20+G21)/(G22+G41)*100</f>
        <v>80.25258323765786</v>
      </c>
      <c r="H23" s="262"/>
      <c r="I23" s="261">
        <f>(I20+I21)/(I22+I41)*100</f>
        <v>157.54527162977868</v>
      </c>
      <c r="J23" s="262"/>
      <c r="K23" s="261">
        <f>(K20+K21)/(K22+K41)*100</f>
        <v>69.46050096339114</v>
      </c>
      <c r="L23" s="262"/>
      <c r="M23" s="261">
        <f>(M20+M21)/(M22+M41)*100</f>
        <v>46.42165801655211</v>
      </c>
      <c r="N23" s="262"/>
      <c r="O23" s="261">
        <f>(O20+O21)/(O22+O41)*100</f>
        <v>110.84350845748851</v>
      </c>
      <c r="P23" s="262"/>
      <c r="Q23" s="261">
        <f>(Q20+Q21)/(Q22+Q41)*100</f>
        <v>52.259053191582</v>
      </c>
      <c r="R23" s="262"/>
      <c r="S23" s="261">
        <f>(S20+S21)/(S22+S41)*100</f>
        <v>150.37236983316532</v>
      </c>
      <c r="T23" s="262"/>
      <c r="U23" s="261">
        <f>(U20+U21)/(U22+U41)*100</f>
        <v>60.7226738934056</v>
      </c>
      <c r="V23" s="262"/>
      <c r="W23" s="261">
        <f>(W20+W21)/(W22+W41)*100</f>
        <v>83.81221281071805</v>
      </c>
      <c r="X23" s="262"/>
      <c r="Y23" s="261">
        <f>(Y20+Y21)/(Y22+Y41)*100</f>
        <v>81.52655842732904</v>
      </c>
      <c r="Z23" s="262"/>
    </row>
    <row r="24" spans="1:26" ht="18.95" customHeight="1">
      <c r="A24" s="7"/>
      <c r="B24" s="22"/>
      <c r="C24" s="45" t="s">
        <v>39</v>
      </c>
      <c r="D24" s="43" t="s">
        <v>40</v>
      </c>
      <c r="E24" s="263">
        <f>F22/E22*1000</f>
        <v>187410.78582434513</v>
      </c>
      <c r="F24" s="264"/>
      <c r="G24" s="257">
        <f>H22/G22*1000</f>
        <v>453270.1149425287</v>
      </c>
      <c r="H24" s="258"/>
      <c r="I24" s="259">
        <f>J22/I22*1000</f>
        <v>475680.78020932444</v>
      </c>
      <c r="J24" s="260"/>
      <c r="K24" s="257">
        <f>L22/K22*1000</f>
        <v>1333803.3387622149</v>
      </c>
      <c r="L24" s="258"/>
      <c r="M24" s="259">
        <f>N22/M22*1000</f>
        <v>184211.40731556108</v>
      </c>
      <c r="N24" s="260"/>
      <c r="O24" s="257">
        <f>P22/O22*1000</f>
        <v>265363.7168141593</v>
      </c>
      <c r="P24" s="258"/>
      <c r="Q24" s="259">
        <f>R22/Q22*1000</f>
        <v>170908.41906215847</v>
      </c>
      <c r="R24" s="260"/>
      <c r="S24" s="257">
        <f>T22/S22*1000</f>
        <v>84474.18255684424</v>
      </c>
      <c r="T24" s="258"/>
      <c r="U24" s="259">
        <f>V22/U22*1000</f>
        <v>385438.74116459105</v>
      </c>
      <c r="V24" s="260"/>
      <c r="W24" s="257">
        <f>X22/W22*1000</f>
        <v>222564.856451055</v>
      </c>
      <c r="X24" s="258"/>
      <c r="Y24" s="259">
        <f>Z22/Y22*1000</f>
        <v>197569.66912182161</v>
      </c>
      <c r="Z24" s="26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2.4564165840291285</v>
      </c>
      <c r="F25" s="49"/>
      <c r="G25" s="50">
        <f>G22/Y22*100</f>
        <v>0.6585770194469467</v>
      </c>
      <c r="H25" s="51"/>
      <c r="I25" s="48">
        <f>I22/Y22*100</f>
        <v>1.5911826377902092</v>
      </c>
      <c r="J25" s="49"/>
      <c r="K25" s="50">
        <f>K22/Y22*100</f>
        <v>1.8591553560479324</v>
      </c>
      <c r="L25" s="51"/>
      <c r="M25" s="48">
        <f>M22/Y22*100</f>
        <v>12.210169337562357</v>
      </c>
      <c r="N25" s="49"/>
      <c r="O25" s="50">
        <f>O22/Y22*100</f>
        <v>3.421572560804827</v>
      </c>
      <c r="P25" s="51"/>
      <c r="Q25" s="48">
        <f>Q22/Y22*100</f>
        <v>43.63489095629925</v>
      </c>
      <c r="R25" s="49"/>
      <c r="S25" s="50">
        <f>S22/Y22*100</f>
        <v>23.104698606390468</v>
      </c>
      <c r="T25" s="51"/>
      <c r="U25" s="48">
        <f>U22/Y22*100</f>
        <v>4.498005344314664</v>
      </c>
      <c r="V25" s="49"/>
      <c r="W25" s="50">
        <f>W22/Y22*100</f>
        <v>6.565331597314216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177"/>
      <c r="E26" s="52"/>
      <c r="F26" s="177"/>
      <c r="G26" s="52"/>
      <c r="H26" s="177"/>
      <c r="I26" s="52"/>
      <c r="J26" s="177"/>
      <c r="K26" s="52"/>
      <c r="L26" s="177"/>
      <c r="M26" s="52"/>
      <c r="N26" s="177"/>
      <c r="O26" s="52"/>
      <c r="P26" s="177"/>
      <c r="Q26" s="52"/>
      <c r="R26" s="177"/>
      <c r="S26" s="52"/>
      <c r="T26" s="177"/>
      <c r="U26" s="52"/>
      <c r="V26" s="177"/>
      <c r="W26" s="52"/>
      <c r="X26" s="177"/>
      <c r="Y26" s="52"/>
      <c r="Z26" s="53"/>
    </row>
    <row r="27" spans="1:26" ht="18.95" customHeight="1">
      <c r="A27" s="22"/>
      <c r="B27" s="254" t="s">
        <v>42</v>
      </c>
      <c r="C27" s="4" t="s">
        <v>43</v>
      </c>
      <c r="D27" s="54" t="s">
        <v>21</v>
      </c>
      <c r="E27" s="13">
        <v>2309</v>
      </c>
      <c r="F27" s="14">
        <v>429696</v>
      </c>
      <c r="G27" s="19">
        <v>709</v>
      </c>
      <c r="H27" s="18">
        <v>242684</v>
      </c>
      <c r="I27" s="13">
        <v>2040</v>
      </c>
      <c r="J27" s="14">
        <v>1005135</v>
      </c>
      <c r="K27" s="19">
        <v>161</v>
      </c>
      <c r="L27" s="18">
        <v>105596</v>
      </c>
      <c r="M27" s="13">
        <v>5973</v>
      </c>
      <c r="N27" s="14">
        <v>1105208</v>
      </c>
      <c r="O27" s="19">
        <v>4257</v>
      </c>
      <c r="P27" s="18">
        <v>1452032</v>
      </c>
      <c r="Q27" s="13">
        <v>22936</v>
      </c>
      <c r="R27" s="14">
        <v>5182481</v>
      </c>
      <c r="S27" s="19">
        <v>45390</v>
      </c>
      <c r="T27" s="18">
        <v>10072037</v>
      </c>
      <c r="U27" s="13">
        <v>6424</v>
      </c>
      <c r="V27" s="14">
        <v>1493711</v>
      </c>
      <c r="W27" s="19">
        <v>5869</v>
      </c>
      <c r="X27" s="18">
        <v>1219747</v>
      </c>
      <c r="Y27" s="55">
        <f>+W27+U27+S27+Q27+O27+M27+K27+I27+G27+E27</f>
        <v>96068</v>
      </c>
      <c r="Z27" s="56">
        <f aca="true" t="shared" si="3" ref="Z27:Z29">+X27+V27+T27+R27+P27+N27+L27+J27+H27+F27</f>
        <v>22308327</v>
      </c>
    </row>
    <row r="28" spans="1:26" ht="18.95" customHeight="1">
      <c r="A28" s="22"/>
      <c r="B28" s="255"/>
      <c r="C28" s="7"/>
      <c r="D28" s="57" t="s">
        <v>22</v>
      </c>
      <c r="E28" s="27">
        <v>1494</v>
      </c>
      <c r="F28" s="21">
        <v>165710</v>
      </c>
      <c r="G28" s="25">
        <v>767</v>
      </c>
      <c r="H28" s="26">
        <v>305397</v>
      </c>
      <c r="I28" s="27">
        <v>2140</v>
      </c>
      <c r="J28" s="21">
        <v>1071151</v>
      </c>
      <c r="K28" s="25">
        <v>230</v>
      </c>
      <c r="L28" s="26">
        <v>107581</v>
      </c>
      <c r="M28" s="27">
        <v>7121</v>
      </c>
      <c r="N28" s="21">
        <v>1180996</v>
      </c>
      <c r="O28" s="25">
        <v>4328</v>
      </c>
      <c r="P28" s="26">
        <v>1484799</v>
      </c>
      <c r="Q28" s="27">
        <v>26054</v>
      </c>
      <c r="R28" s="21">
        <v>5453508</v>
      </c>
      <c r="S28" s="25">
        <v>45806</v>
      </c>
      <c r="T28" s="26">
        <v>10181628</v>
      </c>
      <c r="U28" s="27">
        <v>4820</v>
      </c>
      <c r="V28" s="21">
        <v>1145922</v>
      </c>
      <c r="W28" s="25">
        <v>9096</v>
      </c>
      <c r="X28" s="26">
        <v>1272172</v>
      </c>
      <c r="Y28" s="58">
        <f aca="true" t="shared" si="4" ref="Y28:Y29">+W28+U28+S28+Q28+O28+M28+K28+I28+G28+E28</f>
        <v>101856</v>
      </c>
      <c r="Z28" s="59">
        <f t="shared" si="3"/>
        <v>22368864</v>
      </c>
    </row>
    <row r="29" spans="1:26" ht="18.95" customHeight="1">
      <c r="A29" s="22"/>
      <c r="B29" s="255"/>
      <c r="C29" s="7"/>
      <c r="D29" s="57" t="s">
        <v>24</v>
      </c>
      <c r="E29" s="27">
        <v>3130</v>
      </c>
      <c r="F29" s="21">
        <v>621813</v>
      </c>
      <c r="G29" s="25">
        <v>1174</v>
      </c>
      <c r="H29" s="26">
        <v>449715</v>
      </c>
      <c r="I29" s="27">
        <v>2116</v>
      </c>
      <c r="J29" s="21">
        <v>2396631</v>
      </c>
      <c r="K29" s="25">
        <v>403</v>
      </c>
      <c r="L29" s="26">
        <v>169884</v>
      </c>
      <c r="M29" s="27">
        <v>14131</v>
      </c>
      <c r="N29" s="21">
        <v>2425794</v>
      </c>
      <c r="O29" s="25">
        <v>3906</v>
      </c>
      <c r="P29" s="26">
        <v>1147565</v>
      </c>
      <c r="Q29" s="27">
        <v>59032</v>
      </c>
      <c r="R29" s="21">
        <v>11246382</v>
      </c>
      <c r="S29" s="25">
        <v>25131</v>
      </c>
      <c r="T29" s="26">
        <v>2077765</v>
      </c>
      <c r="U29" s="27">
        <v>9611</v>
      </c>
      <c r="V29" s="21">
        <v>2790350</v>
      </c>
      <c r="W29" s="25">
        <v>10074</v>
      </c>
      <c r="X29" s="26">
        <v>1746256</v>
      </c>
      <c r="Y29" s="58">
        <f t="shared" si="4"/>
        <v>128708</v>
      </c>
      <c r="Z29" s="59">
        <f t="shared" si="3"/>
        <v>25072155</v>
      </c>
    </row>
    <row r="30" spans="1:26" ht="18.95" customHeight="1" thickBot="1">
      <c r="A30" s="22" t="s">
        <v>29</v>
      </c>
      <c r="B30" s="255"/>
      <c r="C30" s="7"/>
      <c r="D30" s="60" t="s">
        <v>44</v>
      </c>
      <c r="E30" s="252">
        <v>69.8</v>
      </c>
      <c r="F30" s="253"/>
      <c r="G30" s="252">
        <v>61.3</v>
      </c>
      <c r="H30" s="253"/>
      <c r="I30" s="252">
        <v>96.5</v>
      </c>
      <c r="J30" s="253"/>
      <c r="K30" s="252">
        <v>44.7</v>
      </c>
      <c r="L30" s="253"/>
      <c r="M30" s="252">
        <v>44.5</v>
      </c>
      <c r="N30" s="253"/>
      <c r="O30" s="252">
        <v>108.9</v>
      </c>
      <c r="P30" s="253"/>
      <c r="Q30" s="252">
        <v>40.4</v>
      </c>
      <c r="R30" s="253"/>
      <c r="S30" s="252">
        <v>180</v>
      </c>
      <c r="T30" s="253"/>
      <c r="U30" s="252">
        <v>63.8</v>
      </c>
      <c r="V30" s="253"/>
      <c r="W30" s="252">
        <v>64</v>
      </c>
      <c r="X30" s="253"/>
      <c r="Y30" s="252">
        <v>75.2</v>
      </c>
      <c r="Z30" s="253"/>
    </row>
    <row r="31" spans="1:26" ht="18.95" customHeight="1">
      <c r="A31" s="22"/>
      <c r="B31" s="255"/>
      <c r="C31" s="4" t="s">
        <v>45</v>
      </c>
      <c r="D31" s="185" t="s">
        <v>21</v>
      </c>
      <c r="E31" s="124">
        <f>E20-E27</f>
        <v>-232</v>
      </c>
      <c r="F31" s="125">
        <f aca="true" t="shared" si="5" ref="F31:Z33">F20-F27</f>
        <v>-80719</v>
      </c>
      <c r="G31" s="126">
        <f t="shared" si="5"/>
        <v>-11</v>
      </c>
      <c r="H31" s="127">
        <f t="shared" si="5"/>
        <v>-26084</v>
      </c>
      <c r="I31" s="124">
        <f t="shared" si="5"/>
        <v>1349</v>
      </c>
      <c r="J31" s="125">
        <f t="shared" si="5"/>
        <v>5122888</v>
      </c>
      <c r="K31" s="126">
        <f t="shared" si="5"/>
        <v>1661</v>
      </c>
      <c r="L31" s="127">
        <f t="shared" si="5"/>
        <v>2337956</v>
      </c>
      <c r="M31" s="124">
        <f t="shared" si="5"/>
        <v>609</v>
      </c>
      <c r="N31" s="125">
        <f t="shared" si="5"/>
        <v>231827</v>
      </c>
      <c r="O31" s="126">
        <f t="shared" si="5"/>
        <v>747</v>
      </c>
      <c r="P31" s="127">
        <f t="shared" si="5"/>
        <v>224017</v>
      </c>
      <c r="Q31" s="124">
        <f t="shared" si="5"/>
        <v>7292</v>
      </c>
      <c r="R31" s="125">
        <f t="shared" si="5"/>
        <v>672661</v>
      </c>
      <c r="S31" s="126">
        <f t="shared" si="5"/>
        <v>621</v>
      </c>
      <c r="T31" s="127">
        <f t="shared" si="5"/>
        <v>61722</v>
      </c>
      <c r="U31" s="124">
        <f t="shared" si="5"/>
        <v>-2656</v>
      </c>
      <c r="V31" s="125">
        <f t="shared" si="5"/>
        <v>-483705</v>
      </c>
      <c r="W31" s="126">
        <f t="shared" si="5"/>
        <v>1342</v>
      </c>
      <c r="X31" s="127">
        <f t="shared" si="5"/>
        <v>126027</v>
      </c>
      <c r="Y31" s="124">
        <f t="shared" si="5"/>
        <v>10722</v>
      </c>
      <c r="Z31" s="125">
        <f t="shared" si="5"/>
        <v>8186590</v>
      </c>
    </row>
    <row r="32" spans="1:26" ht="18.95" customHeight="1">
      <c r="A32" s="22" t="s">
        <v>46</v>
      </c>
      <c r="B32" s="255"/>
      <c r="C32" s="7"/>
      <c r="D32" s="181" t="s">
        <v>22</v>
      </c>
      <c r="E32" s="128">
        <f aca="true" t="shared" si="6" ref="E32:T33">E21-E28</f>
        <v>-286</v>
      </c>
      <c r="F32" s="129">
        <f t="shared" si="6"/>
        <v>-66882</v>
      </c>
      <c r="G32" s="130">
        <f t="shared" si="6"/>
        <v>-67</v>
      </c>
      <c r="H32" s="131">
        <f t="shared" si="6"/>
        <v>-79149</v>
      </c>
      <c r="I32" s="128">
        <f t="shared" si="6"/>
        <v>1518</v>
      </c>
      <c r="J32" s="129">
        <f t="shared" si="6"/>
        <v>6247603</v>
      </c>
      <c r="K32" s="130">
        <f t="shared" si="6"/>
        <v>832</v>
      </c>
      <c r="L32" s="131">
        <f t="shared" si="6"/>
        <v>1850447</v>
      </c>
      <c r="M32" s="128">
        <f t="shared" si="6"/>
        <v>2844</v>
      </c>
      <c r="N32" s="129">
        <f t="shared" si="6"/>
        <v>358917</v>
      </c>
      <c r="O32" s="130">
        <f t="shared" si="6"/>
        <v>563</v>
      </c>
      <c r="P32" s="131">
        <f t="shared" si="6"/>
        <v>192022</v>
      </c>
      <c r="Q32" s="128">
        <f t="shared" si="6"/>
        <v>3737</v>
      </c>
      <c r="R32" s="129">
        <f t="shared" si="6"/>
        <v>217084</v>
      </c>
      <c r="S32" s="130">
        <f t="shared" si="6"/>
        <v>659</v>
      </c>
      <c r="T32" s="131">
        <f t="shared" si="6"/>
        <v>-148627</v>
      </c>
      <c r="U32" s="128">
        <f t="shared" si="5"/>
        <v>-1866</v>
      </c>
      <c r="V32" s="129">
        <f t="shared" si="5"/>
        <v>49684</v>
      </c>
      <c r="W32" s="130">
        <f t="shared" si="5"/>
        <v>-1168</v>
      </c>
      <c r="X32" s="131">
        <f t="shared" si="5"/>
        <v>260779</v>
      </c>
      <c r="Y32" s="128">
        <f t="shared" si="5"/>
        <v>6766</v>
      </c>
      <c r="Z32" s="129">
        <f t="shared" si="5"/>
        <v>8881878</v>
      </c>
    </row>
    <row r="33" spans="1:26" ht="18.95" customHeight="1">
      <c r="A33" s="22"/>
      <c r="B33" s="255"/>
      <c r="C33" s="7"/>
      <c r="D33" s="181" t="s">
        <v>24</v>
      </c>
      <c r="E33" s="128">
        <f t="shared" si="6"/>
        <v>115</v>
      </c>
      <c r="F33" s="129">
        <f t="shared" si="5"/>
        <v>-13665</v>
      </c>
      <c r="G33" s="130">
        <f t="shared" si="5"/>
        <v>-304</v>
      </c>
      <c r="H33" s="131">
        <f t="shared" si="5"/>
        <v>-55370</v>
      </c>
      <c r="I33" s="128">
        <f t="shared" si="5"/>
        <v>-14</v>
      </c>
      <c r="J33" s="129">
        <f t="shared" si="5"/>
        <v>-1396750</v>
      </c>
      <c r="K33" s="130">
        <f t="shared" si="5"/>
        <v>2053</v>
      </c>
      <c r="L33" s="131">
        <f t="shared" si="5"/>
        <v>3105937</v>
      </c>
      <c r="M33" s="128">
        <f t="shared" si="5"/>
        <v>1999</v>
      </c>
      <c r="N33" s="129">
        <f t="shared" si="5"/>
        <v>545536</v>
      </c>
      <c r="O33" s="130">
        <f t="shared" si="5"/>
        <v>614</v>
      </c>
      <c r="P33" s="131">
        <f t="shared" si="5"/>
        <v>51879</v>
      </c>
      <c r="Q33" s="128">
        <f t="shared" si="5"/>
        <v>-1389</v>
      </c>
      <c r="R33" s="129">
        <f t="shared" si="5"/>
        <v>-1394708</v>
      </c>
      <c r="S33" s="130">
        <f t="shared" si="5"/>
        <v>5391</v>
      </c>
      <c r="T33" s="131">
        <f t="shared" si="5"/>
        <v>500556</v>
      </c>
      <c r="U33" s="128">
        <f t="shared" si="5"/>
        <v>-3669</v>
      </c>
      <c r="V33" s="129">
        <f t="shared" si="5"/>
        <v>-500073</v>
      </c>
      <c r="W33" s="130">
        <f t="shared" si="5"/>
        <v>-1401</v>
      </c>
      <c r="X33" s="131">
        <f t="shared" si="5"/>
        <v>184049</v>
      </c>
      <c r="Y33" s="128">
        <f t="shared" si="5"/>
        <v>3395</v>
      </c>
      <c r="Z33" s="129">
        <f t="shared" si="5"/>
        <v>1027391</v>
      </c>
    </row>
    <row r="34" spans="1:26" ht="18.95" customHeight="1" thickBot="1">
      <c r="A34" s="22" t="s">
        <v>47</v>
      </c>
      <c r="B34" s="255"/>
      <c r="C34" s="69"/>
      <c r="D34" s="28" t="s">
        <v>44</v>
      </c>
      <c r="E34" s="246">
        <f>+E23-E30</f>
        <v>-11.358441558441555</v>
      </c>
      <c r="F34" s="245"/>
      <c r="G34" s="250">
        <f aca="true" t="shared" si="7" ref="G34">+G23-G30</f>
        <v>18.952583237657862</v>
      </c>
      <c r="H34" s="251"/>
      <c r="I34" s="246">
        <f aca="true" t="shared" si="8" ref="I34">+I23-I30</f>
        <v>61.04527162977868</v>
      </c>
      <c r="J34" s="245"/>
      <c r="K34" s="250">
        <f aca="true" t="shared" si="9" ref="K34">+K23-K30</f>
        <v>24.760500963391138</v>
      </c>
      <c r="L34" s="251"/>
      <c r="M34" s="246">
        <f aca="true" t="shared" si="10" ref="M34">+M23-M30</f>
        <v>1.921658016552108</v>
      </c>
      <c r="N34" s="245"/>
      <c r="O34" s="250">
        <f aca="true" t="shared" si="11" ref="O34">+O23-O30</f>
        <v>1.9435084574885053</v>
      </c>
      <c r="P34" s="251"/>
      <c r="Q34" s="246">
        <f aca="true" t="shared" si="12" ref="Q34">+Q23-Q30</f>
        <v>11.859053191582</v>
      </c>
      <c r="R34" s="245"/>
      <c r="S34" s="250">
        <f aca="true" t="shared" si="13" ref="S34">+S23-S30</f>
        <v>-29.627630166834678</v>
      </c>
      <c r="T34" s="251"/>
      <c r="U34" s="246">
        <f aca="true" t="shared" si="14" ref="U34">+U23-U30</f>
        <v>-3.0773261065943984</v>
      </c>
      <c r="V34" s="245"/>
      <c r="W34" s="250">
        <f aca="true" t="shared" si="15" ref="W34">+W23-W30</f>
        <v>19.81221281071805</v>
      </c>
      <c r="X34" s="251"/>
      <c r="Y34" s="246">
        <f aca="true" t="shared" si="16" ref="Y34">+Y23-Y30</f>
        <v>6.326558427329033</v>
      </c>
      <c r="Z34" s="245"/>
    </row>
    <row r="35" spans="1:26" ht="18.95" customHeight="1">
      <c r="A35" s="22"/>
      <c r="B35" s="255"/>
      <c r="C35" s="7" t="s">
        <v>48</v>
      </c>
      <c r="D35" s="70" t="s">
        <v>21</v>
      </c>
      <c r="E35" s="71">
        <f aca="true" t="shared" si="17" ref="E35:Z37">E20/E27*100</f>
        <v>89.95236032914681</v>
      </c>
      <c r="F35" s="72">
        <f t="shared" si="17"/>
        <v>81.21485887697348</v>
      </c>
      <c r="G35" s="73">
        <f t="shared" si="17"/>
        <v>98.44851904090268</v>
      </c>
      <c r="H35" s="74">
        <f t="shared" si="17"/>
        <v>89.2518666249114</v>
      </c>
      <c r="I35" s="71">
        <f t="shared" si="17"/>
        <v>166.12745098039215</v>
      </c>
      <c r="J35" s="72">
        <f t="shared" si="17"/>
        <v>609.6716361483781</v>
      </c>
      <c r="K35" s="73">
        <f t="shared" si="17"/>
        <v>1131.6770186335405</v>
      </c>
      <c r="L35" s="74">
        <f t="shared" si="17"/>
        <v>2314.057350657222</v>
      </c>
      <c r="M35" s="71">
        <f t="shared" si="17"/>
        <v>110.19588146659969</v>
      </c>
      <c r="N35" s="72">
        <f t="shared" si="17"/>
        <v>120.97587060535211</v>
      </c>
      <c r="O35" s="73">
        <f t="shared" si="17"/>
        <v>117.5475687103594</v>
      </c>
      <c r="P35" s="74">
        <f t="shared" si="17"/>
        <v>115.42782803684769</v>
      </c>
      <c r="Q35" s="71">
        <f t="shared" si="17"/>
        <v>131.792814788978</v>
      </c>
      <c r="R35" s="72">
        <f t="shared" si="17"/>
        <v>112.97951695336654</v>
      </c>
      <c r="S35" s="73">
        <f t="shared" si="17"/>
        <v>101.36814276272305</v>
      </c>
      <c r="T35" s="74">
        <f t="shared" si="17"/>
        <v>100.61280553278348</v>
      </c>
      <c r="U35" s="71">
        <f t="shared" si="17"/>
        <v>58.655043586550434</v>
      </c>
      <c r="V35" s="72">
        <f t="shared" si="17"/>
        <v>67.61722983897153</v>
      </c>
      <c r="W35" s="73">
        <f t="shared" si="17"/>
        <v>122.86590560572499</v>
      </c>
      <c r="X35" s="74">
        <f t="shared" si="17"/>
        <v>110.33222463346908</v>
      </c>
      <c r="Y35" s="71">
        <f t="shared" si="17"/>
        <v>111.160844401882</v>
      </c>
      <c r="Z35" s="72">
        <f t="shared" si="17"/>
        <v>136.69746279046385</v>
      </c>
    </row>
    <row r="36" spans="1:26" ht="18.95" customHeight="1">
      <c r="A36" s="22" t="s">
        <v>49</v>
      </c>
      <c r="B36" s="255"/>
      <c r="C36" s="7" t="s">
        <v>62</v>
      </c>
      <c r="D36" s="60" t="s">
        <v>22</v>
      </c>
      <c r="E36" s="75">
        <f t="shared" si="17"/>
        <v>80.85676037483266</v>
      </c>
      <c r="F36" s="76">
        <f t="shared" si="17"/>
        <v>59.6391285981534</v>
      </c>
      <c r="G36" s="77">
        <f t="shared" si="17"/>
        <v>91.26466753585397</v>
      </c>
      <c r="H36" s="78">
        <f t="shared" si="17"/>
        <v>74.08324246800066</v>
      </c>
      <c r="I36" s="75">
        <f t="shared" si="17"/>
        <v>170.93457943925233</v>
      </c>
      <c r="J36" s="76">
        <f t="shared" si="17"/>
        <v>683.2607167430176</v>
      </c>
      <c r="K36" s="77">
        <f t="shared" si="17"/>
        <v>461.7391304347826</v>
      </c>
      <c r="L36" s="78">
        <f t="shared" si="17"/>
        <v>1820.0500088305557</v>
      </c>
      <c r="M36" s="75">
        <f t="shared" si="17"/>
        <v>139.9382109254318</v>
      </c>
      <c r="N36" s="76">
        <f t="shared" si="17"/>
        <v>130.39104281470895</v>
      </c>
      <c r="O36" s="77">
        <f t="shared" si="17"/>
        <v>113.0083179297597</v>
      </c>
      <c r="P36" s="78">
        <f t="shared" si="17"/>
        <v>112.93252487373712</v>
      </c>
      <c r="Q36" s="75">
        <f t="shared" si="17"/>
        <v>114.34328701926768</v>
      </c>
      <c r="R36" s="76">
        <f t="shared" si="17"/>
        <v>103.98063044924477</v>
      </c>
      <c r="S36" s="77">
        <f t="shared" si="17"/>
        <v>101.4386761559621</v>
      </c>
      <c r="T36" s="78">
        <f t="shared" si="17"/>
        <v>98.54024326954392</v>
      </c>
      <c r="U36" s="75">
        <f t="shared" si="17"/>
        <v>61.28630705394191</v>
      </c>
      <c r="V36" s="76">
        <f t="shared" si="17"/>
        <v>104.33572267571441</v>
      </c>
      <c r="W36" s="77">
        <f t="shared" si="17"/>
        <v>87.15919085312225</v>
      </c>
      <c r="X36" s="78">
        <f t="shared" si="17"/>
        <v>120.49872187094198</v>
      </c>
      <c r="Y36" s="75">
        <f t="shared" si="17"/>
        <v>106.64271127866793</v>
      </c>
      <c r="Z36" s="76">
        <f t="shared" si="17"/>
        <v>139.70643301331708</v>
      </c>
    </row>
    <row r="37" spans="1:26" ht="18.95" customHeight="1" thickBot="1">
      <c r="A37" s="22"/>
      <c r="B37" s="256"/>
      <c r="C37" s="69"/>
      <c r="D37" s="47" t="s">
        <v>24</v>
      </c>
      <c r="E37" s="79">
        <f t="shared" si="17"/>
        <v>103.67412140575081</v>
      </c>
      <c r="F37" s="80">
        <f t="shared" si="17"/>
        <v>97.80239396731815</v>
      </c>
      <c r="G37" s="81">
        <f t="shared" si="17"/>
        <v>74.10562180579217</v>
      </c>
      <c r="H37" s="82">
        <f t="shared" si="17"/>
        <v>87.68775780216359</v>
      </c>
      <c r="I37" s="79">
        <f t="shared" si="17"/>
        <v>99.33837429111531</v>
      </c>
      <c r="J37" s="80">
        <f t="shared" si="17"/>
        <v>41.720273166791216</v>
      </c>
      <c r="K37" s="81">
        <f t="shared" si="17"/>
        <v>609.4292803970224</v>
      </c>
      <c r="L37" s="82">
        <f t="shared" si="17"/>
        <v>1928.2692896329258</v>
      </c>
      <c r="M37" s="79">
        <f t="shared" si="17"/>
        <v>114.14620338263393</v>
      </c>
      <c r="N37" s="80">
        <f t="shared" si="17"/>
        <v>122.48896649921635</v>
      </c>
      <c r="O37" s="81">
        <f t="shared" si="17"/>
        <v>115.7194060419867</v>
      </c>
      <c r="P37" s="82">
        <f t="shared" si="17"/>
        <v>104.52078967204473</v>
      </c>
      <c r="Q37" s="79">
        <f t="shared" si="17"/>
        <v>97.6470388941591</v>
      </c>
      <c r="R37" s="80">
        <f t="shared" si="17"/>
        <v>87.59860726765282</v>
      </c>
      <c r="S37" s="81">
        <f t="shared" si="17"/>
        <v>121.45159364927778</v>
      </c>
      <c r="T37" s="82">
        <f t="shared" si="17"/>
        <v>124.09107863497557</v>
      </c>
      <c r="U37" s="79">
        <f t="shared" si="17"/>
        <v>61.82499219644158</v>
      </c>
      <c r="V37" s="80">
        <f t="shared" si="17"/>
        <v>82.07848477789524</v>
      </c>
      <c r="W37" s="81">
        <f t="shared" si="17"/>
        <v>86.09291244788565</v>
      </c>
      <c r="X37" s="82">
        <f t="shared" si="17"/>
        <v>110.53963450948771</v>
      </c>
      <c r="Y37" s="79">
        <f t="shared" si="17"/>
        <v>102.63775367498525</v>
      </c>
      <c r="Z37" s="80">
        <f t="shared" si="17"/>
        <v>104.0977371111498</v>
      </c>
    </row>
    <row r="38" ht="5.25" customHeight="1" thickBot="1">
      <c r="A38" s="22"/>
    </row>
    <row r="39" spans="1:26" ht="18.95" customHeight="1">
      <c r="A39" s="22" t="s">
        <v>50</v>
      </c>
      <c r="B39" s="247" t="s">
        <v>51</v>
      </c>
      <c r="C39" s="12" t="s">
        <v>43</v>
      </c>
      <c r="D39" s="186" t="s">
        <v>21</v>
      </c>
      <c r="E39" s="13">
        <f>+'(令和3年8月) '!E20</f>
        <v>1095</v>
      </c>
      <c r="F39" s="14">
        <f>+'(令和3年8月) '!F20</f>
        <v>85953</v>
      </c>
      <c r="G39" s="13">
        <f>+'(令和3年8月) '!G20</f>
        <v>558</v>
      </c>
      <c r="H39" s="14">
        <f>+'(令和3年8月) '!H20</f>
        <v>195977</v>
      </c>
      <c r="I39" s="13">
        <f>+'(令和3年8月) '!I20</f>
        <v>3291</v>
      </c>
      <c r="J39" s="14">
        <f>+'(令和3年8月) '!J20</f>
        <v>6489789</v>
      </c>
      <c r="K39" s="13">
        <f>+'(令和3年8月) '!K20</f>
        <v>1192</v>
      </c>
      <c r="L39" s="14">
        <f>+'(令和3年8月) '!L20</f>
        <v>2280063</v>
      </c>
      <c r="M39" s="13">
        <f>+'(令和3年8月) '!M20</f>
        <v>9724</v>
      </c>
      <c r="N39" s="14">
        <f>+'(令和3年8月) '!N20</f>
        <v>1457753</v>
      </c>
      <c r="O39" s="13">
        <f>+'(令和3年8月) '!O20</f>
        <v>4704</v>
      </c>
      <c r="P39" s="14">
        <f>+'(令和3年8月) '!P20</f>
        <v>1630911</v>
      </c>
      <c r="Q39" s="13">
        <f>+'(令和3年8月) '!Q20</f>
        <v>27417</v>
      </c>
      <c r="R39" s="14">
        <f>+'(令和3年8月) '!R20</f>
        <v>5475124</v>
      </c>
      <c r="S39" s="25">
        <f>+'(令和3年8月) '!S20</f>
        <v>47809</v>
      </c>
      <c r="T39" s="26">
        <f>+'(令和3年8月) '!T20</f>
        <v>10844067</v>
      </c>
      <c r="U39" s="13">
        <f>+'(令和3年8月) '!U20</f>
        <v>2718</v>
      </c>
      <c r="V39" s="14">
        <f>+'(令和3年8月) '!V20</f>
        <v>677163</v>
      </c>
      <c r="W39" s="13">
        <f>+'(令和3年8月) '!W20</f>
        <v>7695</v>
      </c>
      <c r="X39" s="14">
        <f>+'(令和3年8月) '!X20</f>
        <v>1529566</v>
      </c>
      <c r="Y39" s="55">
        <f>+'(令和3年7月) '!Y20</f>
        <v>112146</v>
      </c>
      <c r="Z39" s="56">
        <f>+'(令和3年7月) '!Z20</f>
        <v>27199632</v>
      </c>
    </row>
    <row r="40" spans="1:26" ht="18.95" customHeight="1">
      <c r="A40" s="22"/>
      <c r="B40" s="248"/>
      <c r="C40" s="22"/>
      <c r="D40" s="182" t="s">
        <v>22</v>
      </c>
      <c r="E40" s="27">
        <f>+'(令和3年8月) '!E21</f>
        <v>1250</v>
      </c>
      <c r="F40" s="21">
        <f>+'(令和3年8月) '!F21</f>
        <v>124091</v>
      </c>
      <c r="G40" s="27">
        <f>+'(令和3年8月) '!G21</f>
        <v>568</v>
      </c>
      <c r="H40" s="21">
        <f>+'(令和3年8月) '!H21</f>
        <v>187596</v>
      </c>
      <c r="I40" s="27">
        <f>+'(令和3年8月) '!I21</f>
        <v>3131</v>
      </c>
      <c r="J40" s="21">
        <f>+'(令和3年8月) '!J21</f>
        <v>6530300</v>
      </c>
      <c r="K40" s="27">
        <f>+'(令和3年8月) '!K21</f>
        <v>1014</v>
      </c>
      <c r="L40" s="21">
        <f>+'(令和3年8月) '!L21</f>
        <v>1889228</v>
      </c>
      <c r="M40" s="27">
        <f>+'(令和3年8月) '!M21</f>
        <v>7617</v>
      </c>
      <c r="N40" s="21">
        <f>+'(令和3年8月) '!N21</f>
        <v>1517529</v>
      </c>
      <c r="O40" s="27">
        <f>+'(令和3年8月) '!O21</f>
        <v>4629</v>
      </c>
      <c r="P40" s="21">
        <f>+'(令和3年8月) '!P21</f>
        <v>1599077</v>
      </c>
      <c r="Q40" s="27">
        <f>+'(令和3年8月) '!Q21</f>
        <v>28554</v>
      </c>
      <c r="R40" s="21">
        <f>+'(令和3年8月) '!R21</f>
        <v>5619583</v>
      </c>
      <c r="S40" s="25">
        <f>+'(令和3年8月) '!S21</f>
        <v>46896</v>
      </c>
      <c r="T40" s="26">
        <f>+'(令和3年8月) '!T21</f>
        <v>11146204</v>
      </c>
      <c r="U40" s="27">
        <f>+'(令和3年8月) '!U21</f>
        <v>2769</v>
      </c>
      <c r="V40" s="21">
        <f>+'(令和3年8月) '!V21</f>
        <v>647991</v>
      </c>
      <c r="W40" s="27">
        <f>+'(令和3年8月) '!W21</f>
        <v>7956</v>
      </c>
      <c r="X40" s="21">
        <f>+'(令和3年8月) '!X21</f>
        <v>1588072</v>
      </c>
      <c r="Y40" s="58">
        <f>+'(令和3年7月) '!Y21</f>
        <v>110097</v>
      </c>
      <c r="Z40" s="59">
        <f>+'(令和3年7月) '!Z21</f>
        <v>26288090</v>
      </c>
    </row>
    <row r="41" spans="1:26" ht="18.95" customHeight="1">
      <c r="A41" s="22" t="s">
        <v>52</v>
      </c>
      <c r="B41" s="248"/>
      <c r="C41" s="22"/>
      <c r="D41" s="182" t="s">
        <v>24</v>
      </c>
      <c r="E41" s="27">
        <f>+'(令和3年8月) '!E22</f>
        <v>2376</v>
      </c>
      <c r="F41" s="21">
        <f>+'(令和3年8月) '!F22</f>
        <v>357999</v>
      </c>
      <c r="G41" s="27">
        <f>+'(令和3年8月) '!G22</f>
        <v>872</v>
      </c>
      <c r="H41" s="21">
        <f>+'(令和3年8月) '!H22</f>
        <v>403993</v>
      </c>
      <c r="I41" s="27">
        <f>+'(令和3年8月) '!I22</f>
        <v>2371</v>
      </c>
      <c r="J41" s="21">
        <f>+'(令和3年8月) '!J22</f>
        <v>2190612</v>
      </c>
      <c r="K41" s="27">
        <f>+'(令和3年8月) '!K22</f>
        <v>1696</v>
      </c>
      <c r="L41" s="21">
        <f>+'(令和3年8月) '!L22</f>
        <v>2790297</v>
      </c>
      <c r="M41" s="27">
        <f>+'(令和3年8月) '!M22</f>
        <v>19515</v>
      </c>
      <c r="N41" s="21">
        <f>+'(令和3年8月) '!N22</f>
        <v>3174208</v>
      </c>
      <c r="O41" s="27">
        <f>+'(令和3年8月) '!O22</f>
        <v>4407</v>
      </c>
      <c r="P41" s="21">
        <f>+'(令和3年8月) '!P22</f>
        <v>1200216</v>
      </c>
      <c r="Q41" s="27">
        <f>+'(令和3年8月) '!Q22</f>
        <v>57206</v>
      </c>
      <c r="R41" s="21">
        <f>+'(令和3年8月) '!R22</f>
        <v>9667124</v>
      </c>
      <c r="S41" s="25">
        <f>+'(令和3年8月) '!S22</f>
        <v>30976</v>
      </c>
      <c r="T41" s="26">
        <f>+'(令和3年8月) '!T22</f>
        <v>2477563</v>
      </c>
      <c r="U41" s="27">
        <f>+'(令和3年8月) '!U22</f>
        <v>5128</v>
      </c>
      <c r="V41" s="21">
        <f>+'(令和3年8月) '!V22</f>
        <v>2475877</v>
      </c>
      <c r="W41" s="27">
        <f>+'(令和3年8月) '!W22</f>
        <v>9390</v>
      </c>
      <c r="X41" s="21">
        <f>+'(令和3年8月) '!X22</f>
        <v>2117482</v>
      </c>
      <c r="Y41" s="58">
        <f>+'(令和3年7月) '!Y22</f>
        <v>132120.1</v>
      </c>
      <c r="Z41" s="59">
        <f>+'(令和3年7月) '!Z22</f>
        <v>27038676</v>
      </c>
    </row>
    <row r="42" spans="1:26" ht="18.95" customHeight="1" thickBot="1">
      <c r="A42" s="22"/>
      <c r="B42" s="248"/>
      <c r="C42" s="22"/>
      <c r="D42" s="180" t="s">
        <v>44</v>
      </c>
      <c r="E42" s="244">
        <f>+'(令和3年8月) '!E23:F23</f>
        <v>47.78887303851641</v>
      </c>
      <c r="F42" s="245">
        <f>+'(令和3年7月) '!F23</f>
        <v>0</v>
      </c>
      <c r="G42" s="244">
        <f>+'(令和3年8月) '!G23:H23</f>
        <v>64.19612314709237</v>
      </c>
      <c r="H42" s="245">
        <f>+'(令和3年7月) '!H23</f>
        <v>0</v>
      </c>
      <c r="I42" s="244">
        <f>+'(令和3年8月) '!I23:J23</f>
        <v>140.15713662156264</v>
      </c>
      <c r="J42" s="245">
        <f>+'(令和3年7月) '!J23</f>
        <v>0</v>
      </c>
      <c r="K42" s="244">
        <f>+'(令和3年8月) '!K23:L23</f>
        <v>68.6372121966397</v>
      </c>
      <c r="L42" s="245">
        <f>+'(令和3年7月) '!L23</f>
        <v>0</v>
      </c>
      <c r="M42" s="244">
        <f>+'(令和3年8月) '!M23:N23</f>
        <v>46.965178980096475</v>
      </c>
      <c r="N42" s="245">
        <f>+'(令和3年7月) '!N23</f>
        <v>0</v>
      </c>
      <c r="O42" s="244">
        <f>+'(令和3年8月) '!O23:P23</f>
        <v>106.77268047134194</v>
      </c>
      <c r="P42" s="245">
        <f>+'(令和3年7月) '!P23</f>
        <v>0</v>
      </c>
      <c r="Q42" s="244">
        <f>+'(令和3年8月) '!Q23:R23</f>
        <v>48.439190300218954</v>
      </c>
      <c r="R42" s="245">
        <f>+'(令和3年7月) '!R23</f>
        <v>0</v>
      </c>
      <c r="S42" s="244">
        <f>+'(令和3年8月) '!S23:T23</f>
        <v>155.15490096495682</v>
      </c>
      <c r="T42" s="245">
        <f>+'(令和3年7月) '!T23</f>
        <v>0</v>
      </c>
      <c r="U42" s="244">
        <f>+'(令和3年8月) '!U23:V23</f>
        <v>53.23566508198312</v>
      </c>
      <c r="V42" s="245">
        <f>+'(令和3年7月) '!V23</f>
        <v>0</v>
      </c>
      <c r="W42" s="244">
        <f>+'(令和3年8月) '!W23:X23</f>
        <v>82.19631321884356</v>
      </c>
      <c r="X42" s="245">
        <f>+'(令和3年7月) '!X23</f>
        <v>0</v>
      </c>
      <c r="Y42" s="244">
        <f>+'(令和3年8月) '!Y23:Z23</f>
        <v>79.15105441651436</v>
      </c>
      <c r="Z42" s="245">
        <f>+'(令和3年7月) '!Z23</f>
        <v>0</v>
      </c>
    </row>
    <row r="43" spans="1:26" ht="18.95" customHeight="1">
      <c r="A43" s="22"/>
      <c r="B43" s="248"/>
      <c r="C43" s="12" t="s">
        <v>45</v>
      </c>
      <c r="D43" s="186" t="s">
        <v>21</v>
      </c>
      <c r="E43" s="124">
        <f aca="true" t="shared" si="18" ref="E43:Z46">E20-E39</f>
        <v>982</v>
      </c>
      <c r="F43" s="127">
        <f t="shared" si="18"/>
        <v>263024</v>
      </c>
      <c r="G43" s="124">
        <f t="shared" si="18"/>
        <v>140</v>
      </c>
      <c r="H43" s="125">
        <f t="shared" si="18"/>
        <v>20623</v>
      </c>
      <c r="I43" s="126">
        <f t="shared" si="18"/>
        <v>98</v>
      </c>
      <c r="J43" s="127">
        <f t="shared" si="18"/>
        <v>-361766</v>
      </c>
      <c r="K43" s="124">
        <f t="shared" si="18"/>
        <v>630</v>
      </c>
      <c r="L43" s="125">
        <f t="shared" si="18"/>
        <v>163489</v>
      </c>
      <c r="M43" s="126">
        <f t="shared" si="18"/>
        <v>-3142</v>
      </c>
      <c r="N43" s="127">
        <f t="shared" si="18"/>
        <v>-120718</v>
      </c>
      <c r="O43" s="124">
        <f t="shared" si="18"/>
        <v>300</v>
      </c>
      <c r="P43" s="125">
        <f t="shared" si="18"/>
        <v>45138</v>
      </c>
      <c r="Q43" s="126">
        <f t="shared" si="18"/>
        <v>2811</v>
      </c>
      <c r="R43" s="127">
        <f t="shared" si="18"/>
        <v>380018</v>
      </c>
      <c r="S43" s="124">
        <f t="shared" si="18"/>
        <v>-1798</v>
      </c>
      <c r="T43" s="125">
        <f t="shared" si="18"/>
        <v>-710308</v>
      </c>
      <c r="U43" s="126">
        <f t="shared" si="18"/>
        <v>1050</v>
      </c>
      <c r="V43" s="127">
        <f t="shared" si="18"/>
        <v>332843</v>
      </c>
      <c r="W43" s="124">
        <f t="shared" si="18"/>
        <v>-484</v>
      </c>
      <c r="X43" s="125">
        <f t="shared" si="18"/>
        <v>-183792</v>
      </c>
      <c r="Y43" s="124">
        <f t="shared" si="18"/>
        <v>-5356</v>
      </c>
      <c r="Z43" s="125">
        <f t="shared" si="18"/>
        <v>3295285</v>
      </c>
    </row>
    <row r="44" spans="1:26" ht="18.95" customHeight="1">
      <c r="A44" s="22"/>
      <c r="B44" s="248"/>
      <c r="C44" s="22"/>
      <c r="D44" s="182" t="s">
        <v>22</v>
      </c>
      <c r="E44" s="128">
        <f t="shared" si="18"/>
        <v>-42</v>
      </c>
      <c r="F44" s="131">
        <f t="shared" si="18"/>
        <v>-25263</v>
      </c>
      <c r="G44" s="128">
        <f t="shared" si="18"/>
        <v>132</v>
      </c>
      <c r="H44" s="129">
        <f t="shared" si="18"/>
        <v>38652</v>
      </c>
      <c r="I44" s="130">
        <f t="shared" si="18"/>
        <v>527</v>
      </c>
      <c r="J44" s="131">
        <f t="shared" si="18"/>
        <v>788454</v>
      </c>
      <c r="K44" s="128">
        <f t="shared" si="18"/>
        <v>48</v>
      </c>
      <c r="L44" s="129">
        <f t="shared" si="18"/>
        <v>68800</v>
      </c>
      <c r="M44" s="130">
        <f t="shared" si="18"/>
        <v>2348</v>
      </c>
      <c r="N44" s="131">
        <f t="shared" si="18"/>
        <v>22384</v>
      </c>
      <c r="O44" s="128">
        <f t="shared" si="18"/>
        <v>262</v>
      </c>
      <c r="P44" s="129">
        <f t="shared" si="18"/>
        <v>77744</v>
      </c>
      <c r="Q44" s="130">
        <f t="shared" si="18"/>
        <v>1237</v>
      </c>
      <c r="R44" s="131">
        <f t="shared" si="18"/>
        <v>51009</v>
      </c>
      <c r="S44" s="128">
        <f t="shared" si="18"/>
        <v>-431</v>
      </c>
      <c r="T44" s="129">
        <f t="shared" si="18"/>
        <v>-1113203</v>
      </c>
      <c r="U44" s="130">
        <f t="shared" si="18"/>
        <v>185</v>
      </c>
      <c r="V44" s="131">
        <f t="shared" si="18"/>
        <v>547615</v>
      </c>
      <c r="W44" s="128">
        <f t="shared" si="18"/>
        <v>-28</v>
      </c>
      <c r="X44" s="129">
        <f t="shared" si="18"/>
        <v>-55121</v>
      </c>
      <c r="Y44" s="128">
        <f t="shared" si="18"/>
        <v>-1475</v>
      </c>
      <c r="Z44" s="129">
        <f t="shared" si="18"/>
        <v>4962652</v>
      </c>
    </row>
    <row r="45" spans="1:26" ht="18.95" customHeight="1">
      <c r="A45" s="22"/>
      <c r="B45" s="248"/>
      <c r="C45" s="22"/>
      <c r="D45" s="182" t="s">
        <v>24</v>
      </c>
      <c r="E45" s="128">
        <f t="shared" si="18"/>
        <v>869</v>
      </c>
      <c r="F45" s="131">
        <f t="shared" si="18"/>
        <v>250149</v>
      </c>
      <c r="G45" s="128">
        <f t="shared" si="18"/>
        <v>-2</v>
      </c>
      <c r="H45" s="129">
        <f t="shared" si="18"/>
        <v>-9648</v>
      </c>
      <c r="I45" s="130">
        <f t="shared" si="18"/>
        <v>-269</v>
      </c>
      <c r="J45" s="131">
        <f t="shared" si="18"/>
        <v>-1190731</v>
      </c>
      <c r="K45" s="128">
        <f t="shared" si="18"/>
        <v>760</v>
      </c>
      <c r="L45" s="129">
        <f t="shared" si="18"/>
        <v>485524</v>
      </c>
      <c r="M45" s="130">
        <f t="shared" si="18"/>
        <v>-3385</v>
      </c>
      <c r="N45" s="131">
        <f t="shared" si="18"/>
        <v>-202878</v>
      </c>
      <c r="O45" s="128">
        <f t="shared" si="18"/>
        <v>113</v>
      </c>
      <c r="P45" s="129">
        <f t="shared" si="18"/>
        <v>-772</v>
      </c>
      <c r="Q45" s="130">
        <f t="shared" si="18"/>
        <v>437</v>
      </c>
      <c r="R45" s="131">
        <f t="shared" si="18"/>
        <v>184550</v>
      </c>
      <c r="S45" s="128">
        <f t="shared" si="18"/>
        <v>-454</v>
      </c>
      <c r="T45" s="129">
        <f t="shared" si="18"/>
        <v>100758</v>
      </c>
      <c r="U45" s="130">
        <f t="shared" si="18"/>
        <v>814</v>
      </c>
      <c r="V45" s="131">
        <f t="shared" si="18"/>
        <v>-185600</v>
      </c>
      <c r="W45" s="128">
        <f t="shared" si="18"/>
        <v>-717</v>
      </c>
      <c r="X45" s="129">
        <f t="shared" si="18"/>
        <v>-187177</v>
      </c>
      <c r="Y45" s="128">
        <f t="shared" si="18"/>
        <v>-17.10000000000582</v>
      </c>
      <c r="Z45" s="129">
        <f t="shared" si="18"/>
        <v>-939130</v>
      </c>
    </row>
    <row r="46" spans="1:38" ht="18.95" customHeight="1" thickBot="1">
      <c r="A46" s="22"/>
      <c r="B46" s="248"/>
      <c r="C46" s="46"/>
      <c r="D46" s="180" t="s">
        <v>44</v>
      </c>
      <c r="E46" s="244">
        <f>E23-E42</f>
        <v>10.652685403042035</v>
      </c>
      <c r="F46" s="245"/>
      <c r="G46" s="244">
        <f>G23-G42</f>
        <v>16.056460090565494</v>
      </c>
      <c r="H46" s="245"/>
      <c r="I46" s="244">
        <f>I23-I42</f>
        <v>17.38813500821604</v>
      </c>
      <c r="J46" s="245"/>
      <c r="K46" s="244">
        <f>K23-K42</f>
        <v>0.8232887667514461</v>
      </c>
      <c r="L46" s="245"/>
      <c r="M46" s="244">
        <f>M23-M42</f>
        <v>-0.543520963544367</v>
      </c>
      <c r="N46" s="245"/>
      <c r="O46" s="244">
        <f t="shared" si="18"/>
        <v>4.070827986146568</v>
      </c>
      <c r="P46" s="245"/>
      <c r="Q46" s="244">
        <f t="shared" si="18"/>
        <v>3.8198628913630444</v>
      </c>
      <c r="R46" s="245"/>
      <c r="S46" s="244">
        <f t="shared" si="18"/>
        <v>-4.782531131791501</v>
      </c>
      <c r="T46" s="245"/>
      <c r="U46" s="244">
        <f t="shared" si="18"/>
        <v>7.487008811422477</v>
      </c>
      <c r="V46" s="245"/>
      <c r="W46" s="244">
        <f t="shared" si="18"/>
        <v>1.615899591874495</v>
      </c>
      <c r="X46" s="245"/>
      <c r="Y46" s="244">
        <f t="shared" si="18"/>
        <v>2.37550401081468</v>
      </c>
      <c r="Z46" s="245"/>
      <c r="AA46" s="242"/>
      <c r="AB46" s="243"/>
      <c r="AC46" s="242"/>
      <c r="AD46" s="243"/>
      <c r="AE46" s="242"/>
      <c r="AF46" s="243"/>
      <c r="AG46" s="176"/>
      <c r="AH46" s="177"/>
      <c r="AI46" s="176"/>
      <c r="AJ46" s="177"/>
      <c r="AK46" s="176"/>
      <c r="AL46" s="177"/>
    </row>
    <row r="47" spans="1:26" ht="18.95" customHeight="1">
      <c r="A47" s="22"/>
      <c r="B47" s="248"/>
      <c r="C47" s="22" t="s">
        <v>48</v>
      </c>
      <c r="D47" s="54" t="s">
        <v>21</v>
      </c>
      <c r="E47" s="83">
        <f aca="true" t="shared" si="19" ref="E47:Z49">E20/E39*100</f>
        <v>189.68036529680364</v>
      </c>
      <c r="F47" s="84">
        <f t="shared" si="19"/>
        <v>406.00909799541614</v>
      </c>
      <c r="G47" s="83">
        <f t="shared" si="19"/>
        <v>125.08960573476702</v>
      </c>
      <c r="H47" s="85">
        <f t="shared" si="19"/>
        <v>110.52317363772279</v>
      </c>
      <c r="I47" s="86">
        <f t="shared" si="19"/>
        <v>102.97781829231236</v>
      </c>
      <c r="J47" s="84">
        <f t="shared" si="19"/>
        <v>94.42561229648607</v>
      </c>
      <c r="K47" s="83">
        <f t="shared" si="19"/>
        <v>152.8523489932886</v>
      </c>
      <c r="L47" s="85">
        <f t="shared" si="19"/>
        <v>107.1703720467373</v>
      </c>
      <c r="M47" s="86">
        <f t="shared" si="19"/>
        <v>67.6881941587824</v>
      </c>
      <c r="N47" s="84">
        <f t="shared" si="19"/>
        <v>91.71889888067457</v>
      </c>
      <c r="O47" s="83">
        <f t="shared" si="19"/>
        <v>106.37755102040816</v>
      </c>
      <c r="P47" s="85">
        <f t="shared" si="19"/>
        <v>102.76765562314559</v>
      </c>
      <c r="Q47" s="86">
        <f t="shared" si="19"/>
        <v>110.25276288434182</v>
      </c>
      <c r="R47" s="84">
        <f t="shared" si="19"/>
        <v>106.94081083825682</v>
      </c>
      <c r="S47" s="83">
        <f t="shared" si="19"/>
        <v>96.23920182392438</v>
      </c>
      <c r="T47" s="85">
        <f t="shared" si="19"/>
        <v>93.44980070669058</v>
      </c>
      <c r="U47" s="86">
        <f t="shared" si="19"/>
        <v>138.63134657836645</v>
      </c>
      <c r="V47" s="84">
        <f t="shared" si="19"/>
        <v>149.15256740253085</v>
      </c>
      <c r="W47" s="83">
        <f t="shared" si="19"/>
        <v>93.71020142949968</v>
      </c>
      <c r="X47" s="85">
        <f t="shared" si="19"/>
        <v>87.98404253232617</v>
      </c>
      <c r="Y47" s="83">
        <f t="shared" si="19"/>
        <v>95.22408289194443</v>
      </c>
      <c r="Z47" s="85">
        <f t="shared" si="19"/>
        <v>112.11518229364279</v>
      </c>
    </row>
    <row r="48" spans="1:26" ht="18.95" customHeight="1">
      <c r="A48" s="22"/>
      <c r="B48" s="248"/>
      <c r="C48" s="22"/>
      <c r="D48" s="57" t="s">
        <v>22</v>
      </c>
      <c r="E48" s="75">
        <f t="shared" si="19"/>
        <v>96.64</v>
      </c>
      <c r="F48" s="78">
        <f t="shared" si="19"/>
        <v>79.64155337615138</v>
      </c>
      <c r="G48" s="75">
        <f t="shared" si="19"/>
        <v>123.2394366197183</v>
      </c>
      <c r="H48" s="76">
        <f t="shared" si="19"/>
        <v>120.60385082837588</v>
      </c>
      <c r="I48" s="77">
        <f t="shared" si="19"/>
        <v>116.83168316831683</v>
      </c>
      <c r="J48" s="78">
        <f t="shared" si="19"/>
        <v>112.07377915256573</v>
      </c>
      <c r="K48" s="75">
        <f t="shared" si="19"/>
        <v>104.73372781065089</v>
      </c>
      <c r="L48" s="76">
        <f t="shared" si="19"/>
        <v>103.64169914907042</v>
      </c>
      <c r="M48" s="77">
        <f t="shared" si="19"/>
        <v>130.82578442956546</v>
      </c>
      <c r="N48" s="78">
        <f t="shared" si="19"/>
        <v>101.47502947225391</v>
      </c>
      <c r="O48" s="75">
        <f t="shared" si="19"/>
        <v>105.6599697558868</v>
      </c>
      <c r="P48" s="76">
        <f t="shared" si="19"/>
        <v>104.86180465355952</v>
      </c>
      <c r="Q48" s="77">
        <f t="shared" si="19"/>
        <v>104.33214260699026</v>
      </c>
      <c r="R48" s="78">
        <f t="shared" si="19"/>
        <v>100.9077008027108</v>
      </c>
      <c r="S48" s="75">
        <f t="shared" si="19"/>
        <v>99.08094506994199</v>
      </c>
      <c r="T48" s="76">
        <f t="shared" si="19"/>
        <v>90.0127164369143</v>
      </c>
      <c r="U48" s="77">
        <f t="shared" si="19"/>
        <v>106.68111231491513</v>
      </c>
      <c r="V48" s="78">
        <f t="shared" si="19"/>
        <v>184.5096613996182</v>
      </c>
      <c r="W48" s="75">
        <f t="shared" si="19"/>
        <v>99.64806435394671</v>
      </c>
      <c r="X48" s="76">
        <f t="shared" si="19"/>
        <v>96.52906165463531</v>
      </c>
      <c r="Y48" s="75">
        <f t="shared" si="19"/>
        <v>98.66027230533075</v>
      </c>
      <c r="Z48" s="76">
        <f t="shared" si="19"/>
        <v>118.87794815066444</v>
      </c>
    </row>
    <row r="49" spans="1:26" ht="18.95" customHeight="1" thickBot="1">
      <c r="A49" s="46"/>
      <c r="B49" s="249"/>
      <c r="C49" s="46"/>
      <c r="D49" s="47" t="s">
        <v>24</v>
      </c>
      <c r="E49" s="79">
        <f t="shared" si="19"/>
        <v>136.57407407407408</v>
      </c>
      <c r="F49" s="82">
        <f t="shared" si="19"/>
        <v>169.87421752574727</v>
      </c>
      <c r="G49" s="79">
        <f t="shared" si="19"/>
        <v>99.77064220183486</v>
      </c>
      <c r="H49" s="80">
        <f t="shared" si="19"/>
        <v>97.6118398091056</v>
      </c>
      <c r="I49" s="81">
        <f t="shared" si="19"/>
        <v>88.65457612821595</v>
      </c>
      <c r="J49" s="82">
        <f t="shared" si="19"/>
        <v>45.64391138184215</v>
      </c>
      <c r="K49" s="79">
        <f t="shared" si="19"/>
        <v>144.81132075471697</v>
      </c>
      <c r="L49" s="80">
        <f t="shared" si="19"/>
        <v>117.4004416017363</v>
      </c>
      <c r="M49" s="81">
        <f t="shared" si="19"/>
        <v>82.65436843453755</v>
      </c>
      <c r="N49" s="82">
        <f t="shared" si="19"/>
        <v>93.60854739197936</v>
      </c>
      <c r="O49" s="79">
        <f t="shared" si="19"/>
        <v>102.56410256410255</v>
      </c>
      <c r="P49" s="80">
        <f t="shared" si="19"/>
        <v>99.93567824458263</v>
      </c>
      <c r="Q49" s="81">
        <f t="shared" si="19"/>
        <v>100.76390588399818</v>
      </c>
      <c r="R49" s="82">
        <f t="shared" si="19"/>
        <v>101.90904761333361</v>
      </c>
      <c r="S49" s="79">
        <f t="shared" si="19"/>
        <v>98.53434917355372</v>
      </c>
      <c r="T49" s="80">
        <f t="shared" si="19"/>
        <v>104.06681888613933</v>
      </c>
      <c r="U49" s="81">
        <f t="shared" si="19"/>
        <v>115.87363494539782</v>
      </c>
      <c r="V49" s="82">
        <f t="shared" si="19"/>
        <v>92.50366637761084</v>
      </c>
      <c r="W49" s="79">
        <f t="shared" si="19"/>
        <v>92.36421725239616</v>
      </c>
      <c r="X49" s="80">
        <f t="shared" si="19"/>
        <v>91.16039711317498</v>
      </c>
      <c r="Y49" s="79">
        <f t="shared" si="19"/>
        <v>99.98705723050466</v>
      </c>
      <c r="Z49" s="80">
        <f t="shared" si="19"/>
        <v>96.52671602707173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BEE9B-4C7F-428F-ADDE-6DB0362552A6}">
  <dimension ref="A1:AL49"/>
  <sheetViews>
    <sheetView zoomScaleSheetLayoutView="100" workbookViewId="0" topLeftCell="A1">
      <pane xSplit="4" ySplit="4" topLeftCell="E20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A26" sqref="A26"/>
    </sheetView>
  </sheetViews>
  <sheetFormatPr defaultColWidth="9.140625" defaultRowHeight="15"/>
  <cols>
    <col min="1" max="1" width="2.57421875" style="173" customWidth="1"/>
    <col min="2" max="2" width="3.140625" style="173" customWidth="1"/>
    <col min="3" max="3" width="12.57421875" style="173" customWidth="1"/>
    <col min="4" max="4" width="7.28125" style="173" customWidth="1"/>
    <col min="5" max="5" width="7.57421875" style="173" customWidth="1"/>
    <col min="6" max="6" width="10.140625" style="173" customWidth="1"/>
    <col min="7" max="7" width="7.57421875" style="173" customWidth="1"/>
    <col min="8" max="8" width="10.140625" style="173" customWidth="1"/>
    <col min="9" max="9" width="7.57421875" style="173" customWidth="1"/>
    <col min="10" max="10" width="10.140625" style="173" customWidth="1"/>
    <col min="11" max="11" width="7.57421875" style="173" customWidth="1"/>
    <col min="12" max="12" width="10.140625" style="173" customWidth="1"/>
    <col min="13" max="13" width="7.57421875" style="173" customWidth="1"/>
    <col min="14" max="14" width="10.140625" style="173" customWidth="1"/>
    <col min="15" max="15" width="7.57421875" style="173" customWidth="1"/>
    <col min="16" max="16" width="10.140625" style="173" customWidth="1"/>
    <col min="17" max="17" width="8.140625" style="173" customWidth="1"/>
    <col min="18" max="18" width="11.140625" style="173" customWidth="1"/>
    <col min="19" max="19" width="8.140625" style="173" customWidth="1"/>
    <col min="20" max="20" width="11.140625" style="173" customWidth="1"/>
    <col min="21" max="21" width="8.140625" style="173" customWidth="1"/>
    <col min="22" max="22" width="11.140625" style="173" customWidth="1"/>
    <col min="23" max="23" width="7.57421875" style="173" customWidth="1"/>
    <col min="24" max="24" width="10.421875" style="173" bestFit="1" customWidth="1"/>
    <col min="25" max="25" width="8.57421875" style="173" customWidth="1"/>
    <col min="26" max="26" width="11.57421875" style="173" customWidth="1"/>
    <col min="27" max="16384" width="9.00390625" style="173" customWidth="1"/>
  </cols>
  <sheetData>
    <row r="1" spans="1:26" ht="29.25" thickBot="1">
      <c r="A1" s="277" t="s">
        <v>69</v>
      </c>
      <c r="B1" s="278"/>
      <c r="C1" s="278"/>
      <c r="D1" s="278"/>
      <c r="E1" s="279" t="s">
        <v>0</v>
      </c>
      <c r="F1" s="280"/>
      <c r="G1" s="280"/>
      <c r="H1" s="280"/>
      <c r="J1" s="281" t="s">
        <v>1</v>
      </c>
      <c r="K1" s="278"/>
      <c r="L1" s="1" t="s">
        <v>2</v>
      </c>
      <c r="M1" s="1" t="s">
        <v>3</v>
      </c>
      <c r="N1" s="1" t="s">
        <v>4</v>
      </c>
      <c r="O1" s="281" t="s">
        <v>5</v>
      </c>
      <c r="P1" s="278"/>
      <c r="Q1" s="278"/>
      <c r="R1" s="1"/>
      <c r="S1" s="1"/>
      <c r="T1" s="1"/>
      <c r="V1" s="1"/>
      <c r="W1" s="1"/>
      <c r="X1" s="172" t="s">
        <v>6</v>
      </c>
      <c r="Y1" s="1"/>
      <c r="Z1" s="1"/>
    </row>
    <row r="2" spans="1:26" ht="15">
      <c r="A2" s="4"/>
      <c r="B2" s="5"/>
      <c r="C2" s="5"/>
      <c r="D2" s="6"/>
      <c r="E2" s="282" t="s">
        <v>7</v>
      </c>
      <c r="F2" s="283"/>
      <c r="G2" s="276" t="s">
        <v>8</v>
      </c>
      <c r="H2" s="276"/>
      <c r="I2" s="274" t="s">
        <v>9</v>
      </c>
      <c r="J2" s="275"/>
      <c r="K2" s="276" t="s">
        <v>10</v>
      </c>
      <c r="L2" s="276"/>
      <c r="M2" s="274" t="s">
        <v>11</v>
      </c>
      <c r="N2" s="275"/>
      <c r="O2" s="276" t="s">
        <v>12</v>
      </c>
      <c r="P2" s="276"/>
      <c r="Q2" s="274" t="s">
        <v>13</v>
      </c>
      <c r="R2" s="275"/>
      <c r="S2" s="276" t="s">
        <v>14</v>
      </c>
      <c r="T2" s="276"/>
      <c r="U2" s="274" t="s">
        <v>15</v>
      </c>
      <c r="V2" s="275"/>
      <c r="W2" s="276" t="s">
        <v>16</v>
      </c>
      <c r="X2" s="276"/>
      <c r="Y2" s="268" t="s">
        <v>17</v>
      </c>
      <c r="Z2" s="269"/>
    </row>
    <row r="3" spans="1:26" ht="18.75">
      <c r="A3" s="7"/>
      <c r="C3" s="272"/>
      <c r="D3" s="273"/>
      <c r="E3" s="265" t="s">
        <v>53</v>
      </c>
      <c r="F3" s="266"/>
      <c r="G3" s="267" t="s">
        <v>54</v>
      </c>
      <c r="H3" s="267"/>
      <c r="I3" s="265" t="s">
        <v>55</v>
      </c>
      <c r="J3" s="266"/>
      <c r="K3" s="267" t="s">
        <v>56</v>
      </c>
      <c r="L3" s="267"/>
      <c r="M3" s="265" t="s">
        <v>57</v>
      </c>
      <c r="N3" s="266"/>
      <c r="O3" s="267">
        <v>26</v>
      </c>
      <c r="P3" s="267"/>
      <c r="Q3" s="265" t="s">
        <v>58</v>
      </c>
      <c r="R3" s="266"/>
      <c r="S3" s="267" t="s">
        <v>59</v>
      </c>
      <c r="T3" s="267"/>
      <c r="U3" s="265" t="s">
        <v>60</v>
      </c>
      <c r="V3" s="266"/>
      <c r="W3" s="267">
        <v>40</v>
      </c>
      <c r="X3" s="267"/>
      <c r="Y3" s="270"/>
      <c r="Z3" s="271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74" t="s">
        <v>21</v>
      </c>
      <c r="E5" s="13">
        <v>847</v>
      </c>
      <c r="F5" s="14">
        <v>49863</v>
      </c>
      <c r="G5" s="15">
        <v>54</v>
      </c>
      <c r="H5" s="16">
        <v>10200</v>
      </c>
      <c r="I5" s="13">
        <v>1854</v>
      </c>
      <c r="J5" s="14">
        <v>6248823</v>
      </c>
      <c r="K5" s="17">
        <v>1153</v>
      </c>
      <c r="L5" s="18">
        <v>2267138</v>
      </c>
      <c r="M5" s="13">
        <v>400</v>
      </c>
      <c r="N5" s="87">
        <v>373843</v>
      </c>
      <c r="O5" s="19">
        <v>652</v>
      </c>
      <c r="P5" s="18">
        <v>37986</v>
      </c>
      <c r="Q5" s="13">
        <v>14318</v>
      </c>
      <c r="R5" s="14">
        <v>2305108</v>
      </c>
      <c r="S5" s="19">
        <v>16070</v>
      </c>
      <c r="T5" s="18">
        <v>6861232</v>
      </c>
      <c r="U5" s="13">
        <v>2078</v>
      </c>
      <c r="V5" s="14">
        <v>618413</v>
      </c>
      <c r="W5" s="13">
        <v>343</v>
      </c>
      <c r="X5" s="18">
        <v>71829</v>
      </c>
      <c r="Y5" s="20">
        <f aca="true" t="shared" si="0" ref="Y5:Z19">+W5+U5+S5+Q5+O5+M5+K5+I5+G5+E5</f>
        <v>37769</v>
      </c>
      <c r="Z5" s="21">
        <f t="shared" si="0"/>
        <v>18844435</v>
      </c>
    </row>
    <row r="6" spans="1:26" ht="18.95" customHeight="1">
      <c r="A6" s="7"/>
      <c r="B6" s="22"/>
      <c r="C6" s="167"/>
      <c r="D6" s="170" t="s">
        <v>22</v>
      </c>
      <c r="E6" s="23">
        <v>1039</v>
      </c>
      <c r="F6" s="24">
        <v>85753</v>
      </c>
      <c r="G6" s="25">
        <v>54</v>
      </c>
      <c r="H6" s="26">
        <v>10200</v>
      </c>
      <c r="I6" s="27">
        <v>1701</v>
      </c>
      <c r="J6" s="21">
        <v>6294472</v>
      </c>
      <c r="K6" s="25">
        <v>940</v>
      </c>
      <c r="L6" s="26">
        <v>1834536</v>
      </c>
      <c r="M6" s="27">
        <v>421</v>
      </c>
      <c r="N6" s="88">
        <v>382919</v>
      </c>
      <c r="O6" s="25">
        <v>657</v>
      </c>
      <c r="P6" s="26">
        <v>39087</v>
      </c>
      <c r="Q6" s="27">
        <v>14907</v>
      </c>
      <c r="R6" s="21">
        <v>2302367</v>
      </c>
      <c r="S6" s="25">
        <v>16162</v>
      </c>
      <c r="T6" s="26">
        <v>7107009</v>
      </c>
      <c r="U6" s="27">
        <v>2338</v>
      </c>
      <c r="V6" s="21">
        <v>608306</v>
      </c>
      <c r="W6" s="27">
        <v>356</v>
      </c>
      <c r="X6" s="26">
        <v>86537</v>
      </c>
      <c r="Y6" s="20">
        <f t="shared" si="0"/>
        <v>38575</v>
      </c>
      <c r="Z6" s="21">
        <f t="shared" si="0"/>
        <v>18751186</v>
      </c>
    </row>
    <row r="7" spans="1:26" ht="18.95" customHeight="1" thickBot="1">
      <c r="A7" s="7" t="s">
        <v>23</v>
      </c>
      <c r="B7" s="22"/>
      <c r="C7" s="168"/>
      <c r="D7" s="28" t="s">
        <v>24</v>
      </c>
      <c r="E7" s="23">
        <v>1934</v>
      </c>
      <c r="F7" s="36">
        <v>278740</v>
      </c>
      <c r="G7" s="29">
        <v>156</v>
      </c>
      <c r="H7" s="30">
        <v>75238</v>
      </c>
      <c r="I7" s="31">
        <v>1906</v>
      </c>
      <c r="J7" s="32">
        <v>1993335</v>
      </c>
      <c r="K7" s="89">
        <v>1448</v>
      </c>
      <c r="L7" s="30">
        <v>2605754</v>
      </c>
      <c r="M7" s="23">
        <v>858</v>
      </c>
      <c r="N7" s="24">
        <v>232436</v>
      </c>
      <c r="O7" s="33">
        <v>2422</v>
      </c>
      <c r="P7" s="34">
        <v>433273</v>
      </c>
      <c r="Q7" s="23">
        <v>33108</v>
      </c>
      <c r="R7" s="24">
        <v>4746945</v>
      </c>
      <c r="S7" s="33">
        <v>24410</v>
      </c>
      <c r="T7" s="34">
        <v>1723639</v>
      </c>
      <c r="U7" s="23">
        <v>3416</v>
      </c>
      <c r="V7" s="24">
        <v>2345276</v>
      </c>
      <c r="W7" s="23">
        <v>1216</v>
      </c>
      <c r="X7" s="34">
        <v>235493</v>
      </c>
      <c r="Y7" s="31">
        <f t="shared" si="0"/>
        <v>70874</v>
      </c>
      <c r="Z7" s="24">
        <f t="shared" si="0"/>
        <v>14670129</v>
      </c>
    </row>
    <row r="8" spans="1:26" ht="18.95" customHeight="1">
      <c r="A8" s="7"/>
      <c r="B8" s="22" t="s">
        <v>25</v>
      </c>
      <c r="C8" s="2" t="s">
        <v>26</v>
      </c>
      <c r="D8" s="174" t="s">
        <v>21</v>
      </c>
      <c r="E8" s="13">
        <v>161</v>
      </c>
      <c r="F8" s="14">
        <v>26398</v>
      </c>
      <c r="G8" s="15">
        <v>0</v>
      </c>
      <c r="H8" s="16">
        <v>0</v>
      </c>
      <c r="I8" s="13">
        <v>118</v>
      </c>
      <c r="J8" s="14">
        <v>73225</v>
      </c>
      <c r="K8" s="17">
        <v>0</v>
      </c>
      <c r="L8" s="18">
        <v>0</v>
      </c>
      <c r="M8" s="13">
        <v>6417</v>
      </c>
      <c r="N8" s="87">
        <v>670599</v>
      </c>
      <c r="O8" s="19">
        <v>0</v>
      </c>
      <c r="P8" s="18">
        <v>0</v>
      </c>
      <c r="Q8" s="13">
        <v>7131</v>
      </c>
      <c r="R8" s="14">
        <v>1598973</v>
      </c>
      <c r="S8" s="19">
        <v>31542</v>
      </c>
      <c r="T8" s="18">
        <v>3942398</v>
      </c>
      <c r="U8" s="13">
        <v>615</v>
      </c>
      <c r="V8" s="14">
        <v>53590</v>
      </c>
      <c r="W8" s="13">
        <v>4</v>
      </c>
      <c r="X8" s="18">
        <v>700</v>
      </c>
      <c r="Y8" s="13">
        <f t="shared" si="0"/>
        <v>45988</v>
      </c>
      <c r="Z8" s="14">
        <f t="shared" si="0"/>
        <v>6365883</v>
      </c>
    </row>
    <row r="9" spans="1:26" ht="18.95" customHeight="1">
      <c r="A9" s="7" t="s">
        <v>27</v>
      </c>
      <c r="B9" s="22"/>
      <c r="C9" s="167"/>
      <c r="D9" s="170" t="s">
        <v>22</v>
      </c>
      <c r="E9" s="23">
        <v>165</v>
      </c>
      <c r="F9" s="24">
        <v>27064</v>
      </c>
      <c r="G9" s="25">
        <v>0</v>
      </c>
      <c r="H9" s="26">
        <v>0</v>
      </c>
      <c r="I9" s="27">
        <v>118</v>
      </c>
      <c r="J9" s="21">
        <v>65747</v>
      </c>
      <c r="K9" s="25">
        <v>1</v>
      </c>
      <c r="L9" s="26">
        <v>7</v>
      </c>
      <c r="M9" s="27">
        <v>5763</v>
      </c>
      <c r="N9" s="88">
        <v>817762</v>
      </c>
      <c r="O9" s="25">
        <v>0</v>
      </c>
      <c r="P9" s="26">
        <v>0</v>
      </c>
      <c r="Q9" s="27">
        <v>7164</v>
      </c>
      <c r="R9" s="21">
        <v>1663652</v>
      </c>
      <c r="S9" s="25">
        <v>30525</v>
      </c>
      <c r="T9" s="26">
        <v>3988095</v>
      </c>
      <c r="U9" s="27">
        <v>414</v>
      </c>
      <c r="V9" s="21">
        <v>36105</v>
      </c>
      <c r="W9" s="27">
        <v>75</v>
      </c>
      <c r="X9" s="26">
        <v>11131</v>
      </c>
      <c r="Y9" s="20">
        <f t="shared" si="0"/>
        <v>44225</v>
      </c>
      <c r="Z9" s="21">
        <f t="shared" si="0"/>
        <v>6609563</v>
      </c>
    </row>
    <row r="10" spans="1:26" ht="18.95" customHeight="1" thickBot="1">
      <c r="A10" s="7"/>
      <c r="B10" s="22"/>
      <c r="C10" s="168"/>
      <c r="D10" s="28" t="s">
        <v>24</v>
      </c>
      <c r="E10" s="35">
        <v>147</v>
      </c>
      <c r="F10" s="36">
        <v>23552</v>
      </c>
      <c r="G10" s="29">
        <v>0</v>
      </c>
      <c r="H10" s="30">
        <v>0</v>
      </c>
      <c r="I10" s="37">
        <v>123</v>
      </c>
      <c r="J10" s="38">
        <v>40770</v>
      </c>
      <c r="K10" s="89">
        <v>1</v>
      </c>
      <c r="L10" s="30">
        <v>13</v>
      </c>
      <c r="M10" s="35">
        <v>8339</v>
      </c>
      <c r="N10" s="36">
        <v>1443160</v>
      </c>
      <c r="O10" s="29">
        <v>0</v>
      </c>
      <c r="P10" s="30">
        <v>0</v>
      </c>
      <c r="Q10" s="35">
        <v>11865</v>
      </c>
      <c r="R10" s="36">
        <v>1265674</v>
      </c>
      <c r="S10" s="29">
        <v>6454</v>
      </c>
      <c r="T10" s="30">
        <v>722412</v>
      </c>
      <c r="U10" s="35">
        <v>1607</v>
      </c>
      <c r="V10" s="36">
        <v>111215</v>
      </c>
      <c r="W10" s="35">
        <v>1</v>
      </c>
      <c r="X10" s="30">
        <v>20</v>
      </c>
      <c r="Y10" s="37">
        <f t="shared" si="0"/>
        <v>28537</v>
      </c>
      <c r="Z10" s="36">
        <f t="shared" si="0"/>
        <v>3606816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44</v>
      </c>
      <c r="J11" s="14">
        <v>22703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2285</v>
      </c>
      <c r="R11" s="14">
        <v>627691</v>
      </c>
      <c r="S11" s="19">
        <v>0</v>
      </c>
      <c r="T11" s="18">
        <v>0</v>
      </c>
      <c r="U11" s="13">
        <v>5</v>
      </c>
      <c r="V11" s="14">
        <v>760</v>
      </c>
      <c r="W11" s="13">
        <v>0</v>
      </c>
      <c r="X11" s="18">
        <v>0</v>
      </c>
      <c r="Y11" s="13">
        <f>+W11+U11+S11+Q11+O11+M11+K11+I11+G11+E11</f>
        <v>2424</v>
      </c>
      <c r="Z11" s="14">
        <f t="shared" si="0"/>
        <v>741154</v>
      </c>
    </row>
    <row r="12" spans="1:26" ht="18.95" customHeight="1">
      <c r="A12" s="7"/>
      <c r="B12" s="7"/>
      <c r="C12" s="167"/>
      <c r="D12" s="171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46</v>
      </c>
      <c r="J12" s="21">
        <v>23703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2278</v>
      </c>
      <c r="R12" s="21">
        <v>604478</v>
      </c>
      <c r="S12" s="25">
        <v>0</v>
      </c>
      <c r="T12" s="26">
        <v>0</v>
      </c>
      <c r="U12" s="27">
        <v>4</v>
      </c>
      <c r="V12" s="21">
        <v>720</v>
      </c>
      <c r="W12" s="27">
        <v>0</v>
      </c>
      <c r="X12" s="26">
        <v>0</v>
      </c>
      <c r="Y12" s="20">
        <f aca="true" t="shared" si="1" ref="Y12:Y19">+W12+U12+S12+Q12+O12+M12+K12+I12+G12+E12</f>
        <v>2418</v>
      </c>
      <c r="Z12" s="21">
        <f t="shared" si="0"/>
        <v>718901</v>
      </c>
    </row>
    <row r="13" spans="1:26" ht="18.95" customHeight="1" thickBot="1">
      <c r="A13" s="7"/>
      <c r="B13" s="7"/>
      <c r="C13" s="168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41</v>
      </c>
      <c r="J13" s="38">
        <v>38731</v>
      </c>
      <c r="K13" s="89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5860</v>
      </c>
      <c r="R13" s="36">
        <v>1658812</v>
      </c>
      <c r="S13" s="29">
        <v>0</v>
      </c>
      <c r="T13" s="30">
        <v>0</v>
      </c>
      <c r="U13" s="35">
        <v>33</v>
      </c>
      <c r="V13" s="36">
        <v>3546</v>
      </c>
      <c r="W13" s="35">
        <v>0</v>
      </c>
      <c r="X13" s="30">
        <v>0</v>
      </c>
      <c r="Y13" s="37">
        <f t="shared" si="1"/>
        <v>6148</v>
      </c>
      <c r="Z13" s="36">
        <f t="shared" si="0"/>
        <v>1915089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74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2054</v>
      </c>
      <c r="N14" s="87">
        <v>161720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2054</v>
      </c>
      <c r="Z14" s="14">
        <f t="shared" si="0"/>
        <v>161720</v>
      </c>
    </row>
    <row r="15" spans="1:26" ht="18.95" customHeight="1">
      <c r="A15" s="7"/>
      <c r="B15" s="22"/>
      <c r="C15" s="167"/>
      <c r="D15" s="170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810</v>
      </c>
      <c r="N15" s="88">
        <v>43080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810</v>
      </c>
      <c r="Z15" s="24">
        <f t="shared" si="0"/>
        <v>43080</v>
      </c>
    </row>
    <row r="16" spans="1:26" ht="18.95" customHeight="1" thickBot="1">
      <c r="A16" s="7" t="s">
        <v>34</v>
      </c>
      <c r="B16" s="22"/>
      <c r="C16" s="168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8468</v>
      </c>
      <c r="N16" s="36">
        <v>892537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8468</v>
      </c>
      <c r="Z16" s="36">
        <f t="shared" si="0"/>
        <v>892537</v>
      </c>
    </row>
    <row r="17" spans="1:26" ht="18.95" customHeight="1">
      <c r="A17" s="7"/>
      <c r="B17" s="22"/>
      <c r="C17" s="2" t="s">
        <v>35</v>
      </c>
      <c r="D17" s="174" t="s">
        <v>21</v>
      </c>
      <c r="E17" s="13">
        <v>87</v>
      </c>
      <c r="F17" s="14">
        <v>9692</v>
      </c>
      <c r="G17" s="19">
        <v>429</v>
      </c>
      <c r="H17" s="18">
        <v>110777</v>
      </c>
      <c r="I17" s="13">
        <v>1275</v>
      </c>
      <c r="J17" s="14">
        <v>145038</v>
      </c>
      <c r="K17" s="19">
        <v>39</v>
      </c>
      <c r="L17" s="18">
        <v>12925</v>
      </c>
      <c r="M17" s="13">
        <v>838</v>
      </c>
      <c r="N17" s="87">
        <v>236591</v>
      </c>
      <c r="O17" s="19">
        <v>4052</v>
      </c>
      <c r="P17" s="18">
        <v>1592925</v>
      </c>
      <c r="Q17" s="13">
        <v>3683</v>
      </c>
      <c r="R17" s="14">
        <v>943352</v>
      </c>
      <c r="S17" s="19">
        <v>197</v>
      </c>
      <c r="T17" s="18">
        <v>40437</v>
      </c>
      <c r="U17" s="13">
        <v>20</v>
      </c>
      <c r="V17" s="14">
        <v>4400</v>
      </c>
      <c r="W17" s="13">
        <v>7348</v>
      </c>
      <c r="X17" s="18">
        <v>1457037</v>
      </c>
      <c r="Y17" s="41">
        <f t="shared" si="1"/>
        <v>17968</v>
      </c>
      <c r="Z17" s="42">
        <f t="shared" si="0"/>
        <v>4553174</v>
      </c>
    </row>
    <row r="18" spans="1:26" ht="18.95" customHeight="1">
      <c r="A18" s="7" t="s">
        <v>36</v>
      </c>
      <c r="B18" s="22"/>
      <c r="C18" s="167"/>
      <c r="D18" s="170" t="s">
        <v>22</v>
      </c>
      <c r="E18" s="27">
        <v>46</v>
      </c>
      <c r="F18" s="21">
        <v>11274</v>
      </c>
      <c r="G18" s="25">
        <v>439</v>
      </c>
      <c r="H18" s="26">
        <v>102396</v>
      </c>
      <c r="I18" s="27">
        <v>1266</v>
      </c>
      <c r="J18" s="21">
        <v>146378</v>
      </c>
      <c r="K18" s="25">
        <v>73</v>
      </c>
      <c r="L18" s="26">
        <v>54685</v>
      </c>
      <c r="M18" s="27">
        <v>608</v>
      </c>
      <c r="N18" s="21">
        <v>258768</v>
      </c>
      <c r="O18" s="25">
        <v>3972</v>
      </c>
      <c r="P18" s="26">
        <v>1559990</v>
      </c>
      <c r="Q18" s="27">
        <v>4205</v>
      </c>
      <c r="R18" s="21">
        <v>1049086</v>
      </c>
      <c r="S18" s="25">
        <v>209</v>
      </c>
      <c r="T18" s="26">
        <v>51100</v>
      </c>
      <c r="U18" s="27">
        <v>13</v>
      </c>
      <c r="V18" s="21">
        <v>2860</v>
      </c>
      <c r="W18" s="27">
        <v>7525</v>
      </c>
      <c r="X18" s="26">
        <v>1490404</v>
      </c>
      <c r="Y18" s="23">
        <f t="shared" si="1"/>
        <v>18356</v>
      </c>
      <c r="Z18" s="24">
        <f t="shared" si="0"/>
        <v>4726941</v>
      </c>
    </row>
    <row r="19" spans="1:26" ht="18.95" customHeight="1" thickBot="1">
      <c r="A19" s="7"/>
      <c r="B19" s="22"/>
      <c r="C19" s="168"/>
      <c r="D19" s="43" t="s">
        <v>24</v>
      </c>
      <c r="E19" s="23">
        <v>295</v>
      </c>
      <c r="F19" s="24">
        <v>55707</v>
      </c>
      <c r="G19" s="33">
        <v>521</v>
      </c>
      <c r="H19" s="34">
        <v>133755</v>
      </c>
      <c r="I19" s="23">
        <v>301</v>
      </c>
      <c r="J19" s="24">
        <v>117776</v>
      </c>
      <c r="K19" s="90">
        <v>247</v>
      </c>
      <c r="L19" s="34">
        <v>184530</v>
      </c>
      <c r="M19" s="23">
        <v>1831</v>
      </c>
      <c r="N19" s="24">
        <v>587075</v>
      </c>
      <c r="O19" s="33">
        <v>1985</v>
      </c>
      <c r="P19" s="34">
        <v>766943</v>
      </c>
      <c r="Q19" s="23">
        <v>6373</v>
      </c>
      <c r="R19" s="24">
        <v>1995693</v>
      </c>
      <c r="S19" s="33">
        <v>112</v>
      </c>
      <c r="T19" s="34">
        <v>31512</v>
      </c>
      <c r="U19" s="23">
        <v>72</v>
      </c>
      <c r="V19" s="24">
        <v>15840</v>
      </c>
      <c r="W19" s="23">
        <v>8173</v>
      </c>
      <c r="X19" s="34">
        <v>1881969</v>
      </c>
      <c r="Y19" s="35">
        <f t="shared" si="1"/>
        <v>19910</v>
      </c>
      <c r="Z19" s="36">
        <f t="shared" si="0"/>
        <v>5770800</v>
      </c>
    </row>
    <row r="20" spans="1:28" ht="18.95" customHeight="1">
      <c r="A20" s="7"/>
      <c r="B20" s="22"/>
      <c r="C20" s="2" t="s">
        <v>17</v>
      </c>
      <c r="D20" s="174" t="s">
        <v>21</v>
      </c>
      <c r="E20" s="13">
        <f>+E17+E14+E11+E8+E5</f>
        <v>1095</v>
      </c>
      <c r="F20" s="14">
        <f aca="true" t="shared" si="2" ref="E20:Z22">+F17+F14+F11+F8+F5</f>
        <v>85953</v>
      </c>
      <c r="G20" s="19">
        <f t="shared" si="2"/>
        <v>558</v>
      </c>
      <c r="H20" s="18">
        <f t="shared" si="2"/>
        <v>195977</v>
      </c>
      <c r="I20" s="13">
        <f t="shared" si="2"/>
        <v>3291</v>
      </c>
      <c r="J20" s="14">
        <f t="shared" si="2"/>
        <v>6489789</v>
      </c>
      <c r="K20" s="19">
        <f t="shared" si="2"/>
        <v>1192</v>
      </c>
      <c r="L20" s="18">
        <f t="shared" si="2"/>
        <v>2280063</v>
      </c>
      <c r="M20" s="13">
        <f t="shared" si="2"/>
        <v>9724</v>
      </c>
      <c r="N20" s="14">
        <f t="shared" si="2"/>
        <v>1457753</v>
      </c>
      <c r="O20" s="19">
        <f t="shared" si="2"/>
        <v>4704</v>
      </c>
      <c r="P20" s="18">
        <f t="shared" si="2"/>
        <v>1630911</v>
      </c>
      <c r="Q20" s="13">
        <f t="shared" si="2"/>
        <v>27417</v>
      </c>
      <c r="R20" s="14">
        <f t="shared" si="2"/>
        <v>5475124</v>
      </c>
      <c r="S20" s="19">
        <f t="shared" si="2"/>
        <v>47809</v>
      </c>
      <c r="T20" s="18">
        <f t="shared" si="2"/>
        <v>10844067</v>
      </c>
      <c r="U20" s="13">
        <f t="shared" si="2"/>
        <v>2718</v>
      </c>
      <c r="V20" s="14">
        <f t="shared" si="2"/>
        <v>677163</v>
      </c>
      <c r="W20" s="13">
        <f t="shared" si="2"/>
        <v>7695</v>
      </c>
      <c r="X20" s="18">
        <f t="shared" si="2"/>
        <v>1529566</v>
      </c>
      <c r="Y20" s="31">
        <f t="shared" si="2"/>
        <v>106203</v>
      </c>
      <c r="Z20" s="32">
        <f t="shared" si="2"/>
        <v>30666366</v>
      </c>
      <c r="AA20" s="3"/>
      <c r="AB20" s="3"/>
    </row>
    <row r="21" spans="1:28" ht="18.95" customHeight="1">
      <c r="A21" s="7" t="s">
        <v>37</v>
      </c>
      <c r="B21" s="22"/>
      <c r="C21" s="167"/>
      <c r="D21" s="170" t="s">
        <v>22</v>
      </c>
      <c r="E21" s="27">
        <f t="shared" si="2"/>
        <v>1250</v>
      </c>
      <c r="F21" s="21">
        <f t="shared" si="2"/>
        <v>124091</v>
      </c>
      <c r="G21" s="25">
        <f t="shared" si="2"/>
        <v>568</v>
      </c>
      <c r="H21" s="26">
        <f t="shared" si="2"/>
        <v>187596</v>
      </c>
      <c r="I21" s="27">
        <f t="shared" si="2"/>
        <v>3131</v>
      </c>
      <c r="J21" s="21">
        <f t="shared" si="2"/>
        <v>6530300</v>
      </c>
      <c r="K21" s="25">
        <f t="shared" si="2"/>
        <v>1014</v>
      </c>
      <c r="L21" s="26">
        <f t="shared" si="2"/>
        <v>1889228</v>
      </c>
      <c r="M21" s="27">
        <f t="shared" si="2"/>
        <v>7617</v>
      </c>
      <c r="N21" s="21">
        <f t="shared" si="2"/>
        <v>1517529</v>
      </c>
      <c r="O21" s="25">
        <f t="shared" si="2"/>
        <v>4629</v>
      </c>
      <c r="P21" s="26">
        <f t="shared" si="2"/>
        <v>1599077</v>
      </c>
      <c r="Q21" s="27">
        <f t="shared" si="2"/>
        <v>28554</v>
      </c>
      <c r="R21" s="21">
        <f t="shared" si="2"/>
        <v>5619583</v>
      </c>
      <c r="S21" s="25">
        <f t="shared" si="2"/>
        <v>46896</v>
      </c>
      <c r="T21" s="26">
        <f t="shared" si="2"/>
        <v>11146204</v>
      </c>
      <c r="U21" s="27">
        <f t="shared" si="2"/>
        <v>2769</v>
      </c>
      <c r="V21" s="21">
        <f t="shared" si="2"/>
        <v>647991</v>
      </c>
      <c r="W21" s="27">
        <f t="shared" si="2"/>
        <v>7956</v>
      </c>
      <c r="X21" s="26">
        <f t="shared" si="2"/>
        <v>1588072</v>
      </c>
      <c r="Y21" s="23">
        <f t="shared" si="2"/>
        <v>104384</v>
      </c>
      <c r="Z21" s="24">
        <f t="shared" si="2"/>
        <v>30849671</v>
      </c>
      <c r="AA21" s="3"/>
      <c r="AB21" s="3"/>
    </row>
    <row r="22" spans="1:28" ht="18.95" customHeight="1" thickBot="1">
      <c r="A22" s="7"/>
      <c r="B22" s="22"/>
      <c r="C22" s="168"/>
      <c r="D22" s="43" t="s">
        <v>24</v>
      </c>
      <c r="E22" s="23">
        <f t="shared" si="2"/>
        <v>2376</v>
      </c>
      <c r="F22" s="24">
        <f t="shared" si="2"/>
        <v>357999</v>
      </c>
      <c r="G22" s="33">
        <f t="shared" si="2"/>
        <v>872</v>
      </c>
      <c r="H22" s="34">
        <f t="shared" si="2"/>
        <v>403993</v>
      </c>
      <c r="I22" s="23">
        <f t="shared" si="2"/>
        <v>2371</v>
      </c>
      <c r="J22" s="24">
        <f t="shared" si="2"/>
        <v>2190612</v>
      </c>
      <c r="K22" s="33">
        <f t="shared" si="2"/>
        <v>1696</v>
      </c>
      <c r="L22" s="34">
        <f t="shared" si="2"/>
        <v>2790297</v>
      </c>
      <c r="M22" s="23">
        <f t="shared" si="2"/>
        <v>19515</v>
      </c>
      <c r="N22" s="24">
        <f t="shared" si="2"/>
        <v>3174208</v>
      </c>
      <c r="O22" s="33">
        <f t="shared" si="2"/>
        <v>4407</v>
      </c>
      <c r="P22" s="34">
        <f t="shared" si="2"/>
        <v>1200216</v>
      </c>
      <c r="Q22" s="23">
        <f t="shared" si="2"/>
        <v>57206</v>
      </c>
      <c r="R22" s="24">
        <f t="shared" si="2"/>
        <v>9667124</v>
      </c>
      <c r="S22" s="33">
        <f t="shared" si="2"/>
        <v>30976</v>
      </c>
      <c r="T22" s="34">
        <f t="shared" si="2"/>
        <v>2477563</v>
      </c>
      <c r="U22" s="23">
        <f t="shared" si="2"/>
        <v>5128</v>
      </c>
      <c r="V22" s="24">
        <f t="shared" si="2"/>
        <v>2475877</v>
      </c>
      <c r="W22" s="23">
        <f t="shared" si="2"/>
        <v>9390</v>
      </c>
      <c r="X22" s="34">
        <f t="shared" si="2"/>
        <v>2117482</v>
      </c>
      <c r="Y22" s="23">
        <f t="shared" si="2"/>
        <v>133937</v>
      </c>
      <c r="Z22" s="24">
        <f t="shared" si="2"/>
        <v>26855371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61">
        <f>(E20+E21)/(E22+E41)*100</f>
        <v>47.78887303851641</v>
      </c>
      <c r="F23" s="262"/>
      <c r="G23" s="261">
        <f>(G20+G21)/(G22+G41)*100</f>
        <v>64.19612314709237</v>
      </c>
      <c r="H23" s="262"/>
      <c r="I23" s="261">
        <f>(I20+I21)/(I22+I41)*100</f>
        <v>140.15713662156264</v>
      </c>
      <c r="J23" s="262"/>
      <c r="K23" s="261">
        <f>(K20+K21)/(K22+K41)*100</f>
        <v>68.6372121966397</v>
      </c>
      <c r="L23" s="262"/>
      <c r="M23" s="261">
        <f>(M20+M21)/(M22+M41)*100</f>
        <v>46.965178980096475</v>
      </c>
      <c r="N23" s="262"/>
      <c r="O23" s="261">
        <f>(O20+O21)/(O22+O41)*100</f>
        <v>106.77268047134194</v>
      </c>
      <c r="P23" s="262"/>
      <c r="Q23" s="261">
        <f>(Q20+Q21)/(Q22+Q41)*100</f>
        <v>48.439190300218954</v>
      </c>
      <c r="R23" s="262"/>
      <c r="S23" s="261">
        <f>(S20+S21)/(S22+S41)*100</f>
        <v>155.15490096495682</v>
      </c>
      <c r="T23" s="262"/>
      <c r="U23" s="261">
        <f>(U20+U21)/(U22+U41)*100</f>
        <v>53.23566508198312</v>
      </c>
      <c r="V23" s="262"/>
      <c r="W23" s="261">
        <f>(W20+W21)/(W22+W41)*100</f>
        <v>82.19631321884356</v>
      </c>
      <c r="X23" s="262"/>
      <c r="Y23" s="261">
        <f>(Y20+Y21)/(Y22+Y41)*100</f>
        <v>79.15105441651436</v>
      </c>
      <c r="Z23" s="262"/>
    </row>
    <row r="24" spans="1:26" ht="18.95" customHeight="1">
      <c r="A24" s="7"/>
      <c r="B24" s="22"/>
      <c r="C24" s="45" t="s">
        <v>39</v>
      </c>
      <c r="D24" s="43" t="s">
        <v>40</v>
      </c>
      <c r="E24" s="263">
        <f>F22/E22*1000</f>
        <v>150672.9797979798</v>
      </c>
      <c r="F24" s="264"/>
      <c r="G24" s="257">
        <f>H22/G22*1000</f>
        <v>463294.7247706422</v>
      </c>
      <c r="H24" s="258"/>
      <c r="I24" s="259">
        <f>J22/I22*1000</f>
        <v>923919.0215099114</v>
      </c>
      <c r="J24" s="260"/>
      <c r="K24" s="257">
        <f>L22/K22*1000</f>
        <v>1645222.287735849</v>
      </c>
      <c r="L24" s="258"/>
      <c r="M24" s="259">
        <f>N22/M22*1000</f>
        <v>162654.77837560853</v>
      </c>
      <c r="N24" s="260"/>
      <c r="O24" s="257">
        <f>P22/O22*1000</f>
        <v>272343.09053778084</v>
      </c>
      <c r="P24" s="258"/>
      <c r="Q24" s="259">
        <f>R22/Q22*1000</f>
        <v>168987.9383281474</v>
      </c>
      <c r="R24" s="260"/>
      <c r="S24" s="257">
        <f>T22/S22*1000</f>
        <v>79983.30965909091</v>
      </c>
      <c r="T24" s="258"/>
      <c r="U24" s="259">
        <f>V22/U22*1000</f>
        <v>482815.3276131045</v>
      </c>
      <c r="V24" s="260"/>
      <c r="W24" s="257">
        <f>X22/W22*1000</f>
        <v>225503.94036208733</v>
      </c>
      <c r="X24" s="258"/>
      <c r="Y24" s="259">
        <f>Z22/Y22*1000</f>
        <v>200507.484862286</v>
      </c>
      <c r="Z24" s="26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1.7739683582579868</v>
      </c>
      <c r="F25" s="49"/>
      <c r="G25" s="50">
        <f>G22/Y22*100</f>
        <v>0.6510523604381164</v>
      </c>
      <c r="H25" s="51"/>
      <c r="I25" s="48">
        <f>I22/Y22*100</f>
        <v>1.7702352598609794</v>
      </c>
      <c r="J25" s="49"/>
      <c r="K25" s="50">
        <f>K22/Y22*100</f>
        <v>1.2662669762649605</v>
      </c>
      <c r="L25" s="51"/>
      <c r="M25" s="48">
        <f>M22/Y22*100</f>
        <v>14.57028304352046</v>
      </c>
      <c r="N25" s="49"/>
      <c r="O25" s="50">
        <f>O22/Y22*100</f>
        <v>3.290352927122453</v>
      </c>
      <c r="P25" s="51"/>
      <c r="Q25" s="48">
        <f>Q22/Y22*100</f>
        <v>42.71112537984276</v>
      </c>
      <c r="R25" s="49"/>
      <c r="S25" s="50">
        <f>S22/Y22*100</f>
        <v>23.127291189141165</v>
      </c>
      <c r="T25" s="51"/>
      <c r="U25" s="48">
        <f>U22/Y22*100</f>
        <v>3.828665715970941</v>
      </c>
      <c r="V25" s="49"/>
      <c r="W25" s="50">
        <f>W22/Y22*100</f>
        <v>7.0107587895801755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166"/>
      <c r="E26" s="52"/>
      <c r="F26" s="166"/>
      <c r="G26" s="52"/>
      <c r="H26" s="166"/>
      <c r="I26" s="52"/>
      <c r="J26" s="166"/>
      <c r="K26" s="52"/>
      <c r="L26" s="166"/>
      <c r="M26" s="52"/>
      <c r="N26" s="166"/>
      <c r="O26" s="52"/>
      <c r="P26" s="166"/>
      <c r="Q26" s="52"/>
      <c r="R26" s="166"/>
      <c r="S26" s="52"/>
      <c r="T26" s="166"/>
      <c r="U26" s="52"/>
      <c r="V26" s="166"/>
      <c r="W26" s="52"/>
      <c r="X26" s="166"/>
      <c r="Y26" s="52"/>
      <c r="Z26" s="53"/>
    </row>
    <row r="27" spans="1:26" ht="18.95" customHeight="1">
      <c r="A27" s="22"/>
      <c r="B27" s="254" t="s">
        <v>42</v>
      </c>
      <c r="C27" s="4" t="s">
        <v>43</v>
      </c>
      <c r="D27" s="54" t="s">
        <v>21</v>
      </c>
      <c r="E27" s="13">
        <v>1366</v>
      </c>
      <c r="F27" s="14">
        <v>161547</v>
      </c>
      <c r="G27" s="19">
        <v>512</v>
      </c>
      <c r="H27" s="18">
        <v>215294</v>
      </c>
      <c r="I27" s="13">
        <v>2006</v>
      </c>
      <c r="J27" s="14">
        <v>942281</v>
      </c>
      <c r="K27" s="19">
        <v>203</v>
      </c>
      <c r="L27" s="18">
        <v>111742</v>
      </c>
      <c r="M27" s="13">
        <v>7257</v>
      </c>
      <c r="N27" s="14">
        <v>1213858</v>
      </c>
      <c r="O27" s="19">
        <v>4259</v>
      </c>
      <c r="P27" s="18">
        <v>1475069</v>
      </c>
      <c r="Q27" s="13">
        <v>19224</v>
      </c>
      <c r="R27" s="14">
        <v>3738564</v>
      </c>
      <c r="S27" s="19">
        <v>37070</v>
      </c>
      <c r="T27" s="18">
        <v>9418522</v>
      </c>
      <c r="U27" s="13">
        <v>3278</v>
      </c>
      <c r="V27" s="14">
        <v>574692</v>
      </c>
      <c r="W27" s="19">
        <v>7085</v>
      </c>
      <c r="X27" s="18">
        <v>1391693</v>
      </c>
      <c r="Y27" s="55">
        <f>+W27+U27+S27+Q27+O27+M27+K27+I27+G27+E27</f>
        <v>82260</v>
      </c>
      <c r="Z27" s="56">
        <f aca="true" t="shared" si="3" ref="Z27:Z29">+X27+V27+T27+R27+P27+N27+L27+J27+H27+F27</f>
        <v>19243262</v>
      </c>
    </row>
    <row r="28" spans="1:26" ht="18.95" customHeight="1">
      <c r="A28" s="22"/>
      <c r="B28" s="255"/>
      <c r="C28" s="7"/>
      <c r="D28" s="57" t="s">
        <v>22</v>
      </c>
      <c r="E28" s="27">
        <v>1188</v>
      </c>
      <c r="F28" s="21">
        <v>89884</v>
      </c>
      <c r="G28" s="25">
        <v>573</v>
      </c>
      <c r="H28" s="26">
        <v>236218</v>
      </c>
      <c r="I28" s="27">
        <v>2037</v>
      </c>
      <c r="J28" s="21">
        <v>926353</v>
      </c>
      <c r="K28" s="25">
        <v>141</v>
      </c>
      <c r="L28" s="26">
        <v>70315</v>
      </c>
      <c r="M28" s="27">
        <v>5410</v>
      </c>
      <c r="N28" s="21">
        <v>1203015</v>
      </c>
      <c r="O28" s="25">
        <v>4357</v>
      </c>
      <c r="P28" s="26">
        <v>1499105</v>
      </c>
      <c r="Q28" s="27">
        <v>20120</v>
      </c>
      <c r="R28" s="21">
        <v>4030994</v>
      </c>
      <c r="S28" s="25">
        <v>38018</v>
      </c>
      <c r="T28" s="26">
        <v>9647949</v>
      </c>
      <c r="U28" s="27">
        <v>3218</v>
      </c>
      <c r="V28" s="21">
        <v>862328</v>
      </c>
      <c r="W28" s="25">
        <v>7201</v>
      </c>
      <c r="X28" s="26">
        <v>1407243</v>
      </c>
      <c r="Y28" s="58">
        <f aca="true" t="shared" si="4" ref="Y28:Y29">+W28+U28+S28+Q28+O28+M28+K28+I28+G28+E28</f>
        <v>82263</v>
      </c>
      <c r="Z28" s="59">
        <f t="shared" si="3"/>
        <v>19973404</v>
      </c>
    </row>
    <row r="29" spans="1:26" ht="18.95" customHeight="1">
      <c r="A29" s="22"/>
      <c r="B29" s="255"/>
      <c r="C29" s="7"/>
      <c r="D29" s="57" t="s">
        <v>24</v>
      </c>
      <c r="E29" s="27">
        <v>2317</v>
      </c>
      <c r="F29" s="21">
        <v>357827</v>
      </c>
      <c r="G29" s="25">
        <v>1232</v>
      </c>
      <c r="H29" s="26">
        <v>512628</v>
      </c>
      <c r="I29" s="27">
        <v>2216</v>
      </c>
      <c r="J29" s="21">
        <v>2462627</v>
      </c>
      <c r="K29" s="25">
        <v>472</v>
      </c>
      <c r="L29" s="26">
        <v>171869</v>
      </c>
      <c r="M29" s="27">
        <v>15279</v>
      </c>
      <c r="N29" s="21">
        <v>2501582</v>
      </c>
      <c r="O29" s="25">
        <v>3977</v>
      </c>
      <c r="P29" s="26">
        <v>1180332</v>
      </c>
      <c r="Q29" s="27">
        <v>62150</v>
      </c>
      <c r="R29" s="21">
        <v>11517409</v>
      </c>
      <c r="S29" s="25">
        <v>25547</v>
      </c>
      <c r="T29" s="26">
        <v>2187356</v>
      </c>
      <c r="U29" s="27">
        <v>8007</v>
      </c>
      <c r="V29" s="21">
        <v>2442561</v>
      </c>
      <c r="W29" s="25">
        <v>13301</v>
      </c>
      <c r="X29" s="26">
        <v>1798681</v>
      </c>
      <c r="Y29" s="58">
        <f t="shared" si="4"/>
        <v>134498</v>
      </c>
      <c r="Z29" s="59">
        <f t="shared" si="3"/>
        <v>25132872</v>
      </c>
    </row>
    <row r="30" spans="1:26" ht="18.95" customHeight="1" thickBot="1">
      <c r="A30" s="22" t="s">
        <v>29</v>
      </c>
      <c r="B30" s="255"/>
      <c r="C30" s="7"/>
      <c r="D30" s="60" t="s">
        <v>44</v>
      </c>
      <c r="E30" s="252">
        <v>57.3</v>
      </c>
      <c r="F30" s="253"/>
      <c r="G30" s="252">
        <v>43</v>
      </c>
      <c r="H30" s="253"/>
      <c r="I30" s="252">
        <v>90.6</v>
      </c>
      <c r="J30" s="253"/>
      <c r="K30" s="252">
        <v>39</v>
      </c>
      <c r="L30" s="253"/>
      <c r="M30" s="252">
        <v>44.1</v>
      </c>
      <c r="N30" s="253"/>
      <c r="O30" s="252">
        <v>107</v>
      </c>
      <c r="P30" s="253"/>
      <c r="Q30" s="252">
        <v>31.4</v>
      </c>
      <c r="R30" s="253"/>
      <c r="S30" s="252">
        <v>144.3</v>
      </c>
      <c r="T30" s="253"/>
      <c r="U30" s="252">
        <v>40.7</v>
      </c>
      <c r="V30" s="253"/>
      <c r="W30" s="252">
        <v>53.5</v>
      </c>
      <c r="X30" s="253"/>
      <c r="Y30" s="252">
        <v>61.2</v>
      </c>
      <c r="Z30" s="253"/>
    </row>
    <row r="31" spans="1:26" ht="18.95" customHeight="1">
      <c r="A31" s="22"/>
      <c r="B31" s="255"/>
      <c r="C31" s="4" t="s">
        <v>45</v>
      </c>
      <c r="D31" s="174" t="s">
        <v>21</v>
      </c>
      <c r="E31" s="124">
        <f>E20-E27</f>
        <v>-271</v>
      </c>
      <c r="F31" s="125">
        <f aca="true" t="shared" si="5" ref="F31:Z33">F20-F27</f>
        <v>-75594</v>
      </c>
      <c r="G31" s="126">
        <f t="shared" si="5"/>
        <v>46</v>
      </c>
      <c r="H31" s="127">
        <f t="shared" si="5"/>
        <v>-19317</v>
      </c>
      <c r="I31" s="124">
        <f t="shared" si="5"/>
        <v>1285</v>
      </c>
      <c r="J31" s="125">
        <f t="shared" si="5"/>
        <v>5547508</v>
      </c>
      <c r="K31" s="126">
        <f t="shared" si="5"/>
        <v>989</v>
      </c>
      <c r="L31" s="127">
        <f t="shared" si="5"/>
        <v>2168321</v>
      </c>
      <c r="M31" s="124">
        <f t="shared" si="5"/>
        <v>2467</v>
      </c>
      <c r="N31" s="125">
        <f t="shared" si="5"/>
        <v>243895</v>
      </c>
      <c r="O31" s="126">
        <f t="shared" si="5"/>
        <v>445</v>
      </c>
      <c r="P31" s="127">
        <f t="shared" si="5"/>
        <v>155842</v>
      </c>
      <c r="Q31" s="124">
        <f t="shared" si="5"/>
        <v>8193</v>
      </c>
      <c r="R31" s="125">
        <f t="shared" si="5"/>
        <v>1736560</v>
      </c>
      <c r="S31" s="126">
        <f t="shared" si="5"/>
        <v>10739</v>
      </c>
      <c r="T31" s="127">
        <f t="shared" si="5"/>
        <v>1425545</v>
      </c>
      <c r="U31" s="124">
        <f t="shared" si="5"/>
        <v>-560</v>
      </c>
      <c r="V31" s="125">
        <f t="shared" si="5"/>
        <v>102471</v>
      </c>
      <c r="W31" s="126">
        <f t="shared" si="5"/>
        <v>610</v>
      </c>
      <c r="X31" s="127">
        <f t="shared" si="5"/>
        <v>137873</v>
      </c>
      <c r="Y31" s="124">
        <f t="shared" si="5"/>
        <v>23943</v>
      </c>
      <c r="Z31" s="125">
        <f t="shared" si="5"/>
        <v>11423104</v>
      </c>
    </row>
    <row r="32" spans="1:26" ht="18.95" customHeight="1">
      <c r="A32" s="22" t="s">
        <v>46</v>
      </c>
      <c r="B32" s="255"/>
      <c r="C32" s="7"/>
      <c r="D32" s="170" t="s">
        <v>22</v>
      </c>
      <c r="E32" s="128">
        <f aca="true" t="shared" si="6" ref="E32:T33">E21-E28</f>
        <v>62</v>
      </c>
      <c r="F32" s="129">
        <f t="shared" si="6"/>
        <v>34207</v>
      </c>
      <c r="G32" s="130">
        <f t="shared" si="6"/>
        <v>-5</v>
      </c>
      <c r="H32" s="131">
        <f t="shared" si="6"/>
        <v>-48622</v>
      </c>
      <c r="I32" s="128">
        <f t="shared" si="6"/>
        <v>1094</v>
      </c>
      <c r="J32" s="129">
        <f t="shared" si="6"/>
        <v>5603947</v>
      </c>
      <c r="K32" s="130">
        <f t="shared" si="6"/>
        <v>873</v>
      </c>
      <c r="L32" s="131">
        <f t="shared" si="6"/>
        <v>1818913</v>
      </c>
      <c r="M32" s="128">
        <f t="shared" si="6"/>
        <v>2207</v>
      </c>
      <c r="N32" s="129">
        <f t="shared" si="6"/>
        <v>314514</v>
      </c>
      <c r="O32" s="130">
        <f t="shared" si="6"/>
        <v>272</v>
      </c>
      <c r="P32" s="131">
        <f t="shared" si="6"/>
        <v>99972</v>
      </c>
      <c r="Q32" s="128">
        <f t="shared" si="6"/>
        <v>8434</v>
      </c>
      <c r="R32" s="129">
        <f t="shared" si="6"/>
        <v>1588589</v>
      </c>
      <c r="S32" s="130">
        <f t="shared" si="6"/>
        <v>8878</v>
      </c>
      <c r="T32" s="131">
        <f t="shared" si="6"/>
        <v>1498255</v>
      </c>
      <c r="U32" s="128">
        <f t="shared" si="5"/>
        <v>-449</v>
      </c>
      <c r="V32" s="129">
        <f t="shared" si="5"/>
        <v>-214337</v>
      </c>
      <c r="W32" s="130">
        <f t="shared" si="5"/>
        <v>755</v>
      </c>
      <c r="X32" s="131">
        <f t="shared" si="5"/>
        <v>180829</v>
      </c>
      <c r="Y32" s="128">
        <f t="shared" si="5"/>
        <v>22121</v>
      </c>
      <c r="Z32" s="129">
        <f t="shared" si="5"/>
        <v>10876267</v>
      </c>
    </row>
    <row r="33" spans="1:26" ht="18.95" customHeight="1">
      <c r="A33" s="22"/>
      <c r="B33" s="255"/>
      <c r="C33" s="7"/>
      <c r="D33" s="170" t="s">
        <v>24</v>
      </c>
      <c r="E33" s="128">
        <f t="shared" si="6"/>
        <v>59</v>
      </c>
      <c r="F33" s="129">
        <f t="shared" si="5"/>
        <v>172</v>
      </c>
      <c r="G33" s="130">
        <f t="shared" si="5"/>
        <v>-360</v>
      </c>
      <c r="H33" s="131">
        <f t="shared" si="5"/>
        <v>-108635</v>
      </c>
      <c r="I33" s="128">
        <f t="shared" si="5"/>
        <v>155</v>
      </c>
      <c r="J33" s="129">
        <f t="shared" si="5"/>
        <v>-272015</v>
      </c>
      <c r="K33" s="130">
        <f t="shared" si="5"/>
        <v>1224</v>
      </c>
      <c r="L33" s="131">
        <f t="shared" si="5"/>
        <v>2618428</v>
      </c>
      <c r="M33" s="128">
        <f t="shared" si="5"/>
        <v>4236</v>
      </c>
      <c r="N33" s="129">
        <f t="shared" si="5"/>
        <v>672626</v>
      </c>
      <c r="O33" s="130">
        <f t="shared" si="5"/>
        <v>430</v>
      </c>
      <c r="P33" s="131">
        <f t="shared" si="5"/>
        <v>19884</v>
      </c>
      <c r="Q33" s="128">
        <f t="shared" si="5"/>
        <v>-4944</v>
      </c>
      <c r="R33" s="129">
        <f t="shared" si="5"/>
        <v>-1850285</v>
      </c>
      <c r="S33" s="130">
        <f t="shared" si="5"/>
        <v>5429</v>
      </c>
      <c r="T33" s="131">
        <f t="shared" si="5"/>
        <v>290207</v>
      </c>
      <c r="U33" s="128">
        <f t="shared" si="5"/>
        <v>-2879</v>
      </c>
      <c r="V33" s="129">
        <f t="shared" si="5"/>
        <v>33316</v>
      </c>
      <c r="W33" s="130">
        <f t="shared" si="5"/>
        <v>-3911</v>
      </c>
      <c r="X33" s="131">
        <f t="shared" si="5"/>
        <v>318801</v>
      </c>
      <c r="Y33" s="128">
        <f t="shared" si="5"/>
        <v>-561</v>
      </c>
      <c r="Z33" s="129">
        <f t="shared" si="5"/>
        <v>1722499</v>
      </c>
    </row>
    <row r="34" spans="1:26" ht="18.95" customHeight="1" thickBot="1">
      <c r="A34" s="22" t="s">
        <v>47</v>
      </c>
      <c r="B34" s="255"/>
      <c r="C34" s="69"/>
      <c r="D34" s="28" t="s">
        <v>44</v>
      </c>
      <c r="E34" s="246">
        <f>+E23-E30</f>
        <v>-9.51112696148359</v>
      </c>
      <c r="F34" s="245"/>
      <c r="G34" s="250">
        <f aca="true" t="shared" si="7" ref="G34">+G23-G30</f>
        <v>21.196123147092365</v>
      </c>
      <c r="H34" s="251"/>
      <c r="I34" s="246">
        <f aca="true" t="shared" si="8" ref="I34">+I23-I30</f>
        <v>49.55713662156265</v>
      </c>
      <c r="J34" s="245"/>
      <c r="K34" s="250">
        <f aca="true" t="shared" si="9" ref="K34">+K23-K30</f>
        <v>29.637212196639695</v>
      </c>
      <c r="L34" s="251"/>
      <c r="M34" s="246">
        <f aca="true" t="shared" si="10" ref="M34">+M23-M30</f>
        <v>2.8651789800964735</v>
      </c>
      <c r="N34" s="245"/>
      <c r="O34" s="250">
        <f aca="true" t="shared" si="11" ref="O34">+O23-O30</f>
        <v>-0.22731952865805738</v>
      </c>
      <c r="P34" s="251"/>
      <c r="Q34" s="246">
        <f aca="true" t="shared" si="12" ref="Q34">+Q23-Q30</f>
        <v>17.039190300218955</v>
      </c>
      <c r="R34" s="245"/>
      <c r="S34" s="250">
        <f aca="true" t="shared" si="13" ref="S34">+S23-S30</f>
        <v>10.854900964956812</v>
      </c>
      <c r="T34" s="251"/>
      <c r="U34" s="246">
        <f aca="true" t="shared" si="14" ref="U34">+U23-U30</f>
        <v>12.535665081983119</v>
      </c>
      <c r="V34" s="245"/>
      <c r="W34" s="250">
        <f aca="true" t="shared" si="15" ref="W34">+W23-W30</f>
        <v>28.696313218843557</v>
      </c>
      <c r="X34" s="251"/>
      <c r="Y34" s="246">
        <f aca="true" t="shared" si="16" ref="Y34">+Y23-Y30</f>
        <v>17.951054416514353</v>
      </c>
      <c r="Z34" s="245"/>
    </row>
    <row r="35" spans="1:26" ht="18.95" customHeight="1">
      <c r="A35" s="22"/>
      <c r="B35" s="255"/>
      <c r="C35" s="7" t="s">
        <v>48</v>
      </c>
      <c r="D35" s="70" t="s">
        <v>21</v>
      </c>
      <c r="E35" s="71">
        <f aca="true" t="shared" si="17" ref="E35:Z37">E20/E27*100</f>
        <v>80.1610541727672</v>
      </c>
      <c r="F35" s="72">
        <f t="shared" si="17"/>
        <v>53.20618767293729</v>
      </c>
      <c r="G35" s="73">
        <f t="shared" si="17"/>
        <v>108.984375</v>
      </c>
      <c r="H35" s="74">
        <f t="shared" si="17"/>
        <v>91.02761804787872</v>
      </c>
      <c r="I35" s="71">
        <f t="shared" si="17"/>
        <v>164.05782652043868</v>
      </c>
      <c r="J35" s="72">
        <f t="shared" si="17"/>
        <v>688.7318114235563</v>
      </c>
      <c r="K35" s="73">
        <f t="shared" si="17"/>
        <v>587.192118226601</v>
      </c>
      <c r="L35" s="74">
        <f t="shared" si="17"/>
        <v>2040.470906194627</v>
      </c>
      <c r="M35" s="71">
        <f t="shared" si="17"/>
        <v>133.99476367645033</v>
      </c>
      <c r="N35" s="72">
        <f t="shared" si="17"/>
        <v>120.09254789275188</v>
      </c>
      <c r="O35" s="73">
        <f t="shared" si="17"/>
        <v>110.44846208030054</v>
      </c>
      <c r="P35" s="74">
        <f t="shared" si="17"/>
        <v>110.56506509187028</v>
      </c>
      <c r="Q35" s="71">
        <f t="shared" si="17"/>
        <v>142.61860174781523</v>
      </c>
      <c r="R35" s="72">
        <f t="shared" si="17"/>
        <v>146.44992034374695</v>
      </c>
      <c r="S35" s="73">
        <f t="shared" si="17"/>
        <v>128.96951712975454</v>
      </c>
      <c r="T35" s="74">
        <f t="shared" si="17"/>
        <v>115.1355488684955</v>
      </c>
      <c r="U35" s="71">
        <f t="shared" si="17"/>
        <v>82.91641244661379</v>
      </c>
      <c r="V35" s="72">
        <f t="shared" si="17"/>
        <v>117.83059447495354</v>
      </c>
      <c r="W35" s="73">
        <f t="shared" si="17"/>
        <v>108.60973888496824</v>
      </c>
      <c r="X35" s="74">
        <f t="shared" si="17"/>
        <v>109.90685445712525</v>
      </c>
      <c r="Y35" s="71">
        <f t="shared" si="17"/>
        <v>129.10649161196207</v>
      </c>
      <c r="Z35" s="72">
        <f t="shared" si="17"/>
        <v>159.36157809419214</v>
      </c>
    </row>
    <row r="36" spans="1:26" ht="18.95" customHeight="1">
      <c r="A36" s="22" t="s">
        <v>49</v>
      </c>
      <c r="B36" s="255"/>
      <c r="C36" s="7" t="s">
        <v>62</v>
      </c>
      <c r="D36" s="60" t="s">
        <v>22</v>
      </c>
      <c r="E36" s="75">
        <f t="shared" si="17"/>
        <v>105.21885521885521</v>
      </c>
      <c r="F36" s="76">
        <f t="shared" si="17"/>
        <v>138.05682880156647</v>
      </c>
      <c r="G36" s="77">
        <f t="shared" si="17"/>
        <v>99.12739965095986</v>
      </c>
      <c r="H36" s="78">
        <f t="shared" si="17"/>
        <v>79.41647122573217</v>
      </c>
      <c r="I36" s="75">
        <f t="shared" si="17"/>
        <v>153.70643102601866</v>
      </c>
      <c r="J36" s="76">
        <f t="shared" si="17"/>
        <v>704.9472501303499</v>
      </c>
      <c r="K36" s="77">
        <f t="shared" si="17"/>
        <v>719.1489361702128</v>
      </c>
      <c r="L36" s="78">
        <f t="shared" si="17"/>
        <v>2686.806513546185</v>
      </c>
      <c r="M36" s="75">
        <f t="shared" si="17"/>
        <v>140.79482439926062</v>
      </c>
      <c r="N36" s="76">
        <f t="shared" si="17"/>
        <v>126.14381366815874</v>
      </c>
      <c r="O36" s="77">
        <f t="shared" si="17"/>
        <v>106.24282763369291</v>
      </c>
      <c r="P36" s="78">
        <f t="shared" si="17"/>
        <v>106.66877903815943</v>
      </c>
      <c r="Q36" s="75">
        <f t="shared" si="17"/>
        <v>141.91848906560637</v>
      </c>
      <c r="R36" s="76">
        <f t="shared" si="17"/>
        <v>139.40936156193732</v>
      </c>
      <c r="S36" s="77">
        <f t="shared" si="17"/>
        <v>123.35209637540112</v>
      </c>
      <c r="T36" s="78">
        <f t="shared" si="17"/>
        <v>115.52925912025447</v>
      </c>
      <c r="U36" s="75">
        <f t="shared" si="17"/>
        <v>86.04723430702299</v>
      </c>
      <c r="V36" s="76">
        <f t="shared" si="17"/>
        <v>75.1443766177139</v>
      </c>
      <c r="W36" s="77">
        <f t="shared" si="17"/>
        <v>110.4846549090404</v>
      </c>
      <c r="X36" s="78">
        <f t="shared" si="17"/>
        <v>112.84987738436077</v>
      </c>
      <c r="Y36" s="75">
        <f t="shared" si="17"/>
        <v>126.89058264347277</v>
      </c>
      <c r="Z36" s="76">
        <f t="shared" si="17"/>
        <v>154.4537475935499</v>
      </c>
    </row>
    <row r="37" spans="1:26" ht="18.95" customHeight="1" thickBot="1">
      <c r="A37" s="22"/>
      <c r="B37" s="256"/>
      <c r="C37" s="69"/>
      <c r="D37" s="47" t="s">
        <v>24</v>
      </c>
      <c r="E37" s="79">
        <f t="shared" si="17"/>
        <v>102.54639620198533</v>
      </c>
      <c r="F37" s="80">
        <f t="shared" si="17"/>
        <v>100.04806792109035</v>
      </c>
      <c r="G37" s="81">
        <f t="shared" si="17"/>
        <v>70.77922077922078</v>
      </c>
      <c r="H37" s="82">
        <f t="shared" si="17"/>
        <v>78.80821960563996</v>
      </c>
      <c r="I37" s="79">
        <f t="shared" si="17"/>
        <v>106.99458483754513</v>
      </c>
      <c r="J37" s="80">
        <f t="shared" si="17"/>
        <v>88.95427525159108</v>
      </c>
      <c r="K37" s="81">
        <f t="shared" si="17"/>
        <v>359.3220338983051</v>
      </c>
      <c r="L37" s="82">
        <f t="shared" si="17"/>
        <v>1623.502202258697</v>
      </c>
      <c r="M37" s="79">
        <f t="shared" si="17"/>
        <v>127.7243275083448</v>
      </c>
      <c r="N37" s="80">
        <f t="shared" si="17"/>
        <v>126.88802525761697</v>
      </c>
      <c r="O37" s="81">
        <f t="shared" si="17"/>
        <v>110.81216997736986</v>
      </c>
      <c r="P37" s="82">
        <f t="shared" si="17"/>
        <v>101.68461077052898</v>
      </c>
      <c r="Q37" s="79">
        <f t="shared" si="17"/>
        <v>92.0450522928399</v>
      </c>
      <c r="R37" s="80">
        <f t="shared" si="17"/>
        <v>83.93488500755683</v>
      </c>
      <c r="S37" s="81">
        <f t="shared" si="17"/>
        <v>121.25102751790817</v>
      </c>
      <c r="T37" s="82">
        <f t="shared" si="17"/>
        <v>113.26747909348089</v>
      </c>
      <c r="U37" s="79">
        <f t="shared" si="17"/>
        <v>64.04396153365805</v>
      </c>
      <c r="V37" s="80">
        <f t="shared" si="17"/>
        <v>101.36397821794421</v>
      </c>
      <c r="W37" s="81">
        <f t="shared" si="17"/>
        <v>70.59619577475378</v>
      </c>
      <c r="X37" s="82">
        <f t="shared" si="17"/>
        <v>117.72415453323852</v>
      </c>
      <c r="Y37" s="79">
        <f t="shared" si="17"/>
        <v>99.58289342592454</v>
      </c>
      <c r="Z37" s="80">
        <f t="shared" si="17"/>
        <v>106.85357009736094</v>
      </c>
    </row>
    <row r="38" ht="5.25" customHeight="1" thickBot="1">
      <c r="A38" s="22"/>
    </row>
    <row r="39" spans="1:26" ht="18.95" customHeight="1">
      <c r="A39" s="22" t="s">
        <v>50</v>
      </c>
      <c r="B39" s="247" t="s">
        <v>51</v>
      </c>
      <c r="C39" s="12" t="s">
        <v>43</v>
      </c>
      <c r="D39" s="175" t="s">
        <v>21</v>
      </c>
      <c r="E39" s="13">
        <f>+'(令和3年7月) '!E20</f>
        <v>1048</v>
      </c>
      <c r="F39" s="14">
        <f>+'(令和3年7月) '!F20</f>
        <v>62965</v>
      </c>
      <c r="G39" s="13">
        <f>+'(令和3年7月) '!G20</f>
        <v>558</v>
      </c>
      <c r="H39" s="14">
        <f>+'(令和3年7月) '!H20</f>
        <v>195977</v>
      </c>
      <c r="I39" s="13">
        <f>+'(令和3年7月) '!I20</f>
        <v>2372</v>
      </c>
      <c r="J39" s="14">
        <f>+'(令和3年7月) '!J20</f>
        <v>1092548</v>
      </c>
      <c r="K39" s="13">
        <f>+'(令和3年7月) '!K20</f>
        <v>1056</v>
      </c>
      <c r="L39" s="14">
        <f>+'(令和3年7月) '!L20</f>
        <v>1832925</v>
      </c>
      <c r="M39" s="13">
        <f>+'(令和3年7月) '!M20</f>
        <v>9846</v>
      </c>
      <c r="N39" s="14">
        <f>+'(令和3年7月) '!N20</f>
        <v>1633317</v>
      </c>
      <c r="O39" s="13">
        <f>+'(令和3年7月) '!O20</f>
        <v>4714</v>
      </c>
      <c r="P39" s="14">
        <f>+'(令和3年7月) '!P20</f>
        <v>1634158</v>
      </c>
      <c r="Q39" s="13">
        <f>+'(令和3年7月) '!Q20</f>
        <v>28620</v>
      </c>
      <c r="R39" s="14">
        <f>+'(令和3年7月) '!R20</f>
        <v>5816454</v>
      </c>
      <c r="S39" s="25">
        <f>+'(令和3年7月) '!S20</f>
        <v>53258</v>
      </c>
      <c r="T39" s="26">
        <f>+'(令和3年7月) '!T20</f>
        <v>12563463</v>
      </c>
      <c r="U39" s="13">
        <f>+'(令和3年7月) '!U20</f>
        <v>2753</v>
      </c>
      <c r="V39" s="14">
        <f>+'(令和3年7月) '!V20</f>
        <v>819636</v>
      </c>
      <c r="W39" s="13">
        <f>+'(令和3年7月) '!W20</f>
        <v>7921</v>
      </c>
      <c r="X39" s="14">
        <f>+'(令和3年7月) '!X20</f>
        <v>1548189</v>
      </c>
      <c r="Y39" s="55">
        <f>+'(令和3年7月) '!Y20</f>
        <v>112146</v>
      </c>
      <c r="Z39" s="56">
        <f>+'(令和3年7月) '!Z20</f>
        <v>27199632</v>
      </c>
    </row>
    <row r="40" spans="1:26" ht="18.95" customHeight="1">
      <c r="A40" s="22"/>
      <c r="B40" s="248"/>
      <c r="C40" s="22"/>
      <c r="D40" s="171" t="s">
        <v>22</v>
      </c>
      <c r="E40" s="27">
        <f>+'(令和3年7月) '!E21</f>
        <v>921</v>
      </c>
      <c r="F40" s="21">
        <f>+'(令和3年7月) '!F21</f>
        <v>81822</v>
      </c>
      <c r="G40" s="27">
        <f>+'(令和3年7月) '!G21</f>
        <v>544</v>
      </c>
      <c r="H40" s="21">
        <f>+'(令和3年7月) '!H21</f>
        <v>182796</v>
      </c>
      <c r="I40" s="27">
        <f>+'(令和3年7月) '!I21</f>
        <v>2205</v>
      </c>
      <c r="J40" s="21">
        <f>+'(令和3年7月) '!J21</f>
        <v>1044821</v>
      </c>
      <c r="K40" s="27">
        <f>+'(令和3年7月) '!K21</f>
        <v>776</v>
      </c>
      <c r="L40" s="21">
        <f>+'(令和3年7月) '!L21</f>
        <v>1353865</v>
      </c>
      <c r="M40" s="27">
        <f>+'(令和3年7月) '!M21</f>
        <v>7886</v>
      </c>
      <c r="N40" s="21">
        <f>+'(令和3年7月) '!N21</f>
        <v>1542502</v>
      </c>
      <c r="O40" s="27">
        <f>+'(令和3年7月) '!O21</f>
        <v>4634</v>
      </c>
      <c r="P40" s="21">
        <f>+'(令和3年7月) '!P21</f>
        <v>1655284</v>
      </c>
      <c r="Q40" s="27">
        <f>+'(令和3年7月) '!Q21</f>
        <v>29892</v>
      </c>
      <c r="R40" s="21">
        <f>+'(令和3年7月) '!R21</f>
        <v>5951544</v>
      </c>
      <c r="S40" s="25">
        <f>+'(令和3年7月) '!S21</f>
        <v>51862</v>
      </c>
      <c r="T40" s="26">
        <f>+'(令和3年7月) '!T21</f>
        <v>12257105</v>
      </c>
      <c r="U40" s="27">
        <f>+'(令和3年7月) '!U21</f>
        <v>3167</v>
      </c>
      <c r="V40" s="21">
        <f>+'(令和3年7月) '!V21</f>
        <v>643453</v>
      </c>
      <c r="W40" s="27">
        <f>+'(令和3年7月) '!W21</f>
        <v>8210</v>
      </c>
      <c r="X40" s="21">
        <f>+'(令和3年7月) '!X21</f>
        <v>1574898</v>
      </c>
      <c r="Y40" s="58">
        <f>+'(令和3年7月) '!Y21</f>
        <v>110097</v>
      </c>
      <c r="Z40" s="59">
        <f>+'(令和3年7月) '!Z21</f>
        <v>26288090</v>
      </c>
    </row>
    <row r="41" spans="1:26" ht="18.95" customHeight="1">
      <c r="A41" s="22" t="s">
        <v>52</v>
      </c>
      <c r="B41" s="248"/>
      <c r="C41" s="22"/>
      <c r="D41" s="171" t="s">
        <v>24</v>
      </c>
      <c r="E41" s="27">
        <f>+'(令和3年7月) '!E22</f>
        <v>2531</v>
      </c>
      <c r="F41" s="21">
        <f>+'(令和3年7月) '!F22</f>
        <v>396137</v>
      </c>
      <c r="G41" s="27">
        <f>+'(令和3年7月) '!G22</f>
        <v>882</v>
      </c>
      <c r="H41" s="21">
        <f>+'(令和3年7月) '!H22</f>
        <v>395612</v>
      </c>
      <c r="I41" s="27">
        <f>+'(令和3年7月) '!I22</f>
        <v>2211</v>
      </c>
      <c r="J41" s="21">
        <f>+'(令和3年7月) '!J22</f>
        <v>2231123</v>
      </c>
      <c r="K41" s="27">
        <f>+'(令和3年7月) '!K22</f>
        <v>1518</v>
      </c>
      <c r="L41" s="21">
        <f>+'(令和3年7月) '!L22</f>
        <v>2399462</v>
      </c>
      <c r="M41" s="27">
        <f>+'(令和3年7月) '!M22</f>
        <v>17408.1</v>
      </c>
      <c r="N41" s="21">
        <f>+'(令和3年7月) '!N22</f>
        <v>3233984</v>
      </c>
      <c r="O41" s="27">
        <f>+'(令和3年7月) '!O22</f>
        <v>4334</v>
      </c>
      <c r="P41" s="21">
        <f>+'(令和3年7月) '!P22</f>
        <v>1168382</v>
      </c>
      <c r="Q41" s="27">
        <f>+'(令和3年7月) '!Q22</f>
        <v>58343</v>
      </c>
      <c r="R41" s="21">
        <f>+'(令和3年7月) '!R22</f>
        <v>9811583</v>
      </c>
      <c r="S41" s="25">
        <f>+'(令和3年7月) '!S22</f>
        <v>30063</v>
      </c>
      <c r="T41" s="26">
        <f>+'(令和3年7月) '!T22</f>
        <v>2779700</v>
      </c>
      <c r="U41" s="27">
        <f>+'(令和3年7月) '!U22</f>
        <v>5179</v>
      </c>
      <c r="V41" s="21">
        <f>+'(令和3年7月) '!V22</f>
        <v>2446705</v>
      </c>
      <c r="W41" s="27">
        <f>+'(令和3年7月) '!W22</f>
        <v>9651</v>
      </c>
      <c r="X41" s="21">
        <f>+'(令和3年7月) '!X22</f>
        <v>2175988</v>
      </c>
      <c r="Y41" s="58">
        <f>+'(令和3年7月) '!Y22</f>
        <v>132120.1</v>
      </c>
      <c r="Z41" s="59">
        <f>+'(令和3年7月) '!Z22</f>
        <v>27038676</v>
      </c>
    </row>
    <row r="42" spans="1:26" ht="18.95" customHeight="1" thickBot="1">
      <c r="A42" s="22"/>
      <c r="B42" s="248"/>
      <c r="C42" s="22"/>
      <c r="D42" s="169" t="s">
        <v>44</v>
      </c>
      <c r="E42" s="244">
        <f>+'(令和3年7月) '!E23</f>
        <v>39.89868287740628</v>
      </c>
      <c r="F42" s="245">
        <f>+'(令和3年7月) '!F23</f>
        <v>0</v>
      </c>
      <c r="G42" s="244">
        <f>+'(令和3年7月) '!G23</f>
        <v>62.97142857142857</v>
      </c>
      <c r="H42" s="245">
        <f>+'(令和3年7月) '!H23</f>
        <v>0</v>
      </c>
      <c r="I42" s="244">
        <f>+'(令和3年7月) '!I23</f>
        <v>107.56756756756755</v>
      </c>
      <c r="J42" s="245">
        <f>+'(令和3年7月) '!J23</f>
        <v>0</v>
      </c>
      <c r="K42" s="244">
        <f>+'(令和3年7月) '!K23</f>
        <v>66.47314949201741</v>
      </c>
      <c r="L42" s="245">
        <f>+'(令和3年7月) '!L23</f>
        <v>0</v>
      </c>
      <c r="M42" s="244">
        <f>+'(令和3年7月) '!M23</f>
        <v>53.968669440377894</v>
      </c>
      <c r="N42" s="245">
        <f>+'(令和3年7月) '!N23</f>
        <v>0</v>
      </c>
      <c r="O42" s="244">
        <f>+'(令和3年7月) '!O23</f>
        <v>108.84955752212389</v>
      </c>
      <c r="P42" s="245">
        <f>+'(令和3年7月) '!P23</f>
        <v>0</v>
      </c>
      <c r="Q42" s="244">
        <f>+'(令和3年7月) '!Q23</f>
        <v>49.60409637328541</v>
      </c>
      <c r="R42" s="245">
        <f>+'(令和3年7月) '!R23</f>
        <v>0</v>
      </c>
      <c r="S42" s="244">
        <f>+'(令和3年7月) '!S23</f>
        <v>178.9885918610591</v>
      </c>
      <c r="T42" s="245">
        <f>+'(令和3年7月) '!T23</f>
        <v>0</v>
      </c>
      <c r="U42" s="244">
        <f>+'(令和3年7月) '!U23</f>
        <v>54.95729669513554</v>
      </c>
      <c r="V42" s="245">
        <f>+'(令和3年7月) '!V23</f>
        <v>0</v>
      </c>
      <c r="W42" s="244">
        <f>+'(令和3年7月) '!W23</f>
        <v>82.33882905415753</v>
      </c>
      <c r="X42" s="245">
        <f>+'(令和3年7月) '!X23</f>
        <v>0</v>
      </c>
      <c r="Y42" s="244">
        <f>+'(令和3年7月) '!Y23</f>
        <v>86.77123531772743</v>
      </c>
      <c r="Z42" s="245">
        <f>+'(令和3年7月) '!Z23</f>
        <v>0</v>
      </c>
    </row>
    <row r="43" spans="1:26" ht="18.95" customHeight="1">
      <c r="A43" s="22"/>
      <c r="B43" s="248"/>
      <c r="C43" s="12" t="s">
        <v>45</v>
      </c>
      <c r="D43" s="175" t="s">
        <v>21</v>
      </c>
      <c r="E43" s="124">
        <f aca="true" t="shared" si="18" ref="E43:Z46">E20-E39</f>
        <v>47</v>
      </c>
      <c r="F43" s="127">
        <f t="shared" si="18"/>
        <v>22988</v>
      </c>
      <c r="G43" s="124">
        <f t="shared" si="18"/>
        <v>0</v>
      </c>
      <c r="H43" s="125">
        <f t="shared" si="18"/>
        <v>0</v>
      </c>
      <c r="I43" s="126">
        <f t="shared" si="18"/>
        <v>919</v>
      </c>
      <c r="J43" s="127">
        <f t="shared" si="18"/>
        <v>5397241</v>
      </c>
      <c r="K43" s="124">
        <f t="shared" si="18"/>
        <v>136</v>
      </c>
      <c r="L43" s="125">
        <f t="shared" si="18"/>
        <v>447138</v>
      </c>
      <c r="M43" s="126">
        <f t="shared" si="18"/>
        <v>-122</v>
      </c>
      <c r="N43" s="127">
        <f t="shared" si="18"/>
        <v>-175564</v>
      </c>
      <c r="O43" s="124">
        <f t="shared" si="18"/>
        <v>-10</v>
      </c>
      <c r="P43" s="125">
        <f t="shared" si="18"/>
        <v>-3247</v>
      </c>
      <c r="Q43" s="126">
        <f t="shared" si="18"/>
        <v>-1203</v>
      </c>
      <c r="R43" s="127">
        <f t="shared" si="18"/>
        <v>-341330</v>
      </c>
      <c r="S43" s="124">
        <f t="shared" si="18"/>
        <v>-5449</v>
      </c>
      <c r="T43" s="125">
        <f t="shared" si="18"/>
        <v>-1719396</v>
      </c>
      <c r="U43" s="126">
        <f t="shared" si="18"/>
        <v>-35</v>
      </c>
      <c r="V43" s="127">
        <f t="shared" si="18"/>
        <v>-142473</v>
      </c>
      <c r="W43" s="124">
        <f t="shared" si="18"/>
        <v>-226</v>
      </c>
      <c r="X43" s="125">
        <f t="shared" si="18"/>
        <v>-18623</v>
      </c>
      <c r="Y43" s="124">
        <f t="shared" si="18"/>
        <v>-5943</v>
      </c>
      <c r="Z43" s="125">
        <f t="shared" si="18"/>
        <v>3466734</v>
      </c>
    </row>
    <row r="44" spans="1:26" ht="18.95" customHeight="1">
      <c r="A44" s="22"/>
      <c r="B44" s="248"/>
      <c r="C44" s="22"/>
      <c r="D44" s="171" t="s">
        <v>22</v>
      </c>
      <c r="E44" s="128">
        <f t="shared" si="18"/>
        <v>329</v>
      </c>
      <c r="F44" s="131">
        <f t="shared" si="18"/>
        <v>42269</v>
      </c>
      <c r="G44" s="128">
        <f t="shared" si="18"/>
        <v>24</v>
      </c>
      <c r="H44" s="129">
        <f t="shared" si="18"/>
        <v>4800</v>
      </c>
      <c r="I44" s="130">
        <f t="shared" si="18"/>
        <v>926</v>
      </c>
      <c r="J44" s="131">
        <f t="shared" si="18"/>
        <v>5485479</v>
      </c>
      <c r="K44" s="128">
        <f t="shared" si="18"/>
        <v>238</v>
      </c>
      <c r="L44" s="129">
        <f t="shared" si="18"/>
        <v>535363</v>
      </c>
      <c r="M44" s="130">
        <f t="shared" si="18"/>
        <v>-269</v>
      </c>
      <c r="N44" s="131">
        <f t="shared" si="18"/>
        <v>-24973</v>
      </c>
      <c r="O44" s="128">
        <f t="shared" si="18"/>
        <v>-5</v>
      </c>
      <c r="P44" s="129">
        <f t="shared" si="18"/>
        <v>-56207</v>
      </c>
      <c r="Q44" s="130">
        <f t="shared" si="18"/>
        <v>-1338</v>
      </c>
      <c r="R44" s="131">
        <f t="shared" si="18"/>
        <v>-331961</v>
      </c>
      <c r="S44" s="128">
        <f t="shared" si="18"/>
        <v>-4966</v>
      </c>
      <c r="T44" s="129">
        <f t="shared" si="18"/>
        <v>-1110901</v>
      </c>
      <c r="U44" s="130">
        <f t="shared" si="18"/>
        <v>-398</v>
      </c>
      <c r="V44" s="131">
        <f t="shared" si="18"/>
        <v>4538</v>
      </c>
      <c r="W44" s="128">
        <f t="shared" si="18"/>
        <v>-254</v>
      </c>
      <c r="X44" s="129">
        <f t="shared" si="18"/>
        <v>13174</v>
      </c>
      <c r="Y44" s="128">
        <f t="shared" si="18"/>
        <v>-5713</v>
      </c>
      <c r="Z44" s="129">
        <f t="shared" si="18"/>
        <v>4561581</v>
      </c>
    </row>
    <row r="45" spans="1:26" ht="18.95" customHeight="1">
      <c r="A45" s="22"/>
      <c r="B45" s="248"/>
      <c r="C45" s="22"/>
      <c r="D45" s="171" t="s">
        <v>24</v>
      </c>
      <c r="E45" s="128">
        <f t="shared" si="18"/>
        <v>-155</v>
      </c>
      <c r="F45" s="131">
        <f t="shared" si="18"/>
        <v>-38138</v>
      </c>
      <c r="G45" s="128">
        <f t="shared" si="18"/>
        <v>-10</v>
      </c>
      <c r="H45" s="129">
        <f t="shared" si="18"/>
        <v>8381</v>
      </c>
      <c r="I45" s="130">
        <f t="shared" si="18"/>
        <v>160</v>
      </c>
      <c r="J45" s="131">
        <f t="shared" si="18"/>
        <v>-40511</v>
      </c>
      <c r="K45" s="128">
        <f t="shared" si="18"/>
        <v>178</v>
      </c>
      <c r="L45" s="129">
        <f t="shared" si="18"/>
        <v>390835</v>
      </c>
      <c r="M45" s="130">
        <f t="shared" si="18"/>
        <v>2106.9000000000015</v>
      </c>
      <c r="N45" s="131">
        <f t="shared" si="18"/>
        <v>-59776</v>
      </c>
      <c r="O45" s="128">
        <f t="shared" si="18"/>
        <v>73</v>
      </c>
      <c r="P45" s="129">
        <f t="shared" si="18"/>
        <v>31834</v>
      </c>
      <c r="Q45" s="130">
        <f t="shared" si="18"/>
        <v>-1137</v>
      </c>
      <c r="R45" s="131">
        <f t="shared" si="18"/>
        <v>-144459</v>
      </c>
      <c r="S45" s="128">
        <f t="shared" si="18"/>
        <v>913</v>
      </c>
      <c r="T45" s="129">
        <f t="shared" si="18"/>
        <v>-302137</v>
      </c>
      <c r="U45" s="130">
        <f t="shared" si="18"/>
        <v>-51</v>
      </c>
      <c r="V45" s="131">
        <f t="shared" si="18"/>
        <v>29172</v>
      </c>
      <c r="W45" s="128">
        <f t="shared" si="18"/>
        <v>-261</v>
      </c>
      <c r="X45" s="129">
        <f t="shared" si="18"/>
        <v>-58506</v>
      </c>
      <c r="Y45" s="128">
        <f t="shared" si="18"/>
        <v>1816.8999999999942</v>
      </c>
      <c r="Z45" s="129">
        <f t="shared" si="18"/>
        <v>-183305</v>
      </c>
    </row>
    <row r="46" spans="1:38" ht="18.95" customHeight="1" thickBot="1">
      <c r="A46" s="22"/>
      <c r="B46" s="248"/>
      <c r="C46" s="46"/>
      <c r="D46" s="169" t="s">
        <v>44</v>
      </c>
      <c r="E46" s="244">
        <f>E23-E42</f>
        <v>7.890190161110127</v>
      </c>
      <c r="F46" s="245"/>
      <c r="G46" s="244">
        <f>G23-G42</f>
        <v>1.224694575663797</v>
      </c>
      <c r="H46" s="245"/>
      <c r="I46" s="244">
        <f>I23-I42</f>
        <v>32.58956905399509</v>
      </c>
      <c r="J46" s="245"/>
      <c r="K46" s="244">
        <f>K23-K42</f>
        <v>2.164062704622282</v>
      </c>
      <c r="L46" s="245"/>
      <c r="M46" s="244">
        <f>M23-M42</f>
        <v>-7.003490460281419</v>
      </c>
      <c r="N46" s="245"/>
      <c r="O46" s="244">
        <f t="shared" si="18"/>
        <v>-2.0768770507819454</v>
      </c>
      <c r="P46" s="245"/>
      <c r="Q46" s="244">
        <f t="shared" si="18"/>
        <v>-1.1649060730664544</v>
      </c>
      <c r="R46" s="245"/>
      <c r="S46" s="244">
        <f t="shared" si="18"/>
        <v>-23.83369089610227</v>
      </c>
      <c r="T46" s="245"/>
      <c r="U46" s="244">
        <f t="shared" si="18"/>
        <v>-1.721631613152418</v>
      </c>
      <c r="V46" s="245"/>
      <c r="W46" s="244">
        <f t="shared" si="18"/>
        <v>-0.14251583531397216</v>
      </c>
      <c r="X46" s="245"/>
      <c r="Y46" s="244">
        <f t="shared" si="18"/>
        <v>-7.620180901213075</v>
      </c>
      <c r="Z46" s="245"/>
      <c r="AA46" s="242"/>
      <c r="AB46" s="243"/>
      <c r="AC46" s="242"/>
      <c r="AD46" s="243"/>
      <c r="AE46" s="242"/>
      <c r="AF46" s="243"/>
      <c r="AG46" s="165"/>
      <c r="AH46" s="166"/>
      <c r="AI46" s="165"/>
      <c r="AJ46" s="166"/>
      <c r="AK46" s="165"/>
      <c r="AL46" s="166"/>
    </row>
    <row r="47" spans="1:26" ht="18.95" customHeight="1">
      <c r="A47" s="22"/>
      <c r="B47" s="248"/>
      <c r="C47" s="22" t="s">
        <v>48</v>
      </c>
      <c r="D47" s="54" t="s">
        <v>21</v>
      </c>
      <c r="E47" s="83">
        <f aca="true" t="shared" si="19" ref="E47:Z49">E20/E39*100</f>
        <v>104.48473282442747</v>
      </c>
      <c r="F47" s="84">
        <f t="shared" si="19"/>
        <v>136.50917176209006</v>
      </c>
      <c r="G47" s="83">
        <f t="shared" si="19"/>
        <v>100</v>
      </c>
      <c r="H47" s="85">
        <f t="shared" si="19"/>
        <v>100</v>
      </c>
      <c r="I47" s="86">
        <f t="shared" si="19"/>
        <v>138.74367622259695</v>
      </c>
      <c r="J47" s="84">
        <f t="shared" si="19"/>
        <v>594.0049315911062</v>
      </c>
      <c r="K47" s="83">
        <f t="shared" si="19"/>
        <v>112.87878787878789</v>
      </c>
      <c r="L47" s="85">
        <f t="shared" si="19"/>
        <v>124.39477883710464</v>
      </c>
      <c r="M47" s="86">
        <f t="shared" si="19"/>
        <v>98.76091813934593</v>
      </c>
      <c r="N47" s="84">
        <f t="shared" si="19"/>
        <v>89.25107618423122</v>
      </c>
      <c r="O47" s="83">
        <f t="shared" si="19"/>
        <v>99.78786593126856</v>
      </c>
      <c r="P47" s="85">
        <f t="shared" si="19"/>
        <v>99.80130440263426</v>
      </c>
      <c r="Q47" s="86">
        <f t="shared" si="19"/>
        <v>95.79664570230608</v>
      </c>
      <c r="R47" s="84">
        <f t="shared" si="19"/>
        <v>94.13164790781462</v>
      </c>
      <c r="S47" s="83">
        <f t="shared" si="19"/>
        <v>89.76867325096698</v>
      </c>
      <c r="T47" s="85">
        <f t="shared" si="19"/>
        <v>86.31431477133334</v>
      </c>
      <c r="U47" s="86">
        <f t="shared" si="19"/>
        <v>98.7286596440247</v>
      </c>
      <c r="V47" s="84">
        <f t="shared" si="19"/>
        <v>82.61752778062457</v>
      </c>
      <c r="W47" s="83">
        <f t="shared" si="19"/>
        <v>97.14682489584648</v>
      </c>
      <c r="X47" s="85">
        <f t="shared" si="19"/>
        <v>98.79711068868207</v>
      </c>
      <c r="Y47" s="83">
        <f t="shared" si="19"/>
        <v>94.70065807072923</v>
      </c>
      <c r="Z47" s="85">
        <f t="shared" si="19"/>
        <v>112.74551802759684</v>
      </c>
    </row>
    <row r="48" spans="1:26" ht="18.95" customHeight="1">
      <c r="A48" s="22"/>
      <c r="B48" s="248"/>
      <c r="C48" s="22"/>
      <c r="D48" s="57" t="s">
        <v>22</v>
      </c>
      <c r="E48" s="75">
        <f t="shared" si="19"/>
        <v>135.72204125950054</v>
      </c>
      <c r="F48" s="78">
        <f t="shared" si="19"/>
        <v>151.65970032509594</v>
      </c>
      <c r="G48" s="75">
        <f t="shared" si="19"/>
        <v>104.41176470588236</v>
      </c>
      <c r="H48" s="76">
        <f t="shared" si="19"/>
        <v>102.62587802796561</v>
      </c>
      <c r="I48" s="77">
        <f t="shared" si="19"/>
        <v>141.9954648526077</v>
      </c>
      <c r="J48" s="78">
        <f t="shared" si="19"/>
        <v>625.0161510919095</v>
      </c>
      <c r="K48" s="75">
        <f t="shared" si="19"/>
        <v>130.6701030927835</v>
      </c>
      <c r="L48" s="76">
        <f t="shared" si="19"/>
        <v>139.5433074937309</v>
      </c>
      <c r="M48" s="77">
        <f t="shared" si="19"/>
        <v>96.58889170682222</v>
      </c>
      <c r="N48" s="78">
        <f t="shared" si="19"/>
        <v>98.38100696141723</v>
      </c>
      <c r="O48" s="75">
        <f t="shared" si="19"/>
        <v>99.89210185584808</v>
      </c>
      <c r="P48" s="76">
        <f t="shared" si="19"/>
        <v>96.60438933741884</v>
      </c>
      <c r="Q48" s="77">
        <f t="shared" si="19"/>
        <v>95.52388598956243</v>
      </c>
      <c r="R48" s="78">
        <f t="shared" si="19"/>
        <v>94.42227092667046</v>
      </c>
      <c r="S48" s="75">
        <f t="shared" si="19"/>
        <v>90.42458833056959</v>
      </c>
      <c r="T48" s="76">
        <f t="shared" si="19"/>
        <v>90.93667713542472</v>
      </c>
      <c r="U48" s="77">
        <f t="shared" si="19"/>
        <v>87.43290179981055</v>
      </c>
      <c r="V48" s="78">
        <f t="shared" si="19"/>
        <v>100.70525741584855</v>
      </c>
      <c r="W48" s="75">
        <f t="shared" si="19"/>
        <v>96.90621193666261</v>
      </c>
      <c r="X48" s="76">
        <f t="shared" si="19"/>
        <v>100.83649861768826</v>
      </c>
      <c r="Y48" s="75">
        <f t="shared" si="19"/>
        <v>94.81093944430819</v>
      </c>
      <c r="Z48" s="76">
        <f t="shared" si="19"/>
        <v>117.35227245494062</v>
      </c>
    </row>
    <row r="49" spans="1:26" ht="18.95" customHeight="1" thickBot="1">
      <c r="A49" s="46"/>
      <c r="B49" s="249"/>
      <c r="C49" s="46"/>
      <c r="D49" s="47" t="s">
        <v>24</v>
      </c>
      <c r="E49" s="79">
        <f t="shared" si="19"/>
        <v>93.8759383642829</v>
      </c>
      <c r="F49" s="82">
        <f t="shared" si="19"/>
        <v>90.3725226373704</v>
      </c>
      <c r="G49" s="79">
        <f t="shared" si="19"/>
        <v>98.86621315192744</v>
      </c>
      <c r="H49" s="80">
        <f t="shared" si="19"/>
        <v>102.1184898334732</v>
      </c>
      <c r="I49" s="81">
        <f t="shared" si="19"/>
        <v>107.23654454997738</v>
      </c>
      <c r="J49" s="82">
        <f t="shared" si="19"/>
        <v>98.18427760370002</v>
      </c>
      <c r="K49" s="79">
        <f t="shared" si="19"/>
        <v>111.72595520421606</v>
      </c>
      <c r="L49" s="80">
        <f t="shared" si="19"/>
        <v>116.28844299263751</v>
      </c>
      <c r="M49" s="81">
        <f t="shared" si="19"/>
        <v>112.10298654074829</v>
      </c>
      <c r="N49" s="82">
        <f t="shared" si="19"/>
        <v>98.15162969266392</v>
      </c>
      <c r="O49" s="79">
        <f t="shared" si="19"/>
        <v>101.68435625288417</v>
      </c>
      <c r="P49" s="80">
        <f t="shared" si="19"/>
        <v>102.72462259774629</v>
      </c>
      <c r="Q49" s="81">
        <f t="shared" si="19"/>
        <v>98.05118009015649</v>
      </c>
      <c r="R49" s="82">
        <f t="shared" si="19"/>
        <v>98.52766877679167</v>
      </c>
      <c r="S49" s="79">
        <f t="shared" si="19"/>
        <v>103.0369557263081</v>
      </c>
      <c r="T49" s="80">
        <f t="shared" si="19"/>
        <v>89.13058963197467</v>
      </c>
      <c r="U49" s="81">
        <f t="shared" si="19"/>
        <v>99.01525391002124</v>
      </c>
      <c r="V49" s="82">
        <f t="shared" si="19"/>
        <v>101.19229739588549</v>
      </c>
      <c r="W49" s="79">
        <f t="shared" si="19"/>
        <v>97.2956170345042</v>
      </c>
      <c r="X49" s="80">
        <f t="shared" si="19"/>
        <v>97.31129031961572</v>
      </c>
      <c r="Y49" s="79">
        <f t="shared" si="19"/>
        <v>101.37518818105646</v>
      </c>
      <c r="Z49" s="80">
        <f t="shared" si="19"/>
        <v>99.3220636986811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8C9D2-2A58-4FAC-BA1C-07A4E6B34392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A1" sqref="A1:D1"/>
    </sheetView>
  </sheetViews>
  <sheetFormatPr defaultColWidth="9.140625" defaultRowHeight="15"/>
  <cols>
    <col min="1" max="1" width="2.57421875" style="111" customWidth="1"/>
    <col min="2" max="2" width="3.140625" style="111" customWidth="1"/>
    <col min="3" max="3" width="12.57421875" style="111" customWidth="1"/>
    <col min="4" max="4" width="7.28125" style="111" customWidth="1"/>
    <col min="5" max="5" width="7.57421875" style="111" customWidth="1"/>
    <col min="6" max="6" width="10.140625" style="111" customWidth="1"/>
    <col min="7" max="7" width="7.57421875" style="111" customWidth="1"/>
    <col min="8" max="8" width="10.140625" style="111" customWidth="1"/>
    <col min="9" max="9" width="7.57421875" style="111" customWidth="1"/>
    <col min="10" max="10" width="10.140625" style="111" customWidth="1"/>
    <col min="11" max="11" width="7.57421875" style="111" customWidth="1"/>
    <col min="12" max="12" width="10.140625" style="111" customWidth="1"/>
    <col min="13" max="13" width="7.57421875" style="111" customWidth="1"/>
    <col min="14" max="14" width="10.140625" style="111" customWidth="1"/>
    <col min="15" max="15" width="7.57421875" style="111" customWidth="1"/>
    <col min="16" max="16" width="10.140625" style="111" customWidth="1"/>
    <col min="17" max="17" width="8.140625" style="111" customWidth="1"/>
    <col min="18" max="18" width="11.140625" style="111" customWidth="1"/>
    <col min="19" max="19" width="8.140625" style="111" customWidth="1"/>
    <col min="20" max="20" width="11.140625" style="111" customWidth="1"/>
    <col min="21" max="21" width="8.140625" style="111" customWidth="1"/>
    <col min="22" max="22" width="11.140625" style="111" customWidth="1"/>
    <col min="23" max="23" width="7.57421875" style="111" customWidth="1"/>
    <col min="24" max="24" width="10.421875" style="111" bestFit="1" customWidth="1"/>
    <col min="25" max="25" width="8.57421875" style="111" customWidth="1"/>
    <col min="26" max="26" width="11.57421875" style="111" customWidth="1"/>
    <col min="27" max="16384" width="9.00390625" style="111" customWidth="1"/>
  </cols>
  <sheetData>
    <row r="1" spans="1:26" ht="29.25" thickBot="1">
      <c r="A1" s="277" t="s">
        <v>68</v>
      </c>
      <c r="B1" s="278"/>
      <c r="C1" s="278"/>
      <c r="D1" s="278"/>
      <c r="E1" s="279" t="s">
        <v>0</v>
      </c>
      <c r="F1" s="280"/>
      <c r="G1" s="280"/>
      <c r="H1" s="280"/>
      <c r="J1" s="281" t="s">
        <v>1</v>
      </c>
      <c r="K1" s="278"/>
      <c r="L1" s="1" t="s">
        <v>2</v>
      </c>
      <c r="M1" s="1" t="s">
        <v>3</v>
      </c>
      <c r="N1" s="1" t="s">
        <v>4</v>
      </c>
      <c r="O1" s="281" t="s">
        <v>5</v>
      </c>
      <c r="P1" s="278"/>
      <c r="Q1" s="278"/>
      <c r="R1" s="1"/>
      <c r="S1" s="1"/>
      <c r="T1" s="1"/>
      <c r="V1" s="1"/>
      <c r="W1" s="1"/>
      <c r="X1" s="110" t="s">
        <v>6</v>
      </c>
      <c r="Y1" s="1"/>
      <c r="Z1" s="1"/>
    </row>
    <row r="2" spans="1:26" ht="15">
      <c r="A2" s="4"/>
      <c r="B2" s="5"/>
      <c r="C2" s="5"/>
      <c r="D2" s="6"/>
      <c r="E2" s="282" t="s">
        <v>7</v>
      </c>
      <c r="F2" s="283"/>
      <c r="G2" s="276" t="s">
        <v>8</v>
      </c>
      <c r="H2" s="276"/>
      <c r="I2" s="274" t="s">
        <v>9</v>
      </c>
      <c r="J2" s="275"/>
      <c r="K2" s="276" t="s">
        <v>10</v>
      </c>
      <c r="L2" s="276"/>
      <c r="M2" s="274" t="s">
        <v>11</v>
      </c>
      <c r="N2" s="275"/>
      <c r="O2" s="276" t="s">
        <v>12</v>
      </c>
      <c r="P2" s="276"/>
      <c r="Q2" s="274" t="s">
        <v>13</v>
      </c>
      <c r="R2" s="275"/>
      <c r="S2" s="276" t="s">
        <v>14</v>
      </c>
      <c r="T2" s="276"/>
      <c r="U2" s="274" t="s">
        <v>15</v>
      </c>
      <c r="V2" s="275"/>
      <c r="W2" s="276" t="s">
        <v>16</v>
      </c>
      <c r="X2" s="276"/>
      <c r="Y2" s="268" t="s">
        <v>17</v>
      </c>
      <c r="Z2" s="269"/>
    </row>
    <row r="3" spans="1:26" ht="18.75">
      <c r="A3" s="7"/>
      <c r="C3" s="272"/>
      <c r="D3" s="273"/>
      <c r="E3" s="265" t="s">
        <v>53</v>
      </c>
      <c r="F3" s="266"/>
      <c r="G3" s="267" t="s">
        <v>54</v>
      </c>
      <c r="H3" s="267"/>
      <c r="I3" s="265" t="s">
        <v>55</v>
      </c>
      <c r="J3" s="266"/>
      <c r="K3" s="267" t="s">
        <v>56</v>
      </c>
      <c r="L3" s="267"/>
      <c r="M3" s="265" t="s">
        <v>57</v>
      </c>
      <c r="N3" s="266"/>
      <c r="O3" s="267">
        <v>26</v>
      </c>
      <c r="P3" s="267"/>
      <c r="Q3" s="265" t="s">
        <v>58</v>
      </c>
      <c r="R3" s="266"/>
      <c r="S3" s="267" t="s">
        <v>59</v>
      </c>
      <c r="T3" s="267"/>
      <c r="U3" s="265" t="s">
        <v>60</v>
      </c>
      <c r="V3" s="266"/>
      <c r="W3" s="267">
        <v>40</v>
      </c>
      <c r="X3" s="267"/>
      <c r="Y3" s="270"/>
      <c r="Z3" s="271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105" t="s">
        <v>21</v>
      </c>
      <c r="E5" s="13">
        <v>918</v>
      </c>
      <c r="F5" s="14">
        <v>43965</v>
      </c>
      <c r="G5" s="15">
        <v>54</v>
      </c>
      <c r="H5" s="16">
        <v>10200</v>
      </c>
      <c r="I5" s="13">
        <v>926</v>
      </c>
      <c r="J5" s="14">
        <v>857558</v>
      </c>
      <c r="K5" s="17">
        <v>869</v>
      </c>
      <c r="L5" s="18">
        <v>1682900</v>
      </c>
      <c r="M5" s="13">
        <v>464</v>
      </c>
      <c r="N5" s="87">
        <v>208759</v>
      </c>
      <c r="O5" s="19">
        <v>679</v>
      </c>
      <c r="P5" s="18">
        <v>44659</v>
      </c>
      <c r="Q5" s="13">
        <v>14817</v>
      </c>
      <c r="R5" s="14">
        <v>2353975</v>
      </c>
      <c r="S5" s="19">
        <v>20880</v>
      </c>
      <c r="T5" s="18">
        <v>8451074</v>
      </c>
      <c r="U5" s="13">
        <v>2493</v>
      </c>
      <c r="V5" s="14">
        <v>796596</v>
      </c>
      <c r="W5" s="13">
        <v>537</v>
      </c>
      <c r="X5" s="18">
        <v>69852</v>
      </c>
      <c r="Y5" s="20">
        <f aca="true" t="shared" si="0" ref="Y5:Y10">+W5+U5+S5+Q5+O5+M5+K5+I5+G5+E5</f>
        <v>42637</v>
      </c>
      <c r="Z5" s="21">
        <f aca="true" t="shared" si="1" ref="Z5:Z10">+X5+V5+T5+R5+P5+N5+L5+J5+H5+F5</f>
        <v>14519538</v>
      </c>
    </row>
    <row r="6" spans="1:26" ht="18.95" customHeight="1">
      <c r="A6" s="7"/>
      <c r="B6" s="22"/>
      <c r="C6" s="106"/>
      <c r="D6" s="112" t="s">
        <v>22</v>
      </c>
      <c r="E6" s="23">
        <v>690</v>
      </c>
      <c r="F6" s="24">
        <v>37250</v>
      </c>
      <c r="G6" s="25">
        <v>30</v>
      </c>
      <c r="H6" s="26">
        <v>5400</v>
      </c>
      <c r="I6" s="27">
        <v>777</v>
      </c>
      <c r="J6" s="21">
        <v>807841</v>
      </c>
      <c r="K6" s="25">
        <v>660</v>
      </c>
      <c r="L6" s="26">
        <v>1276362</v>
      </c>
      <c r="M6" s="27">
        <v>479</v>
      </c>
      <c r="N6" s="88">
        <v>226898</v>
      </c>
      <c r="O6" s="25">
        <v>457</v>
      </c>
      <c r="P6" s="26">
        <v>13790</v>
      </c>
      <c r="Q6" s="27">
        <v>14607</v>
      </c>
      <c r="R6" s="21">
        <v>2282447</v>
      </c>
      <c r="S6" s="25">
        <v>20097</v>
      </c>
      <c r="T6" s="26">
        <v>8199609</v>
      </c>
      <c r="U6" s="27">
        <v>2481</v>
      </c>
      <c r="V6" s="21">
        <v>583078</v>
      </c>
      <c r="W6" s="27">
        <v>587</v>
      </c>
      <c r="X6" s="26">
        <v>75328</v>
      </c>
      <c r="Y6" s="20">
        <f t="shared" si="0"/>
        <v>40865</v>
      </c>
      <c r="Z6" s="21">
        <f t="shared" si="1"/>
        <v>13508003</v>
      </c>
    </row>
    <row r="7" spans="1:26" ht="18.95" customHeight="1" thickBot="1">
      <c r="A7" s="7" t="s">
        <v>23</v>
      </c>
      <c r="B7" s="22"/>
      <c r="C7" s="107"/>
      <c r="D7" s="28" t="s">
        <v>24</v>
      </c>
      <c r="E7" s="23">
        <v>2126</v>
      </c>
      <c r="F7" s="36">
        <v>314630</v>
      </c>
      <c r="G7" s="29">
        <v>156</v>
      </c>
      <c r="H7" s="30">
        <v>75238</v>
      </c>
      <c r="I7" s="31">
        <v>1753</v>
      </c>
      <c r="J7" s="32">
        <v>2038984</v>
      </c>
      <c r="K7" s="89">
        <v>1235</v>
      </c>
      <c r="L7" s="30">
        <v>2173152</v>
      </c>
      <c r="M7" s="23">
        <v>879</v>
      </c>
      <c r="N7" s="24">
        <v>241512</v>
      </c>
      <c r="O7" s="33">
        <v>2427</v>
      </c>
      <c r="P7" s="34">
        <v>434374</v>
      </c>
      <c r="Q7" s="23">
        <v>33697</v>
      </c>
      <c r="R7" s="24">
        <v>4744204</v>
      </c>
      <c r="S7" s="33">
        <v>24502</v>
      </c>
      <c r="T7" s="34">
        <v>1969416</v>
      </c>
      <c r="U7" s="23">
        <v>3676</v>
      </c>
      <c r="V7" s="24">
        <v>2335169</v>
      </c>
      <c r="W7" s="23">
        <v>1229</v>
      </c>
      <c r="X7" s="34">
        <v>250201</v>
      </c>
      <c r="Y7" s="31">
        <f t="shared" si="0"/>
        <v>71680</v>
      </c>
      <c r="Z7" s="24">
        <f t="shared" si="1"/>
        <v>14576880</v>
      </c>
    </row>
    <row r="8" spans="1:26" ht="18.95" customHeight="1">
      <c r="A8" s="7"/>
      <c r="B8" s="22" t="s">
        <v>25</v>
      </c>
      <c r="C8" s="2" t="s">
        <v>26</v>
      </c>
      <c r="D8" s="105" t="s">
        <v>21</v>
      </c>
      <c r="E8" s="13">
        <v>130</v>
      </c>
      <c r="F8" s="14">
        <v>19000</v>
      </c>
      <c r="G8" s="15">
        <v>0</v>
      </c>
      <c r="H8" s="16">
        <v>0</v>
      </c>
      <c r="I8" s="13">
        <v>127</v>
      </c>
      <c r="J8" s="14">
        <v>67249</v>
      </c>
      <c r="K8" s="17">
        <v>0</v>
      </c>
      <c r="L8" s="18">
        <v>0</v>
      </c>
      <c r="M8" s="13">
        <v>6463</v>
      </c>
      <c r="N8" s="87">
        <v>845404</v>
      </c>
      <c r="O8" s="19">
        <v>0</v>
      </c>
      <c r="P8" s="18">
        <v>0</v>
      </c>
      <c r="Q8" s="13">
        <v>7861</v>
      </c>
      <c r="R8" s="14">
        <v>1888640</v>
      </c>
      <c r="S8" s="19">
        <v>32190</v>
      </c>
      <c r="T8" s="18">
        <v>4066598</v>
      </c>
      <c r="U8" s="13">
        <v>253</v>
      </c>
      <c r="V8" s="14">
        <v>22020</v>
      </c>
      <c r="W8" s="13">
        <v>20</v>
      </c>
      <c r="X8" s="18">
        <v>909</v>
      </c>
      <c r="Y8" s="13">
        <f t="shared" si="0"/>
        <v>47044</v>
      </c>
      <c r="Z8" s="14">
        <f t="shared" si="1"/>
        <v>6909820</v>
      </c>
    </row>
    <row r="9" spans="1:26" ht="18.95" customHeight="1">
      <c r="A9" s="7" t="s">
        <v>27</v>
      </c>
      <c r="B9" s="22"/>
      <c r="C9" s="106"/>
      <c r="D9" s="112" t="s">
        <v>22</v>
      </c>
      <c r="E9" s="23">
        <v>160</v>
      </c>
      <c r="F9" s="24">
        <v>25912</v>
      </c>
      <c r="G9" s="25">
        <v>0</v>
      </c>
      <c r="H9" s="26">
        <v>0</v>
      </c>
      <c r="I9" s="27">
        <v>116</v>
      </c>
      <c r="J9" s="21">
        <v>66899</v>
      </c>
      <c r="K9" s="25">
        <v>12</v>
      </c>
      <c r="L9" s="26">
        <v>198</v>
      </c>
      <c r="M9" s="27">
        <v>5947</v>
      </c>
      <c r="N9" s="88">
        <v>1060423</v>
      </c>
      <c r="O9" s="25">
        <v>0</v>
      </c>
      <c r="P9" s="26">
        <v>0</v>
      </c>
      <c r="Q9" s="27">
        <v>8556</v>
      </c>
      <c r="R9" s="21">
        <v>1966003</v>
      </c>
      <c r="S9" s="25">
        <v>31569</v>
      </c>
      <c r="T9" s="26">
        <v>4011284</v>
      </c>
      <c r="U9" s="27">
        <v>680</v>
      </c>
      <c r="V9" s="21">
        <v>59215</v>
      </c>
      <c r="W9" s="27">
        <v>129</v>
      </c>
      <c r="X9" s="26">
        <v>19358</v>
      </c>
      <c r="Y9" s="20">
        <f t="shared" si="0"/>
        <v>47169</v>
      </c>
      <c r="Z9" s="21">
        <f t="shared" si="1"/>
        <v>7209292</v>
      </c>
    </row>
    <row r="10" spans="1:26" ht="18.95" customHeight="1" thickBot="1">
      <c r="A10" s="7"/>
      <c r="B10" s="22"/>
      <c r="C10" s="107"/>
      <c r="D10" s="28" t="s">
        <v>24</v>
      </c>
      <c r="E10" s="35">
        <v>151</v>
      </c>
      <c r="F10" s="36">
        <v>24218</v>
      </c>
      <c r="G10" s="29">
        <v>0</v>
      </c>
      <c r="H10" s="30">
        <v>0</v>
      </c>
      <c r="I10" s="37">
        <v>123</v>
      </c>
      <c r="J10" s="38">
        <v>33292</v>
      </c>
      <c r="K10" s="89">
        <v>2</v>
      </c>
      <c r="L10" s="30">
        <v>20</v>
      </c>
      <c r="M10" s="35">
        <v>7685</v>
      </c>
      <c r="N10" s="36">
        <v>1590323</v>
      </c>
      <c r="O10" s="29">
        <v>0</v>
      </c>
      <c r="P10" s="30">
        <v>0</v>
      </c>
      <c r="Q10" s="35">
        <v>11898</v>
      </c>
      <c r="R10" s="36">
        <v>1330353</v>
      </c>
      <c r="S10" s="29">
        <v>5437</v>
      </c>
      <c r="T10" s="30">
        <v>768109</v>
      </c>
      <c r="U10" s="35">
        <v>1406</v>
      </c>
      <c r="V10" s="36">
        <v>93730</v>
      </c>
      <c r="W10" s="35">
        <v>72</v>
      </c>
      <c r="X10" s="30">
        <v>10451</v>
      </c>
      <c r="Y10" s="37">
        <f t="shared" si="0"/>
        <v>26774</v>
      </c>
      <c r="Z10" s="36">
        <f t="shared" si="1"/>
        <v>3850496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44</v>
      </c>
      <c r="J11" s="14">
        <v>22703</v>
      </c>
      <c r="K11" s="17">
        <v>0</v>
      </c>
      <c r="L11" s="18">
        <v>0</v>
      </c>
      <c r="M11" s="13">
        <v>15</v>
      </c>
      <c r="N11" s="87">
        <v>15000</v>
      </c>
      <c r="O11" s="19">
        <v>0</v>
      </c>
      <c r="P11" s="18">
        <v>0</v>
      </c>
      <c r="Q11" s="13">
        <v>2284</v>
      </c>
      <c r="R11" s="14">
        <v>626792</v>
      </c>
      <c r="S11" s="19">
        <v>0</v>
      </c>
      <c r="T11" s="18">
        <v>0</v>
      </c>
      <c r="U11" s="13">
        <v>6</v>
      </c>
      <c r="V11" s="14">
        <v>800</v>
      </c>
      <c r="W11" s="13">
        <v>0</v>
      </c>
      <c r="X11" s="18">
        <v>0</v>
      </c>
      <c r="Y11" s="13">
        <f>+W11+U11+S11+Q11+O11+M11+K11+I11+G11+E11</f>
        <v>2424</v>
      </c>
      <c r="Z11" s="14">
        <f aca="true" t="shared" si="2" ref="Z11:Z19">+X11+V11+T11+R11+P11+N11+L11+J11+H11+F11</f>
        <v>740295</v>
      </c>
    </row>
    <row r="12" spans="1:26" ht="18.95" customHeight="1">
      <c r="A12" s="7"/>
      <c r="B12" s="7"/>
      <c r="C12" s="106"/>
      <c r="D12" s="103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46</v>
      </c>
      <c r="J12" s="21">
        <v>23703</v>
      </c>
      <c r="K12" s="25">
        <v>0</v>
      </c>
      <c r="L12" s="26">
        <v>0</v>
      </c>
      <c r="M12" s="27">
        <v>15</v>
      </c>
      <c r="N12" s="88">
        <v>15000</v>
      </c>
      <c r="O12" s="25">
        <v>0</v>
      </c>
      <c r="P12" s="26">
        <v>0</v>
      </c>
      <c r="Q12" s="27">
        <v>2278</v>
      </c>
      <c r="R12" s="21">
        <v>603627</v>
      </c>
      <c r="S12" s="25">
        <v>0</v>
      </c>
      <c r="T12" s="26">
        <v>0</v>
      </c>
      <c r="U12" s="27">
        <v>4</v>
      </c>
      <c r="V12" s="21">
        <v>720</v>
      </c>
      <c r="W12" s="27">
        <v>0</v>
      </c>
      <c r="X12" s="26">
        <v>0</v>
      </c>
      <c r="Y12" s="20">
        <f aca="true" t="shared" si="3" ref="Y12:Y19">+W12+U12+S12+Q12+O12+M12+K12+I12+G12+E12</f>
        <v>2418</v>
      </c>
      <c r="Z12" s="21">
        <f t="shared" si="2"/>
        <v>718050</v>
      </c>
    </row>
    <row r="13" spans="1:26" ht="18.95" customHeight="1" thickBot="1">
      <c r="A13" s="7"/>
      <c r="B13" s="7"/>
      <c r="C13" s="107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43</v>
      </c>
      <c r="J13" s="38">
        <v>39731</v>
      </c>
      <c r="K13" s="89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5853</v>
      </c>
      <c r="R13" s="36">
        <v>1635599</v>
      </c>
      <c r="S13" s="29">
        <v>0</v>
      </c>
      <c r="T13" s="30">
        <v>0</v>
      </c>
      <c r="U13" s="35">
        <v>32</v>
      </c>
      <c r="V13" s="36">
        <v>3506</v>
      </c>
      <c r="W13" s="35">
        <v>0</v>
      </c>
      <c r="X13" s="30">
        <v>0</v>
      </c>
      <c r="Y13" s="37">
        <f t="shared" si="3"/>
        <v>6142.1</v>
      </c>
      <c r="Z13" s="36">
        <f t="shared" si="2"/>
        <v>1892836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10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2054</v>
      </c>
      <c r="N14" s="87">
        <v>161720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3"/>
        <v>2054</v>
      </c>
      <c r="Z14" s="14">
        <f t="shared" si="2"/>
        <v>161720</v>
      </c>
    </row>
    <row r="15" spans="1:26" ht="18.95" customHeight="1">
      <c r="A15" s="7"/>
      <c r="B15" s="22"/>
      <c r="C15" s="106"/>
      <c r="D15" s="112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810</v>
      </c>
      <c r="N15" s="88">
        <v>43080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3"/>
        <v>810</v>
      </c>
      <c r="Z15" s="24">
        <f t="shared" si="2"/>
        <v>43080</v>
      </c>
    </row>
    <row r="16" spans="1:26" ht="18.95" customHeight="1" thickBot="1">
      <c r="A16" s="7" t="s">
        <v>34</v>
      </c>
      <c r="B16" s="22"/>
      <c r="C16" s="107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89">
        <v>0</v>
      </c>
      <c r="L16" s="30">
        <v>0</v>
      </c>
      <c r="M16" s="35">
        <v>7224</v>
      </c>
      <c r="N16" s="36">
        <v>773897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3"/>
        <v>7224</v>
      </c>
      <c r="Z16" s="36">
        <f t="shared" si="2"/>
        <v>773897</v>
      </c>
    </row>
    <row r="17" spans="1:26" ht="18.95" customHeight="1">
      <c r="A17" s="7"/>
      <c r="B17" s="22"/>
      <c r="C17" s="2" t="s">
        <v>35</v>
      </c>
      <c r="D17" s="105" t="s">
        <v>21</v>
      </c>
      <c r="E17" s="13">
        <v>0</v>
      </c>
      <c r="F17" s="14">
        <v>0</v>
      </c>
      <c r="G17" s="19">
        <v>429</v>
      </c>
      <c r="H17" s="18">
        <v>110777</v>
      </c>
      <c r="I17" s="13">
        <v>1275</v>
      </c>
      <c r="J17" s="14">
        <v>145038</v>
      </c>
      <c r="K17" s="19">
        <v>187</v>
      </c>
      <c r="L17" s="18">
        <v>150025</v>
      </c>
      <c r="M17" s="13">
        <v>850</v>
      </c>
      <c r="N17" s="87">
        <v>402434</v>
      </c>
      <c r="O17" s="19">
        <v>4035</v>
      </c>
      <c r="P17" s="18">
        <v>1589499</v>
      </c>
      <c r="Q17" s="13">
        <v>3658</v>
      </c>
      <c r="R17" s="14">
        <v>947047</v>
      </c>
      <c r="S17" s="19">
        <v>188</v>
      </c>
      <c r="T17" s="18">
        <v>45791</v>
      </c>
      <c r="U17" s="13">
        <v>1</v>
      </c>
      <c r="V17" s="14">
        <v>220</v>
      </c>
      <c r="W17" s="13">
        <v>7364</v>
      </c>
      <c r="X17" s="18">
        <v>1477428</v>
      </c>
      <c r="Y17" s="41">
        <f t="shared" si="3"/>
        <v>17987</v>
      </c>
      <c r="Z17" s="42">
        <f t="shared" si="2"/>
        <v>4868259</v>
      </c>
    </row>
    <row r="18" spans="1:26" ht="18.95" customHeight="1">
      <c r="A18" s="7" t="s">
        <v>36</v>
      </c>
      <c r="B18" s="22"/>
      <c r="C18" s="106"/>
      <c r="D18" s="112" t="s">
        <v>22</v>
      </c>
      <c r="E18" s="27">
        <v>71</v>
      </c>
      <c r="F18" s="21">
        <v>18660</v>
      </c>
      <c r="G18" s="25">
        <v>439</v>
      </c>
      <c r="H18" s="26">
        <v>102396</v>
      </c>
      <c r="I18" s="27">
        <v>1266</v>
      </c>
      <c r="J18" s="21">
        <v>146378</v>
      </c>
      <c r="K18" s="25">
        <v>104</v>
      </c>
      <c r="L18" s="26">
        <v>77305</v>
      </c>
      <c r="M18" s="27">
        <v>635</v>
      </c>
      <c r="N18" s="21">
        <v>197101</v>
      </c>
      <c r="O18" s="25">
        <v>4177</v>
      </c>
      <c r="P18" s="26">
        <v>1641494</v>
      </c>
      <c r="Q18" s="27">
        <v>4451</v>
      </c>
      <c r="R18" s="21">
        <v>1099467</v>
      </c>
      <c r="S18" s="25">
        <v>196</v>
      </c>
      <c r="T18" s="26">
        <v>46212</v>
      </c>
      <c r="U18" s="27">
        <v>2</v>
      </c>
      <c r="V18" s="21">
        <v>440</v>
      </c>
      <c r="W18" s="27">
        <v>7494</v>
      </c>
      <c r="X18" s="26">
        <v>1480212</v>
      </c>
      <c r="Y18" s="23">
        <f t="shared" si="3"/>
        <v>18835</v>
      </c>
      <c r="Z18" s="24">
        <f t="shared" si="2"/>
        <v>4809665</v>
      </c>
    </row>
    <row r="19" spans="1:26" ht="18.95" customHeight="1" thickBot="1">
      <c r="A19" s="7"/>
      <c r="B19" s="22"/>
      <c r="C19" s="107"/>
      <c r="D19" s="43" t="s">
        <v>24</v>
      </c>
      <c r="E19" s="23">
        <v>254</v>
      </c>
      <c r="F19" s="24">
        <v>57289</v>
      </c>
      <c r="G19" s="33">
        <v>531</v>
      </c>
      <c r="H19" s="34">
        <v>125374</v>
      </c>
      <c r="I19" s="23">
        <v>292</v>
      </c>
      <c r="J19" s="24">
        <v>119116</v>
      </c>
      <c r="K19" s="90">
        <v>281</v>
      </c>
      <c r="L19" s="34">
        <v>226290</v>
      </c>
      <c r="M19" s="23">
        <v>1601</v>
      </c>
      <c r="N19" s="24">
        <v>609252</v>
      </c>
      <c r="O19" s="33">
        <v>1907</v>
      </c>
      <c r="P19" s="34">
        <v>734008</v>
      </c>
      <c r="Q19" s="23">
        <v>6895</v>
      </c>
      <c r="R19" s="24">
        <v>2101427</v>
      </c>
      <c r="S19" s="33">
        <v>124</v>
      </c>
      <c r="T19" s="34">
        <v>42175</v>
      </c>
      <c r="U19" s="23">
        <v>65</v>
      </c>
      <c r="V19" s="24">
        <v>14300</v>
      </c>
      <c r="W19" s="23">
        <v>8350</v>
      </c>
      <c r="X19" s="34">
        <v>1915336</v>
      </c>
      <c r="Y19" s="35">
        <f t="shared" si="3"/>
        <v>20300</v>
      </c>
      <c r="Z19" s="36">
        <f t="shared" si="2"/>
        <v>5944567</v>
      </c>
    </row>
    <row r="20" spans="1:28" ht="18.95" customHeight="1">
      <c r="A20" s="7"/>
      <c r="B20" s="22"/>
      <c r="C20" s="2" t="s">
        <v>17</v>
      </c>
      <c r="D20" s="105" t="s">
        <v>21</v>
      </c>
      <c r="E20" s="13">
        <f>+E17+E14+E11+E8+E5</f>
        <v>1048</v>
      </c>
      <c r="F20" s="14">
        <f aca="true" t="shared" si="4" ref="E20:Z21">+F17+F14+F11+F8+F5</f>
        <v>62965</v>
      </c>
      <c r="G20" s="19">
        <f aca="true" t="shared" si="5" ref="G20:Z20">+G17+G14+G11+G8+G5</f>
        <v>558</v>
      </c>
      <c r="H20" s="18">
        <f t="shared" si="5"/>
        <v>195977</v>
      </c>
      <c r="I20" s="13">
        <f t="shared" si="5"/>
        <v>2372</v>
      </c>
      <c r="J20" s="14">
        <f t="shared" si="5"/>
        <v>1092548</v>
      </c>
      <c r="K20" s="19">
        <f t="shared" si="5"/>
        <v>1056</v>
      </c>
      <c r="L20" s="18">
        <f t="shared" si="5"/>
        <v>1832925</v>
      </c>
      <c r="M20" s="13">
        <f t="shared" si="5"/>
        <v>9846</v>
      </c>
      <c r="N20" s="14">
        <f t="shared" si="5"/>
        <v>1633317</v>
      </c>
      <c r="O20" s="19">
        <f t="shared" si="5"/>
        <v>4714</v>
      </c>
      <c r="P20" s="18">
        <f t="shared" si="5"/>
        <v>1634158</v>
      </c>
      <c r="Q20" s="13">
        <f t="shared" si="5"/>
        <v>28620</v>
      </c>
      <c r="R20" s="14">
        <f t="shared" si="5"/>
        <v>5816454</v>
      </c>
      <c r="S20" s="19">
        <f t="shared" si="5"/>
        <v>53258</v>
      </c>
      <c r="T20" s="18">
        <f t="shared" si="5"/>
        <v>12563463</v>
      </c>
      <c r="U20" s="13">
        <f t="shared" si="5"/>
        <v>2753</v>
      </c>
      <c r="V20" s="14">
        <f t="shared" si="5"/>
        <v>819636</v>
      </c>
      <c r="W20" s="13">
        <f t="shared" si="5"/>
        <v>7921</v>
      </c>
      <c r="X20" s="18">
        <f t="shared" si="5"/>
        <v>1548189</v>
      </c>
      <c r="Y20" s="31">
        <f t="shared" si="5"/>
        <v>112146</v>
      </c>
      <c r="Z20" s="32">
        <f t="shared" si="5"/>
        <v>27199632</v>
      </c>
      <c r="AA20" s="3"/>
      <c r="AB20" s="3"/>
    </row>
    <row r="21" spans="1:28" ht="18.95" customHeight="1">
      <c r="A21" s="7" t="s">
        <v>37</v>
      </c>
      <c r="B21" s="22"/>
      <c r="C21" s="106"/>
      <c r="D21" s="112" t="s">
        <v>22</v>
      </c>
      <c r="E21" s="27">
        <f t="shared" si="4"/>
        <v>921</v>
      </c>
      <c r="F21" s="21">
        <f t="shared" si="4"/>
        <v>81822</v>
      </c>
      <c r="G21" s="25">
        <f t="shared" si="4"/>
        <v>544</v>
      </c>
      <c r="H21" s="26">
        <f t="shared" si="4"/>
        <v>182796</v>
      </c>
      <c r="I21" s="27">
        <f t="shared" si="4"/>
        <v>2205</v>
      </c>
      <c r="J21" s="21">
        <f t="shared" si="4"/>
        <v>1044821</v>
      </c>
      <c r="K21" s="25">
        <f t="shared" si="4"/>
        <v>776</v>
      </c>
      <c r="L21" s="26">
        <f t="shared" si="4"/>
        <v>1353865</v>
      </c>
      <c r="M21" s="27">
        <f t="shared" si="4"/>
        <v>7886</v>
      </c>
      <c r="N21" s="21">
        <f t="shared" si="4"/>
        <v>1542502</v>
      </c>
      <c r="O21" s="25">
        <f t="shared" si="4"/>
        <v>4634</v>
      </c>
      <c r="P21" s="26">
        <f t="shared" si="4"/>
        <v>1655284</v>
      </c>
      <c r="Q21" s="27">
        <f t="shared" si="4"/>
        <v>29892</v>
      </c>
      <c r="R21" s="21">
        <f t="shared" si="4"/>
        <v>5951544</v>
      </c>
      <c r="S21" s="25">
        <f t="shared" si="4"/>
        <v>51862</v>
      </c>
      <c r="T21" s="26">
        <f t="shared" si="4"/>
        <v>12257105</v>
      </c>
      <c r="U21" s="27">
        <f t="shared" si="4"/>
        <v>3167</v>
      </c>
      <c r="V21" s="21">
        <f t="shared" si="4"/>
        <v>643453</v>
      </c>
      <c r="W21" s="27">
        <f t="shared" si="4"/>
        <v>8210</v>
      </c>
      <c r="X21" s="26">
        <f t="shared" si="4"/>
        <v>1574898</v>
      </c>
      <c r="Y21" s="23">
        <f t="shared" si="4"/>
        <v>110097</v>
      </c>
      <c r="Z21" s="24">
        <f t="shared" si="4"/>
        <v>26288090</v>
      </c>
      <c r="AA21" s="3"/>
      <c r="AB21" s="3"/>
    </row>
    <row r="22" spans="1:28" ht="18.95" customHeight="1" thickBot="1">
      <c r="A22" s="7"/>
      <c r="B22" s="22"/>
      <c r="C22" s="107"/>
      <c r="D22" s="43" t="s">
        <v>24</v>
      </c>
      <c r="E22" s="23">
        <f aca="true" t="shared" si="6" ref="E22:Z22">+E19+E16+E13+E10+E7</f>
        <v>2531</v>
      </c>
      <c r="F22" s="24">
        <f t="shared" si="6"/>
        <v>396137</v>
      </c>
      <c r="G22" s="33">
        <f t="shared" si="6"/>
        <v>882</v>
      </c>
      <c r="H22" s="34">
        <f t="shared" si="6"/>
        <v>395612</v>
      </c>
      <c r="I22" s="23">
        <f t="shared" si="6"/>
        <v>2211</v>
      </c>
      <c r="J22" s="24">
        <f t="shared" si="6"/>
        <v>2231123</v>
      </c>
      <c r="K22" s="33">
        <f t="shared" si="6"/>
        <v>1518</v>
      </c>
      <c r="L22" s="34">
        <f t="shared" si="6"/>
        <v>2399462</v>
      </c>
      <c r="M22" s="23">
        <f t="shared" si="6"/>
        <v>17408.1</v>
      </c>
      <c r="N22" s="24">
        <f t="shared" si="6"/>
        <v>3233984</v>
      </c>
      <c r="O22" s="33">
        <f t="shared" si="6"/>
        <v>4334</v>
      </c>
      <c r="P22" s="34">
        <f t="shared" si="6"/>
        <v>1168382</v>
      </c>
      <c r="Q22" s="23">
        <f t="shared" si="6"/>
        <v>58343</v>
      </c>
      <c r="R22" s="24">
        <f t="shared" si="6"/>
        <v>9811583</v>
      </c>
      <c r="S22" s="33">
        <f t="shared" si="6"/>
        <v>30063</v>
      </c>
      <c r="T22" s="34">
        <f t="shared" si="6"/>
        <v>2779700</v>
      </c>
      <c r="U22" s="23">
        <f t="shared" si="6"/>
        <v>5179</v>
      </c>
      <c r="V22" s="24">
        <f t="shared" si="6"/>
        <v>2446705</v>
      </c>
      <c r="W22" s="23">
        <f t="shared" si="6"/>
        <v>9651</v>
      </c>
      <c r="X22" s="34">
        <f t="shared" si="6"/>
        <v>2175988</v>
      </c>
      <c r="Y22" s="23">
        <f t="shared" si="6"/>
        <v>132120.1</v>
      </c>
      <c r="Z22" s="24">
        <f t="shared" si="6"/>
        <v>27038676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261">
        <f>(E20+E21)/(E22+E41)*100</f>
        <v>39.89868287740628</v>
      </c>
      <c r="F23" s="262"/>
      <c r="G23" s="261">
        <f>(G20+G21)/(G22+G41)*100</f>
        <v>62.97142857142857</v>
      </c>
      <c r="H23" s="262"/>
      <c r="I23" s="261">
        <f>(I20+I21)/(I22+I41)*100</f>
        <v>107.56756756756755</v>
      </c>
      <c r="J23" s="262"/>
      <c r="K23" s="261">
        <f>(K20+K21)/(K22+K41)*100</f>
        <v>66.47314949201741</v>
      </c>
      <c r="L23" s="262"/>
      <c r="M23" s="261">
        <f>(M20+M21)/(M22+M41)*100</f>
        <v>53.968669440377894</v>
      </c>
      <c r="N23" s="262"/>
      <c r="O23" s="261">
        <f>(O20+O21)/(O22+O41)*100</f>
        <v>108.84955752212389</v>
      </c>
      <c r="P23" s="262"/>
      <c r="Q23" s="261">
        <f>(Q20+Q21)/(Q22+Q41)*100</f>
        <v>49.60409637328541</v>
      </c>
      <c r="R23" s="262"/>
      <c r="S23" s="261">
        <f>(S20+S21)/(S22+S41)*100</f>
        <v>178.9885918610591</v>
      </c>
      <c r="T23" s="262"/>
      <c r="U23" s="261">
        <f>(U20+U21)/(U22+U41)*100</f>
        <v>54.95729669513554</v>
      </c>
      <c r="V23" s="262"/>
      <c r="W23" s="261">
        <f>(W20+W21)/(W22+W41)*100</f>
        <v>82.33882905415753</v>
      </c>
      <c r="X23" s="262"/>
      <c r="Y23" s="261">
        <f>(Y20+Y21)/(Y22+Y41)*100</f>
        <v>86.77123531772743</v>
      </c>
      <c r="Z23" s="262"/>
    </row>
    <row r="24" spans="1:26" ht="18.95" customHeight="1">
      <c r="A24" s="7"/>
      <c r="B24" s="22"/>
      <c r="C24" s="45" t="s">
        <v>39</v>
      </c>
      <c r="D24" s="43" t="s">
        <v>40</v>
      </c>
      <c r="E24" s="263">
        <f>F22/E22*1000</f>
        <v>156514.02607664955</v>
      </c>
      <c r="F24" s="264"/>
      <c r="G24" s="257">
        <f>H22/G22*1000</f>
        <v>448539.68253968254</v>
      </c>
      <c r="H24" s="258"/>
      <c r="I24" s="259">
        <f>J22/I22*1000</f>
        <v>1009101.3116236996</v>
      </c>
      <c r="J24" s="260"/>
      <c r="K24" s="257">
        <f>L22/K22*1000</f>
        <v>1580673.25428195</v>
      </c>
      <c r="L24" s="258"/>
      <c r="M24" s="259">
        <f>N22/M22*1000</f>
        <v>185774.66811426866</v>
      </c>
      <c r="N24" s="260"/>
      <c r="O24" s="257">
        <f>P22/O22*1000</f>
        <v>269585.14074757724</v>
      </c>
      <c r="P24" s="258"/>
      <c r="Q24" s="259">
        <f>R22/Q22*1000</f>
        <v>168170.69742728348</v>
      </c>
      <c r="R24" s="260"/>
      <c r="S24" s="257">
        <f>T22/S22*1000</f>
        <v>92462.4954262715</v>
      </c>
      <c r="T24" s="258"/>
      <c r="U24" s="259">
        <f>V22/U22*1000</f>
        <v>472428.0749179378</v>
      </c>
      <c r="V24" s="260"/>
      <c r="W24" s="257">
        <f>X22/W22*1000</f>
        <v>225467.61993575798</v>
      </c>
      <c r="X24" s="258"/>
      <c r="Y24" s="259">
        <f>Z22/Y22*1000</f>
        <v>204652.25200404783</v>
      </c>
      <c r="Z24" s="260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1.9156812627298947</v>
      </c>
      <c r="F25" s="49"/>
      <c r="G25" s="50">
        <f>G22/Y22*100</f>
        <v>0.6675744266012514</v>
      </c>
      <c r="H25" s="51"/>
      <c r="I25" s="48">
        <f>I22/Y22*100</f>
        <v>1.6734773891330692</v>
      </c>
      <c r="J25" s="49"/>
      <c r="K25" s="50">
        <f>K22/Y22*100</f>
        <v>1.148954625374943</v>
      </c>
      <c r="L25" s="51"/>
      <c r="M25" s="48">
        <f>M22/Y22*100</f>
        <v>13.175966412377827</v>
      </c>
      <c r="N25" s="49"/>
      <c r="O25" s="50">
        <f>O22/Y22*100</f>
        <v>3.280348713027011</v>
      </c>
      <c r="P25" s="51"/>
      <c r="Q25" s="48">
        <f>Q22/Y22*100</f>
        <v>44.1590643664363</v>
      </c>
      <c r="R25" s="49"/>
      <c r="S25" s="50">
        <f>S22/Y22*100</f>
        <v>22.754297037316803</v>
      </c>
      <c r="T25" s="51"/>
      <c r="U25" s="48">
        <f>U22/Y22*100</f>
        <v>3.919918316743629</v>
      </c>
      <c r="V25" s="49"/>
      <c r="W25" s="50">
        <f>W22/Y22*100</f>
        <v>7.304717450259271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109"/>
      <c r="E26" s="52"/>
      <c r="F26" s="109"/>
      <c r="G26" s="52"/>
      <c r="H26" s="109"/>
      <c r="I26" s="52"/>
      <c r="J26" s="109"/>
      <c r="K26" s="52"/>
      <c r="L26" s="109"/>
      <c r="M26" s="52"/>
      <c r="N26" s="109"/>
      <c r="O26" s="52"/>
      <c r="P26" s="109"/>
      <c r="Q26" s="52"/>
      <c r="R26" s="109"/>
      <c r="S26" s="52"/>
      <c r="T26" s="109"/>
      <c r="U26" s="52"/>
      <c r="V26" s="109"/>
      <c r="W26" s="52"/>
      <c r="X26" s="109"/>
      <c r="Y26" s="52"/>
      <c r="Z26" s="53"/>
    </row>
    <row r="27" spans="1:26" ht="18.95" customHeight="1">
      <c r="A27" s="22"/>
      <c r="B27" s="254" t="s">
        <v>42</v>
      </c>
      <c r="C27" s="4" t="s">
        <v>43</v>
      </c>
      <c r="D27" s="54" t="s">
        <v>21</v>
      </c>
      <c r="E27" s="13">
        <v>1582</v>
      </c>
      <c r="F27" s="14">
        <v>175058</v>
      </c>
      <c r="G27" s="19">
        <v>791</v>
      </c>
      <c r="H27" s="18">
        <v>294475</v>
      </c>
      <c r="I27" s="13">
        <v>2476</v>
      </c>
      <c r="J27" s="14">
        <v>998232</v>
      </c>
      <c r="K27" s="19">
        <v>109</v>
      </c>
      <c r="L27" s="18">
        <v>38620</v>
      </c>
      <c r="M27" s="13">
        <v>8300</v>
      </c>
      <c r="N27" s="14">
        <v>1288226</v>
      </c>
      <c r="O27" s="19">
        <v>4598</v>
      </c>
      <c r="P27" s="18">
        <v>1590070</v>
      </c>
      <c r="Q27" s="13">
        <v>20416</v>
      </c>
      <c r="R27" s="14">
        <v>3927013</v>
      </c>
      <c r="S27" s="19">
        <v>38073</v>
      </c>
      <c r="T27" s="18">
        <v>10333684</v>
      </c>
      <c r="U27" s="13">
        <v>4467</v>
      </c>
      <c r="V27" s="14">
        <v>1357620</v>
      </c>
      <c r="W27" s="19">
        <v>7459</v>
      </c>
      <c r="X27" s="18">
        <v>1589777</v>
      </c>
      <c r="Y27" s="55">
        <f>+W27+U27+S27+Q27+O27+M27+K27+I27+G27+E27</f>
        <v>88271</v>
      </c>
      <c r="Z27" s="56">
        <f aca="true" t="shared" si="7" ref="Z27:Z29">+X27+V27+T27+R27+P27+N27+L27+J27+H27+F27</f>
        <v>21592775</v>
      </c>
    </row>
    <row r="28" spans="1:26" ht="18.95" customHeight="1">
      <c r="A28" s="22"/>
      <c r="B28" s="255"/>
      <c r="C28" s="7"/>
      <c r="D28" s="57" t="s">
        <v>22</v>
      </c>
      <c r="E28" s="27">
        <v>1289</v>
      </c>
      <c r="F28" s="21">
        <v>116414</v>
      </c>
      <c r="G28" s="25">
        <v>1037</v>
      </c>
      <c r="H28" s="26">
        <v>265815</v>
      </c>
      <c r="I28" s="27">
        <v>2529</v>
      </c>
      <c r="J28" s="21">
        <v>966420</v>
      </c>
      <c r="K28" s="25">
        <v>131</v>
      </c>
      <c r="L28" s="26">
        <v>54592</v>
      </c>
      <c r="M28" s="27">
        <v>4915</v>
      </c>
      <c r="N28" s="21">
        <v>1160901</v>
      </c>
      <c r="O28" s="25">
        <v>4845</v>
      </c>
      <c r="P28" s="26">
        <v>1681654</v>
      </c>
      <c r="Q28" s="27">
        <v>22242</v>
      </c>
      <c r="R28" s="21">
        <v>4455916</v>
      </c>
      <c r="S28" s="25">
        <v>37837</v>
      </c>
      <c r="T28" s="26">
        <v>10142722</v>
      </c>
      <c r="U28" s="27">
        <v>3285</v>
      </c>
      <c r="V28" s="21">
        <v>947647</v>
      </c>
      <c r="W28" s="25">
        <v>8658</v>
      </c>
      <c r="X28" s="26">
        <v>1847128</v>
      </c>
      <c r="Y28" s="58">
        <f aca="true" t="shared" si="8" ref="Y28:Y29">+W28+U28+S28+Q28+O28+M28+K28+I28+G28+E28</f>
        <v>86768</v>
      </c>
      <c r="Z28" s="59">
        <f t="shared" si="7"/>
        <v>21639209</v>
      </c>
    </row>
    <row r="29" spans="1:26" ht="18.95" customHeight="1">
      <c r="A29" s="22"/>
      <c r="B29" s="255"/>
      <c r="C29" s="7"/>
      <c r="D29" s="57" t="s">
        <v>24</v>
      </c>
      <c r="E29" s="27">
        <v>2139</v>
      </c>
      <c r="F29" s="21">
        <v>286164</v>
      </c>
      <c r="G29" s="25">
        <v>1293</v>
      </c>
      <c r="H29" s="26">
        <v>533552</v>
      </c>
      <c r="I29" s="27">
        <v>2247</v>
      </c>
      <c r="J29" s="21">
        <v>2446719</v>
      </c>
      <c r="K29" s="25">
        <v>410</v>
      </c>
      <c r="L29" s="26">
        <v>130442</v>
      </c>
      <c r="M29" s="27">
        <v>13432</v>
      </c>
      <c r="N29" s="21">
        <v>2490739</v>
      </c>
      <c r="O29" s="25">
        <v>4075</v>
      </c>
      <c r="P29" s="26">
        <v>1204368</v>
      </c>
      <c r="Q29" s="27">
        <v>63046</v>
      </c>
      <c r="R29" s="21">
        <v>11809839</v>
      </c>
      <c r="S29" s="25">
        <v>26495</v>
      </c>
      <c r="T29" s="26">
        <v>2416783</v>
      </c>
      <c r="U29" s="27">
        <v>7947</v>
      </c>
      <c r="V29" s="21">
        <v>2730197</v>
      </c>
      <c r="W29" s="25">
        <v>13417</v>
      </c>
      <c r="X29" s="26">
        <v>1814231</v>
      </c>
      <c r="Y29" s="58">
        <f t="shared" si="8"/>
        <v>134501</v>
      </c>
      <c r="Z29" s="59">
        <f t="shared" si="7"/>
        <v>25863034</v>
      </c>
    </row>
    <row r="30" spans="1:26" ht="18.95" customHeight="1" thickBot="1">
      <c r="A30" s="22" t="s">
        <v>29</v>
      </c>
      <c r="B30" s="255"/>
      <c r="C30" s="7"/>
      <c r="D30" s="60" t="s">
        <v>44</v>
      </c>
      <c r="E30" s="252">
        <v>72</v>
      </c>
      <c r="F30" s="253"/>
      <c r="G30" s="252">
        <v>64.5</v>
      </c>
      <c r="H30" s="253"/>
      <c r="I30" s="252">
        <v>110.1</v>
      </c>
      <c r="J30" s="253"/>
      <c r="K30" s="252">
        <v>28.5</v>
      </c>
      <c r="L30" s="253"/>
      <c r="M30" s="252">
        <v>56.3</v>
      </c>
      <c r="N30" s="253"/>
      <c r="O30" s="252">
        <v>112.5</v>
      </c>
      <c r="P30" s="253"/>
      <c r="Q30" s="252">
        <v>33.3</v>
      </c>
      <c r="R30" s="253"/>
      <c r="S30" s="252">
        <v>143.9</v>
      </c>
      <c r="T30" s="253"/>
      <c r="U30" s="252">
        <v>52.7</v>
      </c>
      <c r="V30" s="253"/>
      <c r="W30" s="252">
        <v>57.5</v>
      </c>
      <c r="X30" s="253"/>
      <c r="Y30" s="252">
        <v>65.4</v>
      </c>
      <c r="Z30" s="253"/>
    </row>
    <row r="31" spans="1:26" ht="18.95" customHeight="1">
      <c r="A31" s="22"/>
      <c r="B31" s="255"/>
      <c r="C31" s="4" t="s">
        <v>45</v>
      </c>
      <c r="D31" s="105" t="s">
        <v>21</v>
      </c>
      <c r="E31" s="124">
        <f>E20-E27</f>
        <v>-534</v>
      </c>
      <c r="F31" s="125">
        <f aca="true" t="shared" si="9" ref="F31:Z33">F20-F27</f>
        <v>-112093</v>
      </c>
      <c r="G31" s="126">
        <f t="shared" si="9"/>
        <v>-233</v>
      </c>
      <c r="H31" s="127">
        <f t="shared" si="9"/>
        <v>-98498</v>
      </c>
      <c r="I31" s="124">
        <f t="shared" si="9"/>
        <v>-104</v>
      </c>
      <c r="J31" s="125">
        <f t="shared" si="9"/>
        <v>94316</v>
      </c>
      <c r="K31" s="126">
        <f t="shared" si="9"/>
        <v>947</v>
      </c>
      <c r="L31" s="127">
        <f t="shared" si="9"/>
        <v>1794305</v>
      </c>
      <c r="M31" s="124">
        <f t="shared" si="9"/>
        <v>1546</v>
      </c>
      <c r="N31" s="125">
        <f t="shared" si="9"/>
        <v>345091</v>
      </c>
      <c r="O31" s="126">
        <f t="shared" si="9"/>
        <v>116</v>
      </c>
      <c r="P31" s="127">
        <f t="shared" si="9"/>
        <v>44088</v>
      </c>
      <c r="Q31" s="124">
        <f t="shared" si="9"/>
        <v>8204</v>
      </c>
      <c r="R31" s="125">
        <f t="shared" si="9"/>
        <v>1889441</v>
      </c>
      <c r="S31" s="126">
        <f t="shared" si="9"/>
        <v>15185</v>
      </c>
      <c r="T31" s="127">
        <f t="shared" si="9"/>
        <v>2229779</v>
      </c>
      <c r="U31" s="124">
        <f t="shared" si="9"/>
        <v>-1714</v>
      </c>
      <c r="V31" s="125">
        <f t="shared" si="9"/>
        <v>-537984</v>
      </c>
      <c r="W31" s="126">
        <f t="shared" si="9"/>
        <v>462</v>
      </c>
      <c r="X31" s="127">
        <f t="shared" si="9"/>
        <v>-41588</v>
      </c>
      <c r="Y31" s="124">
        <f t="shared" si="9"/>
        <v>23875</v>
      </c>
      <c r="Z31" s="125">
        <f t="shared" si="9"/>
        <v>5606857</v>
      </c>
    </row>
    <row r="32" spans="1:26" ht="18.95" customHeight="1">
      <c r="A32" s="22" t="s">
        <v>46</v>
      </c>
      <c r="B32" s="255"/>
      <c r="C32" s="7"/>
      <c r="D32" s="112" t="s">
        <v>22</v>
      </c>
      <c r="E32" s="128">
        <f aca="true" t="shared" si="10" ref="E32:T33">E21-E28</f>
        <v>-368</v>
      </c>
      <c r="F32" s="129">
        <f t="shared" si="10"/>
        <v>-34592</v>
      </c>
      <c r="G32" s="130">
        <f t="shared" si="10"/>
        <v>-493</v>
      </c>
      <c r="H32" s="131">
        <f t="shared" si="10"/>
        <v>-83019</v>
      </c>
      <c r="I32" s="128">
        <f t="shared" si="10"/>
        <v>-324</v>
      </c>
      <c r="J32" s="129">
        <f t="shared" si="10"/>
        <v>78401</v>
      </c>
      <c r="K32" s="130">
        <f t="shared" si="10"/>
        <v>645</v>
      </c>
      <c r="L32" s="131">
        <f t="shared" si="10"/>
        <v>1299273</v>
      </c>
      <c r="M32" s="128">
        <f t="shared" si="10"/>
        <v>2971</v>
      </c>
      <c r="N32" s="129">
        <f t="shared" si="10"/>
        <v>381601</v>
      </c>
      <c r="O32" s="130">
        <f t="shared" si="10"/>
        <v>-211</v>
      </c>
      <c r="P32" s="131">
        <f t="shared" si="10"/>
        <v>-26370</v>
      </c>
      <c r="Q32" s="128">
        <f t="shared" si="10"/>
        <v>7650</v>
      </c>
      <c r="R32" s="129">
        <f t="shared" si="10"/>
        <v>1495628</v>
      </c>
      <c r="S32" s="130">
        <f t="shared" si="10"/>
        <v>14025</v>
      </c>
      <c r="T32" s="131">
        <f t="shared" si="10"/>
        <v>2114383</v>
      </c>
      <c r="U32" s="128">
        <f t="shared" si="9"/>
        <v>-118</v>
      </c>
      <c r="V32" s="129">
        <f t="shared" si="9"/>
        <v>-304194</v>
      </c>
      <c r="W32" s="130">
        <f t="shared" si="9"/>
        <v>-448</v>
      </c>
      <c r="X32" s="131">
        <f t="shared" si="9"/>
        <v>-272230</v>
      </c>
      <c r="Y32" s="128">
        <f t="shared" si="9"/>
        <v>23329</v>
      </c>
      <c r="Z32" s="129">
        <f t="shared" si="9"/>
        <v>4648881</v>
      </c>
    </row>
    <row r="33" spans="1:26" ht="18.95" customHeight="1">
      <c r="A33" s="22"/>
      <c r="B33" s="255"/>
      <c r="C33" s="7"/>
      <c r="D33" s="112" t="s">
        <v>24</v>
      </c>
      <c r="E33" s="128">
        <f t="shared" si="10"/>
        <v>392</v>
      </c>
      <c r="F33" s="129">
        <f t="shared" si="9"/>
        <v>109973</v>
      </c>
      <c r="G33" s="130">
        <f t="shared" si="9"/>
        <v>-411</v>
      </c>
      <c r="H33" s="131">
        <f t="shared" si="9"/>
        <v>-137940</v>
      </c>
      <c r="I33" s="128">
        <f t="shared" si="9"/>
        <v>-36</v>
      </c>
      <c r="J33" s="129">
        <f t="shared" si="9"/>
        <v>-215596</v>
      </c>
      <c r="K33" s="130">
        <f t="shared" si="9"/>
        <v>1108</v>
      </c>
      <c r="L33" s="131">
        <f t="shared" si="9"/>
        <v>2269020</v>
      </c>
      <c r="M33" s="128">
        <f t="shared" si="9"/>
        <v>3976.0999999999985</v>
      </c>
      <c r="N33" s="129">
        <f t="shared" si="9"/>
        <v>743245</v>
      </c>
      <c r="O33" s="130">
        <f t="shared" si="9"/>
        <v>259</v>
      </c>
      <c r="P33" s="131">
        <f t="shared" si="9"/>
        <v>-35986</v>
      </c>
      <c r="Q33" s="128">
        <f t="shared" si="9"/>
        <v>-4703</v>
      </c>
      <c r="R33" s="129">
        <f t="shared" si="9"/>
        <v>-1998256</v>
      </c>
      <c r="S33" s="130">
        <f t="shared" si="9"/>
        <v>3568</v>
      </c>
      <c r="T33" s="131">
        <f t="shared" si="9"/>
        <v>362917</v>
      </c>
      <c r="U33" s="128">
        <f t="shared" si="9"/>
        <v>-2768</v>
      </c>
      <c r="V33" s="129">
        <f t="shared" si="9"/>
        <v>-283492</v>
      </c>
      <c r="W33" s="130">
        <f t="shared" si="9"/>
        <v>-3766</v>
      </c>
      <c r="X33" s="131">
        <f t="shared" si="9"/>
        <v>361757</v>
      </c>
      <c r="Y33" s="128">
        <f t="shared" si="9"/>
        <v>-2380.899999999994</v>
      </c>
      <c r="Z33" s="129">
        <f t="shared" si="9"/>
        <v>1175642</v>
      </c>
    </row>
    <row r="34" spans="1:26" ht="18.95" customHeight="1" thickBot="1">
      <c r="A34" s="22" t="s">
        <v>47</v>
      </c>
      <c r="B34" s="255"/>
      <c r="C34" s="69"/>
      <c r="D34" s="28" t="s">
        <v>44</v>
      </c>
      <c r="E34" s="246">
        <f>+E23-E30</f>
        <v>-32.10131712259372</v>
      </c>
      <c r="F34" s="245"/>
      <c r="G34" s="250">
        <f aca="true" t="shared" si="11" ref="G34">+G23-G30</f>
        <v>-1.528571428571432</v>
      </c>
      <c r="H34" s="251"/>
      <c r="I34" s="246">
        <f aca="true" t="shared" si="12" ref="I34">+I23-I30</f>
        <v>-2.5324324324324436</v>
      </c>
      <c r="J34" s="245"/>
      <c r="K34" s="250">
        <f aca="true" t="shared" si="13" ref="K34">+K23-K30</f>
        <v>37.97314949201741</v>
      </c>
      <c r="L34" s="251"/>
      <c r="M34" s="246">
        <f aca="true" t="shared" si="14" ref="M34">+M23-M30</f>
        <v>-2.331330559622103</v>
      </c>
      <c r="N34" s="245"/>
      <c r="O34" s="250">
        <f aca="true" t="shared" si="15" ref="O34">+O23-O30</f>
        <v>-3.650442477876112</v>
      </c>
      <c r="P34" s="251"/>
      <c r="Q34" s="246">
        <f aca="true" t="shared" si="16" ref="Q34">+Q23-Q30</f>
        <v>16.30409637328541</v>
      </c>
      <c r="R34" s="245"/>
      <c r="S34" s="250">
        <f aca="true" t="shared" si="17" ref="S34">+S23-S30</f>
        <v>35.088591861059086</v>
      </c>
      <c r="T34" s="251"/>
      <c r="U34" s="246">
        <f aca="true" t="shared" si="18" ref="U34">+U23-U30</f>
        <v>2.257296695135537</v>
      </c>
      <c r="V34" s="245"/>
      <c r="W34" s="250">
        <f aca="true" t="shared" si="19" ref="W34">+W23-W30</f>
        <v>24.83882905415753</v>
      </c>
      <c r="X34" s="251"/>
      <c r="Y34" s="246">
        <f aca="true" t="shared" si="20" ref="Y34">+Y23-Y30</f>
        <v>21.371235317727425</v>
      </c>
      <c r="Z34" s="245"/>
    </row>
    <row r="35" spans="1:26" ht="18.95" customHeight="1">
      <c r="A35" s="22"/>
      <c r="B35" s="255"/>
      <c r="C35" s="7" t="s">
        <v>48</v>
      </c>
      <c r="D35" s="70" t="s">
        <v>21</v>
      </c>
      <c r="E35" s="71">
        <f aca="true" t="shared" si="21" ref="E35:Z37">E20/E27*100</f>
        <v>66.24525916561315</v>
      </c>
      <c r="F35" s="72">
        <f t="shared" si="21"/>
        <v>35.96807915090998</v>
      </c>
      <c r="G35" s="73">
        <f t="shared" si="21"/>
        <v>70.54361567635904</v>
      </c>
      <c r="H35" s="74">
        <f t="shared" si="21"/>
        <v>66.55132014602259</v>
      </c>
      <c r="I35" s="71">
        <f t="shared" si="21"/>
        <v>95.79967689822294</v>
      </c>
      <c r="J35" s="72">
        <f t="shared" si="21"/>
        <v>109.44830460253729</v>
      </c>
      <c r="K35" s="73">
        <f t="shared" si="21"/>
        <v>968.8073394495414</v>
      </c>
      <c r="L35" s="74">
        <f t="shared" si="21"/>
        <v>4746.051268772656</v>
      </c>
      <c r="M35" s="71">
        <f t="shared" si="21"/>
        <v>118.62650602409639</v>
      </c>
      <c r="N35" s="72">
        <f t="shared" si="21"/>
        <v>126.78807911034244</v>
      </c>
      <c r="O35" s="73">
        <f t="shared" si="21"/>
        <v>102.522836015659</v>
      </c>
      <c r="P35" s="74">
        <f t="shared" si="21"/>
        <v>102.77270811976831</v>
      </c>
      <c r="Q35" s="71">
        <f t="shared" si="21"/>
        <v>140.18416927899688</v>
      </c>
      <c r="R35" s="72">
        <f t="shared" si="21"/>
        <v>148.1139481840269</v>
      </c>
      <c r="S35" s="73">
        <f t="shared" si="21"/>
        <v>139.883907230846</v>
      </c>
      <c r="T35" s="74">
        <f t="shared" si="21"/>
        <v>121.57777419940459</v>
      </c>
      <c r="U35" s="71">
        <f t="shared" si="21"/>
        <v>61.62972912469219</v>
      </c>
      <c r="V35" s="72">
        <f t="shared" si="21"/>
        <v>60.373005701153495</v>
      </c>
      <c r="W35" s="73">
        <f t="shared" si="21"/>
        <v>106.19385976672476</v>
      </c>
      <c r="X35" s="74">
        <f t="shared" si="21"/>
        <v>97.38403562260619</v>
      </c>
      <c r="Y35" s="71">
        <f t="shared" si="21"/>
        <v>127.04738815692582</v>
      </c>
      <c r="Z35" s="72">
        <f t="shared" si="21"/>
        <v>125.96635680221742</v>
      </c>
    </row>
    <row r="36" spans="1:26" ht="18.95" customHeight="1">
      <c r="A36" s="22" t="s">
        <v>49</v>
      </c>
      <c r="B36" s="255"/>
      <c r="C36" s="7" t="s">
        <v>62</v>
      </c>
      <c r="D36" s="60" t="s">
        <v>22</v>
      </c>
      <c r="E36" s="75">
        <f t="shared" si="21"/>
        <v>71.45073700543057</v>
      </c>
      <c r="F36" s="76">
        <f t="shared" si="21"/>
        <v>70.28536086724965</v>
      </c>
      <c r="G36" s="77">
        <f t="shared" si="21"/>
        <v>52.459016393442624</v>
      </c>
      <c r="H36" s="78">
        <f t="shared" si="21"/>
        <v>68.768128209469</v>
      </c>
      <c r="I36" s="75">
        <f t="shared" si="21"/>
        <v>87.18861209964413</v>
      </c>
      <c r="J36" s="76">
        <f t="shared" si="21"/>
        <v>108.11251836675567</v>
      </c>
      <c r="K36" s="77">
        <f t="shared" si="21"/>
        <v>592.3664122137404</v>
      </c>
      <c r="L36" s="78">
        <f t="shared" si="21"/>
        <v>2479.969592614302</v>
      </c>
      <c r="M36" s="75">
        <f t="shared" si="21"/>
        <v>160.44760935910477</v>
      </c>
      <c r="N36" s="76">
        <f t="shared" si="21"/>
        <v>132.8711061494477</v>
      </c>
      <c r="O36" s="77">
        <f t="shared" si="21"/>
        <v>95.64499484004128</v>
      </c>
      <c r="P36" s="78">
        <f t="shared" si="21"/>
        <v>98.43190097368424</v>
      </c>
      <c r="Q36" s="75">
        <f t="shared" si="21"/>
        <v>134.39438899379553</v>
      </c>
      <c r="R36" s="76">
        <f t="shared" si="21"/>
        <v>133.56499539039783</v>
      </c>
      <c r="S36" s="77">
        <f t="shared" si="21"/>
        <v>137.06689219547005</v>
      </c>
      <c r="T36" s="78">
        <f t="shared" si="21"/>
        <v>120.84630733248925</v>
      </c>
      <c r="U36" s="75">
        <f t="shared" si="21"/>
        <v>96.40791476407915</v>
      </c>
      <c r="V36" s="76">
        <f t="shared" si="21"/>
        <v>67.90007249534901</v>
      </c>
      <c r="W36" s="77">
        <f t="shared" si="21"/>
        <v>94.82559482559483</v>
      </c>
      <c r="X36" s="78">
        <f t="shared" si="21"/>
        <v>85.26198509253284</v>
      </c>
      <c r="Y36" s="75">
        <f t="shared" si="21"/>
        <v>126.88664023603171</v>
      </c>
      <c r="Z36" s="76">
        <f t="shared" si="21"/>
        <v>121.48359951604515</v>
      </c>
    </row>
    <row r="37" spans="1:26" ht="18.95" customHeight="1" thickBot="1">
      <c r="A37" s="22"/>
      <c r="B37" s="256"/>
      <c r="C37" s="69"/>
      <c r="D37" s="47" t="s">
        <v>24</v>
      </c>
      <c r="E37" s="79">
        <f t="shared" si="21"/>
        <v>118.32632071061244</v>
      </c>
      <c r="F37" s="80">
        <f t="shared" si="21"/>
        <v>138.430061083854</v>
      </c>
      <c r="G37" s="81">
        <f t="shared" si="21"/>
        <v>68.21345707656613</v>
      </c>
      <c r="H37" s="82">
        <f t="shared" si="21"/>
        <v>74.14684979158544</v>
      </c>
      <c r="I37" s="79">
        <f t="shared" si="21"/>
        <v>98.39786381842457</v>
      </c>
      <c r="J37" s="80">
        <f t="shared" si="21"/>
        <v>91.18836286471802</v>
      </c>
      <c r="K37" s="81">
        <f t="shared" si="21"/>
        <v>370.2439024390244</v>
      </c>
      <c r="L37" s="82">
        <f t="shared" si="21"/>
        <v>1839.4857484552522</v>
      </c>
      <c r="M37" s="79">
        <f t="shared" si="21"/>
        <v>129.60169743895173</v>
      </c>
      <c r="N37" s="80">
        <f t="shared" si="21"/>
        <v>129.84034055756143</v>
      </c>
      <c r="O37" s="81">
        <f t="shared" si="21"/>
        <v>106.3558282208589</v>
      </c>
      <c r="P37" s="82">
        <f t="shared" si="21"/>
        <v>97.0120428307627</v>
      </c>
      <c r="Q37" s="79">
        <f t="shared" si="21"/>
        <v>92.5403673508232</v>
      </c>
      <c r="R37" s="80">
        <f t="shared" si="21"/>
        <v>83.07973546464098</v>
      </c>
      <c r="S37" s="81">
        <f t="shared" si="21"/>
        <v>113.4666918286469</v>
      </c>
      <c r="T37" s="82">
        <f t="shared" si="21"/>
        <v>115.0165323076172</v>
      </c>
      <c r="U37" s="79">
        <f t="shared" si="21"/>
        <v>65.16924625644897</v>
      </c>
      <c r="V37" s="80">
        <f t="shared" si="21"/>
        <v>89.61642694648042</v>
      </c>
      <c r="W37" s="81">
        <f t="shared" si="21"/>
        <v>71.9311321457852</v>
      </c>
      <c r="X37" s="82">
        <f t="shared" si="21"/>
        <v>119.93996354378247</v>
      </c>
      <c r="Y37" s="79">
        <f t="shared" si="21"/>
        <v>98.22982728752947</v>
      </c>
      <c r="Z37" s="80">
        <f t="shared" si="21"/>
        <v>104.5456461140638</v>
      </c>
    </row>
    <row r="38" ht="5.25" customHeight="1" thickBot="1">
      <c r="A38" s="22"/>
    </row>
    <row r="39" spans="1:26" ht="18.95" customHeight="1">
      <c r="A39" s="22" t="s">
        <v>50</v>
      </c>
      <c r="B39" s="247" t="s">
        <v>51</v>
      </c>
      <c r="C39" s="12" t="s">
        <v>43</v>
      </c>
      <c r="D39" s="104" t="s">
        <v>21</v>
      </c>
      <c r="E39" s="13">
        <f>+'(令和3年6月) '!E20</f>
        <v>1286</v>
      </c>
      <c r="F39" s="14">
        <f>+'(令和3年6月) '!F20</f>
        <v>88981</v>
      </c>
      <c r="G39" s="13">
        <f>+'(令和3年6月) '!G20</f>
        <v>659</v>
      </c>
      <c r="H39" s="14">
        <f>+'(令和3年6月) '!H20</f>
        <v>199392</v>
      </c>
      <c r="I39" s="13">
        <f>+'(令和3年6月) '!I20</f>
        <v>2536</v>
      </c>
      <c r="J39" s="14">
        <f>+'(令和3年6月) '!J20</f>
        <v>1919161</v>
      </c>
      <c r="K39" s="13">
        <f>+'(令和3年6月) '!K20</f>
        <v>1054</v>
      </c>
      <c r="L39" s="14">
        <f>+'(令和3年6月) '!L20</f>
        <v>260620</v>
      </c>
      <c r="M39" s="13">
        <f>+'(令和3年6月) '!M20</f>
        <v>7622</v>
      </c>
      <c r="N39" s="14">
        <f>+'(令和3年6月) '!N20</f>
        <v>1946419</v>
      </c>
      <c r="O39" s="13">
        <f>+'(令和3年6月) '!O20</f>
        <v>4631</v>
      </c>
      <c r="P39" s="14">
        <f>+'(令和3年6月) '!P20</f>
        <v>1595167</v>
      </c>
      <c r="Q39" s="13">
        <f>+'(令和3年6月) '!Q20</f>
        <v>29468</v>
      </c>
      <c r="R39" s="14">
        <f>+'(令和3年6月) '!R20</f>
        <v>5714343</v>
      </c>
      <c r="S39" s="25">
        <f>+'(令和3年6月) '!S20</f>
        <v>44564</v>
      </c>
      <c r="T39" s="26">
        <f>+'(令和3年6月) '!T20</f>
        <v>10773964</v>
      </c>
      <c r="U39" s="13">
        <f>+'(令和3年6月) '!U20</f>
        <v>3933</v>
      </c>
      <c r="V39" s="14">
        <f>+'(令和3年6月) '!V20</f>
        <v>1491077</v>
      </c>
      <c r="W39" s="13">
        <f>+'(令和3年6月) '!W20</f>
        <v>8844</v>
      </c>
      <c r="X39" s="14">
        <f>+'(令和3年6月) '!X20</f>
        <v>1837472</v>
      </c>
      <c r="Y39" s="55">
        <f>+'(令和3年4月) '!Y20</f>
        <v>109429</v>
      </c>
      <c r="Z39" s="56">
        <f>+'(令和3年4月) '!Z20</f>
        <v>26918593</v>
      </c>
    </row>
    <row r="40" spans="1:26" ht="18.95" customHeight="1">
      <c r="A40" s="22"/>
      <c r="B40" s="248"/>
      <c r="C40" s="22"/>
      <c r="D40" s="103" t="s">
        <v>22</v>
      </c>
      <c r="E40" s="27">
        <f>+'(令和3年6月) '!E21</f>
        <v>1332</v>
      </c>
      <c r="F40" s="21">
        <f>+'(令和3年6月) '!F21</f>
        <v>176209</v>
      </c>
      <c r="G40" s="27">
        <f>+'(令和3年6月) '!G21</f>
        <v>636</v>
      </c>
      <c r="H40" s="21">
        <f>+'(令和3年6月) '!H21</f>
        <v>203219</v>
      </c>
      <c r="I40" s="27">
        <f>+'(令和3年6月) '!I21</f>
        <v>2515</v>
      </c>
      <c r="J40" s="21">
        <f>+'(令和3年6月) '!J21</f>
        <v>1329456</v>
      </c>
      <c r="K40" s="27">
        <f>+'(令和3年6月) '!K21</f>
        <v>927</v>
      </c>
      <c r="L40" s="21">
        <f>+'(令和3年6月) '!L21</f>
        <v>240330</v>
      </c>
      <c r="M40" s="27">
        <f>+'(令和3年6月) '!M21</f>
        <v>7612</v>
      </c>
      <c r="N40" s="21">
        <f>+'(令和3年6月) '!N21</f>
        <v>1638853</v>
      </c>
      <c r="O40" s="27">
        <f>+'(令和3年6月) '!O21</f>
        <v>4471</v>
      </c>
      <c r="P40" s="21">
        <f>+'(令和3年6月) '!P21</f>
        <v>1582532</v>
      </c>
      <c r="Q40" s="27">
        <f>+'(令和3年6月) '!Q21</f>
        <v>29639</v>
      </c>
      <c r="R40" s="21">
        <f>+'(令和3年6月) '!R21</f>
        <v>5856115</v>
      </c>
      <c r="S40" s="25">
        <f>+'(令和3年6月) '!S21</f>
        <v>45299</v>
      </c>
      <c r="T40" s="26">
        <f>+'(令和3年6月) '!T21</f>
        <v>10768350</v>
      </c>
      <c r="U40" s="27">
        <f>+'(令和3年6月) '!U21</f>
        <v>3116</v>
      </c>
      <c r="V40" s="21">
        <f>+'(令和3年6月) '!V21</f>
        <v>632178</v>
      </c>
      <c r="W40" s="27">
        <f>+'(令和3年6月) '!W21</f>
        <v>8932</v>
      </c>
      <c r="X40" s="21">
        <f>+'(令和3年6月) '!X21</f>
        <v>1820984</v>
      </c>
      <c r="Y40" s="58">
        <f>+'(令和3年4月) '!Y21</f>
        <v>106640</v>
      </c>
      <c r="Z40" s="59">
        <f>+'(令和3年4月) '!Z21</f>
        <v>26150898</v>
      </c>
    </row>
    <row r="41" spans="1:26" ht="18.95" customHeight="1">
      <c r="A41" s="22" t="s">
        <v>52</v>
      </c>
      <c r="B41" s="248"/>
      <c r="C41" s="22"/>
      <c r="D41" s="103" t="s">
        <v>24</v>
      </c>
      <c r="E41" s="27">
        <f>+'(令和3年6月) '!E22</f>
        <v>2404</v>
      </c>
      <c r="F41" s="21">
        <f>+'(令和3年6月) '!F22</f>
        <v>414994</v>
      </c>
      <c r="G41" s="27">
        <f>+'(令和3年6月) '!G22</f>
        <v>868</v>
      </c>
      <c r="H41" s="21">
        <f>+'(令和3年6月) '!H22</f>
        <v>382431</v>
      </c>
      <c r="I41" s="27">
        <f>+'(令和3年6月) '!I22</f>
        <v>2044</v>
      </c>
      <c r="J41" s="21">
        <f>+'(令和3年6月) '!J22</f>
        <v>2183396</v>
      </c>
      <c r="K41" s="27">
        <f>+'(令和3年6月) '!K22</f>
        <v>1238</v>
      </c>
      <c r="L41" s="21">
        <f>+'(令和3年6月) '!L22</f>
        <v>1920402</v>
      </c>
      <c r="M41" s="27">
        <f>+'(令和3年6月) '!M22</f>
        <v>15448</v>
      </c>
      <c r="N41" s="21">
        <f>+'(令和3年6月) '!N22</f>
        <v>3143169</v>
      </c>
      <c r="O41" s="27">
        <f>+'(令和3年6月) '!O22</f>
        <v>4254</v>
      </c>
      <c r="P41" s="21">
        <f>+'(令和3年6月) '!P22</f>
        <v>1189508</v>
      </c>
      <c r="Q41" s="27">
        <f>+'(令和3年6月) '!Q22</f>
        <v>59615</v>
      </c>
      <c r="R41" s="21">
        <f>+'(令和3年6月) '!R22</f>
        <v>9946673</v>
      </c>
      <c r="S41" s="25">
        <f>+'(令和3年6月) '!S22</f>
        <v>28667</v>
      </c>
      <c r="T41" s="26">
        <f>+'(令和3年6月) '!T22</f>
        <v>2473342</v>
      </c>
      <c r="U41" s="27">
        <f>+'(令和3年6月) '!U22</f>
        <v>5593</v>
      </c>
      <c r="V41" s="21">
        <f>+'(令和3年6月) '!V22</f>
        <v>2270522</v>
      </c>
      <c r="W41" s="27">
        <f>+'(令和3年6月) '!W22</f>
        <v>9940</v>
      </c>
      <c r="X41" s="21">
        <f>+'(令和3年6月) '!X22</f>
        <v>2202697</v>
      </c>
      <c r="Y41" s="58">
        <f>+'(令和3年4月) '!Y22</f>
        <v>124005.1</v>
      </c>
      <c r="Z41" s="59">
        <f>+'(令和3年4月) '!Z22</f>
        <v>24245642</v>
      </c>
    </row>
    <row r="42" spans="1:26" ht="18.95" customHeight="1" thickBot="1">
      <c r="A42" s="22"/>
      <c r="B42" s="248"/>
      <c r="C42" s="22"/>
      <c r="D42" s="102" t="s">
        <v>44</v>
      </c>
      <c r="E42" s="244">
        <f>+'(令和3年6月) '!E23:F23</f>
        <v>53.93489905232798</v>
      </c>
      <c r="F42" s="245">
        <f>+'(令和3年2月) '!F23</f>
        <v>0</v>
      </c>
      <c r="G42" s="244">
        <f>+'(令和3年6月) '!G23:H23</f>
        <v>75.59836544074723</v>
      </c>
      <c r="H42" s="245">
        <f>+'(令和3年2月) '!H23</f>
        <v>0</v>
      </c>
      <c r="I42" s="244">
        <f>+'(令和3年6月) '!I23:J23</f>
        <v>124.19473813621835</v>
      </c>
      <c r="J42" s="245">
        <f>+'(令和3年2月) '!J23</f>
        <v>0</v>
      </c>
      <c r="K42" s="244">
        <f>+'(令和3年6月) '!K23:L23</f>
        <v>84.33375904640272</v>
      </c>
      <c r="L42" s="245">
        <f>+'(令和3年2月) '!L23</f>
        <v>0</v>
      </c>
      <c r="M42" s="244">
        <f>+'(令和3年6月) '!M23:N23</f>
        <v>49.323318008159035</v>
      </c>
      <c r="N42" s="245">
        <f>+'(令和3年2月) '!N23</f>
        <v>0</v>
      </c>
      <c r="O42" s="244">
        <f>+'(令和3年6月) '!O23:P23</f>
        <v>109.0321034978438</v>
      </c>
      <c r="P42" s="245">
        <f>+'(令和3年2月) '!P23</f>
        <v>0</v>
      </c>
      <c r="Q42" s="244">
        <f>+'(令和3年6月) '!Q23:R23</f>
        <v>49.502935486302455</v>
      </c>
      <c r="R42" s="245">
        <f>+'(令和3年2月) '!R23</f>
        <v>0</v>
      </c>
      <c r="S42" s="244">
        <f>+'(令和3年6月) '!S23:T23</f>
        <v>154.75210525409426</v>
      </c>
      <c r="T42" s="245">
        <f>+'(令和3年2月) '!T23</f>
        <v>0</v>
      </c>
      <c r="U42" s="244">
        <f>+'(令和3年6月) '!U23:V23</f>
        <v>67.98148326743177</v>
      </c>
      <c r="V42" s="245">
        <f>+'(令和3年2月) '!V23</f>
        <v>0</v>
      </c>
      <c r="W42" s="244">
        <f>+'(令和3年6月) '!W23:X23</f>
        <v>89.0224358974359</v>
      </c>
      <c r="X42" s="245">
        <f>+'(令和3年2月) '!X23</f>
        <v>0</v>
      </c>
      <c r="Y42" s="244">
        <f>+'(令和3年6月) '!Y23:Z23</f>
        <v>82.28873160442876</v>
      </c>
      <c r="Z42" s="245">
        <f>+'(令和3年2月) '!Z23</f>
        <v>0</v>
      </c>
    </row>
    <row r="43" spans="1:26" ht="18.95" customHeight="1">
      <c r="A43" s="22"/>
      <c r="B43" s="248"/>
      <c r="C43" s="12" t="s">
        <v>45</v>
      </c>
      <c r="D43" s="104" t="s">
        <v>21</v>
      </c>
      <c r="E43" s="124">
        <f aca="true" t="shared" si="22" ref="E43:Z46">E20-E39</f>
        <v>-238</v>
      </c>
      <c r="F43" s="127">
        <f t="shared" si="22"/>
        <v>-26016</v>
      </c>
      <c r="G43" s="124">
        <f t="shared" si="22"/>
        <v>-101</v>
      </c>
      <c r="H43" s="125">
        <f t="shared" si="22"/>
        <v>-3415</v>
      </c>
      <c r="I43" s="126">
        <f t="shared" si="22"/>
        <v>-164</v>
      </c>
      <c r="J43" s="127">
        <f t="shared" si="22"/>
        <v>-826613</v>
      </c>
      <c r="K43" s="124">
        <f t="shared" si="22"/>
        <v>2</v>
      </c>
      <c r="L43" s="125">
        <f t="shared" si="22"/>
        <v>1572305</v>
      </c>
      <c r="M43" s="126">
        <f t="shared" si="22"/>
        <v>2224</v>
      </c>
      <c r="N43" s="127">
        <f t="shared" si="22"/>
        <v>-313102</v>
      </c>
      <c r="O43" s="124">
        <f t="shared" si="22"/>
        <v>83</v>
      </c>
      <c r="P43" s="125">
        <f t="shared" si="22"/>
        <v>38991</v>
      </c>
      <c r="Q43" s="126">
        <f t="shared" si="22"/>
        <v>-848</v>
      </c>
      <c r="R43" s="127">
        <f t="shared" si="22"/>
        <v>102111</v>
      </c>
      <c r="S43" s="124">
        <f t="shared" si="22"/>
        <v>8694</v>
      </c>
      <c r="T43" s="125">
        <f t="shared" si="22"/>
        <v>1789499</v>
      </c>
      <c r="U43" s="126">
        <f t="shared" si="22"/>
        <v>-1180</v>
      </c>
      <c r="V43" s="127">
        <f t="shared" si="22"/>
        <v>-671441</v>
      </c>
      <c r="W43" s="124">
        <f t="shared" si="22"/>
        <v>-923</v>
      </c>
      <c r="X43" s="125">
        <f t="shared" si="22"/>
        <v>-289283</v>
      </c>
      <c r="Y43" s="124">
        <f t="shared" si="22"/>
        <v>2717</v>
      </c>
      <c r="Z43" s="125">
        <f t="shared" si="22"/>
        <v>281039</v>
      </c>
    </row>
    <row r="44" spans="1:26" ht="18.95" customHeight="1">
      <c r="A44" s="22"/>
      <c r="B44" s="248"/>
      <c r="C44" s="22"/>
      <c r="D44" s="103" t="s">
        <v>22</v>
      </c>
      <c r="E44" s="128">
        <f t="shared" si="22"/>
        <v>-411</v>
      </c>
      <c r="F44" s="131">
        <f t="shared" si="22"/>
        <v>-94387</v>
      </c>
      <c r="G44" s="128">
        <f t="shared" si="22"/>
        <v>-92</v>
      </c>
      <c r="H44" s="129">
        <f t="shared" si="22"/>
        <v>-20423</v>
      </c>
      <c r="I44" s="130">
        <f t="shared" si="22"/>
        <v>-310</v>
      </c>
      <c r="J44" s="131">
        <f t="shared" si="22"/>
        <v>-284635</v>
      </c>
      <c r="K44" s="128">
        <f t="shared" si="22"/>
        <v>-151</v>
      </c>
      <c r="L44" s="129">
        <f t="shared" si="22"/>
        <v>1113535</v>
      </c>
      <c r="M44" s="130">
        <f t="shared" si="22"/>
        <v>274</v>
      </c>
      <c r="N44" s="131">
        <f t="shared" si="22"/>
        <v>-96351</v>
      </c>
      <c r="O44" s="128">
        <f t="shared" si="22"/>
        <v>163</v>
      </c>
      <c r="P44" s="129">
        <f t="shared" si="22"/>
        <v>72752</v>
      </c>
      <c r="Q44" s="130">
        <f t="shared" si="22"/>
        <v>253</v>
      </c>
      <c r="R44" s="131">
        <f t="shared" si="22"/>
        <v>95429</v>
      </c>
      <c r="S44" s="128">
        <f t="shared" si="22"/>
        <v>6563</v>
      </c>
      <c r="T44" s="129">
        <f t="shared" si="22"/>
        <v>1488755</v>
      </c>
      <c r="U44" s="130">
        <f t="shared" si="22"/>
        <v>51</v>
      </c>
      <c r="V44" s="131">
        <f t="shared" si="22"/>
        <v>11275</v>
      </c>
      <c r="W44" s="128">
        <f t="shared" si="22"/>
        <v>-722</v>
      </c>
      <c r="X44" s="129">
        <f t="shared" si="22"/>
        <v>-246086</v>
      </c>
      <c r="Y44" s="128">
        <f t="shared" si="22"/>
        <v>3457</v>
      </c>
      <c r="Z44" s="129">
        <f t="shared" si="22"/>
        <v>137192</v>
      </c>
    </row>
    <row r="45" spans="1:26" ht="18.95" customHeight="1">
      <c r="A45" s="22"/>
      <c r="B45" s="248"/>
      <c r="C45" s="22"/>
      <c r="D45" s="103" t="s">
        <v>24</v>
      </c>
      <c r="E45" s="128">
        <f t="shared" si="22"/>
        <v>127</v>
      </c>
      <c r="F45" s="131">
        <f t="shared" si="22"/>
        <v>-18857</v>
      </c>
      <c r="G45" s="128">
        <f t="shared" si="22"/>
        <v>14</v>
      </c>
      <c r="H45" s="129">
        <f t="shared" si="22"/>
        <v>13181</v>
      </c>
      <c r="I45" s="130">
        <f t="shared" si="22"/>
        <v>167</v>
      </c>
      <c r="J45" s="131">
        <f t="shared" si="22"/>
        <v>47727</v>
      </c>
      <c r="K45" s="128">
        <f t="shared" si="22"/>
        <v>280</v>
      </c>
      <c r="L45" s="129">
        <f t="shared" si="22"/>
        <v>479060</v>
      </c>
      <c r="M45" s="130">
        <f t="shared" si="22"/>
        <v>1960.0999999999985</v>
      </c>
      <c r="N45" s="131">
        <f t="shared" si="22"/>
        <v>90815</v>
      </c>
      <c r="O45" s="128">
        <f t="shared" si="22"/>
        <v>80</v>
      </c>
      <c r="P45" s="129">
        <f t="shared" si="22"/>
        <v>-21126</v>
      </c>
      <c r="Q45" s="130">
        <f t="shared" si="22"/>
        <v>-1272</v>
      </c>
      <c r="R45" s="131">
        <f t="shared" si="22"/>
        <v>-135090</v>
      </c>
      <c r="S45" s="128">
        <f t="shared" si="22"/>
        <v>1396</v>
      </c>
      <c r="T45" s="129">
        <f t="shared" si="22"/>
        <v>306358</v>
      </c>
      <c r="U45" s="130">
        <f t="shared" si="22"/>
        <v>-414</v>
      </c>
      <c r="V45" s="131">
        <f t="shared" si="22"/>
        <v>176183</v>
      </c>
      <c r="W45" s="128">
        <f t="shared" si="22"/>
        <v>-289</v>
      </c>
      <c r="X45" s="129">
        <f t="shared" si="22"/>
        <v>-26709</v>
      </c>
      <c r="Y45" s="128">
        <f t="shared" si="22"/>
        <v>8115</v>
      </c>
      <c r="Z45" s="129">
        <f t="shared" si="22"/>
        <v>2793034</v>
      </c>
    </row>
    <row r="46" spans="1:38" ht="18.95" customHeight="1" thickBot="1">
      <c r="A46" s="22"/>
      <c r="B46" s="248"/>
      <c r="C46" s="46"/>
      <c r="D46" s="102" t="s">
        <v>44</v>
      </c>
      <c r="E46" s="244">
        <f>E23-E42</f>
        <v>-14.036216174921698</v>
      </c>
      <c r="F46" s="245"/>
      <c r="G46" s="244">
        <f>G23-G42</f>
        <v>-12.626936869318662</v>
      </c>
      <c r="H46" s="245"/>
      <c r="I46" s="244">
        <f>I23-I42</f>
        <v>-16.627170568650797</v>
      </c>
      <c r="J46" s="245"/>
      <c r="K46" s="244">
        <f>K23-K42</f>
        <v>-17.860609554385306</v>
      </c>
      <c r="L46" s="245"/>
      <c r="M46" s="244">
        <f>M23-M42</f>
        <v>4.64535143221886</v>
      </c>
      <c r="N46" s="245"/>
      <c r="O46" s="244">
        <f t="shared" si="22"/>
        <v>-0.18254597571991837</v>
      </c>
      <c r="P46" s="245"/>
      <c r="Q46" s="244">
        <f t="shared" si="22"/>
        <v>0.101160886982953</v>
      </c>
      <c r="R46" s="245"/>
      <c r="S46" s="244">
        <f t="shared" si="22"/>
        <v>24.23648660696483</v>
      </c>
      <c r="T46" s="245"/>
      <c r="U46" s="244">
        <f t="shared" si="22"/>
        <v>-13.02418657229623</v>
      </c>
      <c r="V46" s="245"/>
      <c r="W46" s="244">
        <f t="shared" si="22"/>
        <v>-6.683606843278369</v>
      </c>
      <c r="X46" s="245"/>
      <c r="Y46" s="244">
        <f t="shared" si="22"/>
        <v>4.482503713298669</v>
      </c>
      <c r="Z46" s="245"/>
      <c r="AA46" s="242"/>
      <c r="AB46" s="243"/>
      <c r="AC46" s="242"/>
      <c r="AD46" s="243"/>
      <c r="AE46" s="242"/>
      <c r="AF46" s="243"/>
      <c r="AG46" s="108"/>
      <c r="AH46" s="109"/>
      <c r="AI46" s="108"/>
      <c r="AJ46" s="109"/>
      <c r="AK46" s="108"/>
      <c r="AL46" s="109"/>
    </row>
    <row r="47" spans="1:26" ht="18.95" customHeight="1">
      <c r="A47" s="22"/>
      <c r="B47" s="248"/>
      <c r="C47" s="22" t="s">
        <v>48</v>
      </c>
      <c r="D47" s="54" t="s">
        <v>21</v>
      </c>
      <c r="E47" s="83">
        <f aca="true" t="shared" si="23" ref="E47:Z49">E20/E39*100</f>
        <v>81.49300155520996</v>
      </c>
      <c r="F47" s="84">
        <f t="shared" si="23"/>
        <v>70.76229756914397</v>
      </c>
      <c r="G47" s="83">
        <f t="shared" si="23"/>
        <v>84.67374810318664</v>
      </c>
      <c r="H47" s="85">
        <f t="shared" si="23"/>
        <v>98.28729337185042</v>
      </c>
      <c r="I47" s="86">
        <f t="shared" si="23"/>
        <v>93.53312302839116</v>
      </c>
      <c r="J47" s="84">
        <f t="shared" si="23"/>
        <v>56.9284181994111</v>
      </c>
      <c r="K47" s="83">
        <f t="shared" si="23"/>
        <v>100.18975332068311</v>
      </c>
      <c r="L47" s="85">
        <f t="shared" si="23"/>
        <v>703.294067991712</v>
      </c>
      <c r="M47" s="86">
        <f t="shared" si="23"/>
        <v>129.17869325636315</v>
      </c>
      <c r="N47" s="84">
        <f t="shared" si="23"/>
        <v>83.91394658601257</v>
      </c>
      <c r="O47" s="83">
        <f t="shared" si="23"/>
        <v>101.79226948823148</v>
      </c>
      <c r="P47" s="85">
        <f t="shared" si="23"/>
        <v>102.44432087674834</v>
      </c>
      <c r="Q47" s="86">
        <f t="shared" si="23"/>
        <v>97.12230215827337</v>
      </c>
      <c r="R47" s="84">
        <f t="shared" si="23"/>
        <v>101.78692458608103</v>
      </c>
      <c r="S47" s="83">
        <f t="shared" si="23"/>
        <v>119.50902073422493</v>
      </c>
      <c r="T47" s="85">
        <f t="shared" si="23"/>
        <v>116.60947632644772</v>
      </c>
      <c r="U47" s="86">
        <f t="shared" si="23"/>
        <v>69.99745741164506</v>
      </c>
      <c r="V47" s="84">
        <f t="shared" si="23"/>
        <v>54.96939460537584</v>
      </c>
      <c r="W47" s="83">
        <f t="shared" si="23"/>
        <v>89.56354590682949</v>
      </c>
      <c r="X47" s="85">
        <f t="shared" si="23"/>
        <v>84.25646758154683</v>
      </c>
      <c r="Y47" s="83">
        <f t="shared" si="23"/>
        <v>102.48288844821755</v>
      </c>
      <c r="Z47" s="85">
        <f t="shared" si="23"/>
        <v>101.04403302208253</v>
      </c>
    </row>
    <row r="48" spans="1:26" ht="18.95" customHeight="1">
      <c r="A48" s="22"/>
      <c r="B48" s="248"/>
      <c r="C48" s="22"/>
      <c r="D48" s="57" t="s">
        <v>22</v>
      </c>
      <c r="E48" s="75">
        <f t="shared" si="23"/>
        <v>69.14414414414415</v>
      </c>
      <c r="F48" s="78">
        <f t="shared" si="23"/>
        <v>46.43463160224506</v>
      </c>
      <c r="G48" s="75">
        <f t="shared" si="23"/>
        <v>85.53459119496856</v>
      </c>
      <c r="H48" s="76">
        <f t="shared" si="23"/>
        <v>89.95025071474616</v>
      </c>
      <c r="I48" s="77">
        <f t="shared" si="23"/>
        <v>87.67395626242545</v>
      </c>
      <c r="J48" s="78">
        <f t="shared" si="23"/>
        <v>78.59011505457872</v>
      </c>
      <c r="K48" s="75">
        <f t="shared" si="23"/>
        <v>83.71089536138079</v>
      </c>
      <c r="L48" s="76">
        <f t="shared" si="23"/>
        <v>563.3358299005534</v>
      </c>
      <c r="M48" s="77">
        <f t="shared" si="23"/>
        <v>103.5995796111403</v>
      </c>
      <c r="N48" s="78">
        <f t="shared" si="23"/>
        <v>94.12082718828351</v>
      </c>
      <c r="O48" s="75">
        <f t="shared" si="23"/>
        <v>103.64571684186983</v>
      </c>
      <c r="P48" s="76">
        <f t="shared" si="23"/>
        <v>104.5971898198583</v>
      </c>
      <c r="Q48" s="77">
        <f t="shared" si="23"/>
        <v>100.85360504740375</v>
      </c>
      <c r="R48" s="78">
        <f t="shared" si="23"/>
        <v>101.62956157794032</v>
      </c>
      <c r="S48" s="75">
        <f t="shared" si="23"/>
        <v>114.48817854698778</v>
      </c>
      <c r="T48" s="76">
        <f t="shared" si="23"/>
        <v>113.8252842821788</v>
      </c>
      <c r="U48" s="77">
        <f t="shared" si="23"/>
        <v>101.6367137355584</v>
      </c>
      <c r="V48" s="78">
        <f t="shared" si="23"/>
        <v>101.78351666777394</v>
      </c>
      <c r="W48" s="75">
        <f t="shared" si="23"/>
        <v>91.9167039856695</v>
      </c>
      <c r="X48" s="76">
        <f t="shared" si="23"/>
        <v>86.48609762633829</v>
      </c>
      <c r="Y48" s="75">
        <f t="shared" si="23"/>
        <v>103.24174793698424</v>
      </c>
      <c r="Z48" s="76">
        <f t="shared" si="23"/>
        <v>100.52461678371427</v>
      </c>
    </row>
    <row r="49" spans="1:26" ht="18.95" customHeight="1" thickBot="1">
      <c r="A49" s="46"/>
      <c r="B49" s="249"/>
      <c r="C49" s="46"/>
      <c r="D49" s="47" t="s">
        <v>24</v>
      </c>
      <c r="E49" s="79">
        <f t="shared" si="23"/>
        <v>105.2828618968386</v>
      </c>
      <c r="F49" s="82">
        <f t="shared" si="23"/>
        <v>95.45607888306819</v>
      </c>
      <c r="G49" s="79">
        <f t="shared" si="23"/>
        <v>101.61290322580645</v>
      </c>
      <c r="H49" s="80">
        <f t="shared" si="23"/>
        <v>103.44663481778413</v>
      </c>
      <c r="I49" s="81">
        <f t="shared" si="23"/>
        <v>108.17025440313111</v>
      </c>
      <c r="J49" s="82">
        <f t="shared" si="23"/>
        <v>102.18590672511996</v>
      </c>
      <c r="K49" s="79">
        <f t="shared" si="23"/>
        <v>122.61712439418417</v>
      </c>
      <c r="L49" s="80">
        <f t="shared" si="23"/>
        <v>124.94581863588978</v>
      </c>
      <c r="M49" s="81">
        <f t="shared" si="23"/>
        <v>112.6883738995339</v>
      </c>
      <c r="N49" s="82">
        <f t="shared" si="23"/>
        <v>102.88928148629614</v>
      </c>
      <c r="O49" s="79">
        <f t="shared" si="23"/>
        <v>101.88058298072403</v>
      </c>
      <c r="P49" s="80">
        <f t="shared" si="23"/>
        <v>98.22397159161603</v>
      </c>
      <c r="Q49" s="81">
        <f t="shared" si="23"/>
        <v>97.86630881489558</v>
      </c>
      <c r="R49" s="82">
        <f t="shared" si="23"/>
        <v>98.64185743313368</v>
      </c>
      <c r="S49" s="79">
        <f t="shared" si="23"/>
        <v>104.86971081731609</v>
      </c>
      <c r="T49" s="80">
        <f t="shared" si="23"/>
        <v>112.38639864604248</v>
      </c>
      <c r="U49" s="81">
        <f t="shared" si="23"/>
        <v>92.59789021991776</v>
      </c>
      <c r="V49" s="82">
        <f t="shared" si="23"/>
        <v>107.75958127690461</v>
      </c>
      <c r="W49" s="79">
        <f t="shared" si="23"/>
        <v>97.09255533199195</v>
      </c>
      <c r="X49" s="80">
        <f t="shared" si="23"/>
        <v>98.78744103251604</v>
      </c>
      <c r="Y49" s="79">
        <f t="shared" si="23"/>
        <v>106.54408568679837</v>
      </c>
      <c r="Z49" s="80">
        <f t="shared" si="23"/>
        <v>111.51973620661396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Tsukamoto Takanori(塚本 崇徳)</cp:lastModifiedBy>
  <cp:lastPrinted>2022-04-13T23:29:43Z</cp:lastPrinted>
  <dcterms:created xsi:type="dcterms:W3CDTF">2016-05-20T01:46:25Z</dcterms:created>
  <dcterms:modified xsi:type="dcterms:W3CDTF">2022-04-13T23:29:59Z</dcterms:modified>
  <cp:category/>
  <cp:version/>
  <cp:contentType/>
  <cp:contentStatus/>
</cp:coreProperties>
</file>