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11\"/>
    </mc:Choice>
  </mc:AlternateContent>
  <xr:revisionPtr revIDLastSave="0" documentId="13_ncr:1_{EAEDFCFE-D950-4328-BA4D-DC2A5F1BA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4年11月)" sheetId="22" r:id="rId1"/>
    <sheet name="（令和4年10月）" sheetId="23" r:id="rId2"/>
    <sheet name="(令和4年9月)" sheetId="21" r:id="rId3"/>
    <sheet name="(令和4年8月)" sheetId="20" r:id="rId4"/>
    <sheet name="(令和4年7月)" sheetId="19" r:id="rId5"/>
    <sheet name="(令和4年6月) " sheetId="17" r:id="rId6"/>
    <sheet name="(令和4年5月) " sheetId="9" r:id="rId7"/>
    <sheet name="(令和4年4月) " sheetId="6" r:id="rId8"/>
    <sheet name="(令和4年3月) " sheetId="18" r:id="rId9"/>
  </sheets>
  <definedNames>
    <definedName name="_xlnm.Print_Area" localSheetId="1">'（令和4年10月）'!$A$1:$Z$49</definedName>
    <definedName name="_xlnm.Print_Area" localSheetId="8">'(令和4年3月) '!$A$1:$Z$49</definedName>
    <definedName name="_xlnm.Print_Area" localSheetId="7">'(令和4年4月) '!$A$1:$Z$49</definedName>
    <definedName name="_xlnm.Print_Area" localSheetId="6">'(令和4年5月) '!$A$1:$Z$49</definedName>
    <definedName name="_xlnm.Print_Area" localSheetId="5">'(令和4年6月) '!$A$1:$Z$49</definedName>
    <definedName name="_xlnm.Print_Area" localSheetId="4">'(令和4年7月)'!$A$1:$Z$49</definedName>
    <definedName name="_xlnm.Print_Area" localSheetId="3">'(令和4年8月)'!$A$1:$Z$49</definedName>
    <definedName name="_xlnm.Print_Area" localSheetId="2">'(令和4年9月)'!$A$1:$Z$49</definedName>
    <definedName name="_xlnm.Print_Area" localSheetId="0">'10品目別管理表 (令和4年11月)'!$A$1:$Z$49</definedName>
  </definedNames>
  <calcPr calcId="191029"/>
</workbook>
</file>

<file path=xl/calcChain.xml><?xml version="1.0" encoding="utf-8"?>
<calcChain xmlns="http://schemas.openxmlformats.org/spreadsheetml/2006/main">
  <c r="Z41" i="23" l="1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Y42" i="23" s="1"/>
  <c r="X39" i="23"/>
  <c r="W39" i="23"/>
  <c r="W42" i="23" s="1"/>
  <c r="V39" i="23"/>
  <c r="U39" i="23"/>
  <c r="U42" i="23" s="1"/>
  <c r="T39" i="23"/>
  <c r="S39" i="23"/>
  <c r="S42" i="23" s="1"/>
  <c r="R39" i="23"/>
  <c r="Q39" i="23"/>
  <c r="Q42" i="23" s="1"/>
  <c r="P39" i="23"/>
  <c r="O39" i="23"/>
  <c r="O42" i="23" s="1"/>
  <c r="N39" i="23"/>
  <c r="M39" i="23"/>
  <c r="M42" i="23" s="1"/>
  <c r="L39" i="23"/>
  <c r="K39" i="23"/>
  <c r="K42" i="23" s="1"/>
  <c r="J39" i="23"/>
  <c r="I39" i="23"/>
  <c r="I42" i="23" s="1"/>
  <c r="H39" i="23"/>
  <c r="G39" i="23"/>
  <c r="G42" i="23" s="1"/>
  <c r="F39" i="23"/>
  <c r="E39" i="23"/>
  <c r="E42" i="23" s="1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E42" i="22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U42" i="22"/>
  <c r="Q42" i="22"/>
  <c r="O42" i="22"/>
  <c r="I42" i="22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Z21" i="22" l="1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M42" i="22"/>
  <c r="Y42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K42" i="22"/>
  <c r="W42" i="22"/>
  <c r="G42" i="22"/>
  <c r="S42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S46" i="22" l="1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25" i="22" l="1"/>
  <c r="Y45" i="20"/>
  <c r="Y42" i="20"/>
  <c r="Y46" i="20" s="1"/>
  <c r="Y25" i="19"/>
  <c r="Z43" i="20"/>
  <c r="Y25" i="21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<sst xmlns="http://schemas.openxmlformats.org/spreadsheetml/2006/main" count="1152" uniqueCount="72">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</sst>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0" fontId="10" fillId="0" borderId="60" xfId="0" applyFont="1" applyBorder="1" applyAlignment="1">
      <alignment horizontal="center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0" sqref="Y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71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9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7"/>
      <c r="D6" s="85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80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81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9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80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81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9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80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9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82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87.122933001147999</v>
      </c>
      <c r="F23" s="141"/>
      <c r="G23" s="140">
        <f>(G20+G21)/(G22+G41)*100</f>
        <v>90.053202967051547</v>
      </c>
      <c r="H23" s="141"/>
      <c r="I23" s="140">
        <f>(I20+I21)/(I22+I41)*100</f>
        <v>49.055466237942127</v>
      </c>
      <c r="J23" s="141"/>
      <c r="K23" s="140">
        <f>(K20+K21)/(K22+K41)*100</f>
        <v>32.900544022787685</v>
      </c>
      <c r="L23" s="141"/>
      <c r="M23" s="140">
        <f>(M20+M21)/(M22+M41)*100</f>
        <v>51.645491604814367</v>
      </c>
      <c r="N23" s="141"/>
      <c r="O23" s="140">
        <f>(O20+O21)/(O22+O41)*100</f>
        <v>85.092449922958409</v>
      </c>
      <c r="P23" s="141"/>
      <c r="Q23" s="140">
        <f>(Q20+Q21)/(Q22+Q41)*100</f>
        <v>46.040457947285262</v>
      </c>
      <c r="R23" s="141"/>
      <c r="S23" s="140">
        <f>(S20+S21)/(S22+S41)*100</f>
        <v>175.59725537988948</v>
      </c>
      <c r="T23" s="141"/>
      <c r="U23" s="140">
        <f>(U20+U21)/(U22+U41)*100</f>
        <v>107.65726177127213</v>
      </c>
      <c r="V23" s="141"/>
      <c r="W23" s="140">
        <f>(W20+W21)/(W22+W41)*100</f>
        <v>90.731465611029776</v>
      </c>
      <c r="X23" s="141"/>
      <c r="Y23" s="140">
        <f>(Y20+Y21)/(Y22+Y41)*100</f>
        <v>81.144194734287311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231212.40041190179</v>
      </c>
      <c r="F24" s="143"/>
      <c r="G24" s="136">
        <f>H22/G22*1000</f>
        <v>430074.98399556754</v>
      </c>
      <c r="H24" s="137"/>
      <c r="I24" s="138">
        <f>J22/I22*1000</f>
        <v>1061013.5085198111</v>
      </c>
      <c r="J24" s="139"/>
      <c r="K24" s="136">
        <f>L22/K22*1000</f>
        <v>180029.79631046779</v>
      </c>
      <c r="L24" s="137"/>
      <c r="M24" s="138">
        <f>N22/M22*1000</f>
        <v>210435.56487771086</v>
      </c>
      <c r="N24" s="139"/>
      <c r="O24" s="136">
        <f>P22/O22*1000</f>
        <v>274224.77773482795</v>
      </c>
      <c r="P24" s="137"/>
      <c r="Q24" s="138">
        <f>R22/Q22*1000</f>
        <v>177740.85342763909</v>
      </c>
      <c r="R24" s="139"/>
      <c r="S24" s="136">
        <f>T22/S22*1000</f>
        <v>88436.84870069912</v>
      </c>
      <c r="T24" s="137"/>
      <c r="U24" s="138">
        <f>V22/U22*1000</f>
        <v>294733.21077596967</v>
      </c>
      <c r="V24" s="139"/>
      <c r="W24" s="136">
        <f>X22/W22*1000</f>
        <v>262977.53705152968</v>
      </c>
      <c r="X24" s="137"/>
      <c r="Y24" s="138">
        <f>Z22/Y22*1000</f>
        <v>208594.73227077915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1344</v>
      </c>
      <c r="F27" s="103">
        <v>216773</v>
      </c>
      <c r="G27" s="118">
        <v>816</v>
      </c>
      <c r="H27" s="104">
        <v>259960</v>
      </c>
      <c r="I27" s="102">
        <v>3453</v>
      </c>
      <c r="J27" s="103">
        <v>5742920</v>
      </c>
      <c r="K27" s="106">
        <v>1507</v>
      </c>
      <c r="L27" s="104">
        <v>3357938</v>
      </c>
      <c r="M27" s="102">
        <v>10213</v>
      </c>
      <c r="N27" s="103">
        <v>1609633</v>
      </c>
      <c r="O27" s="106">
        <v>5029</v>
      </c>
      <c r="P27" s="104">
        <v>1700687</v>
      </c>
      <c r="Q27" s="102">
        <v>27936</v>
      </c>
      <c r="R27" s="103">
        <v>5577996</v>
      </c>
      <c r="S27" s="106">
        <v>46784</v>
      </c>
      <c r="T27" s="104">
        <v>9606212</v>
      </c>
      <c r="U27" s="102">
        <v>4688</v>
      </c>
      <c r="V27" s="103">
        <v>2184931</v>
      </c>
      <c r="W27" s="102">
        <v>7899</v>
      </c>
      <c r="X27" s="104">
        <v>1628976</v>
      </c>
      <c r="Y27" s="114">
        <v>109669</v>
      </c>
      <c r="Z27" s="115">
        <v>31886026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1353</v>
      </c>
      <c r="F28" s="111">
        <v>136911</v>
      </c>
      <c r="G28" s="108">
        <v>724</v>
      </c>
      <c r="H28" s="109">
        <v>227448</v>
      </c>
      <c r="I28" s="110">
        <v>3323</v>
      </c>
      <c r="J28" s="111">
        <v>5669358</v>
      </c>
      <c r="K28" s="112">
        <v>1558</v>
      </c>
      <c r="L28" s="109">
        <v>3444809</v>
      </c>
      <c r="M28" s="110">
        <v>9557</v>
      </c>
      <c r="N28" s="111">
        <v>1544457</v>
      </c>
      <c r="O28" s="112">
        <v>4987</v>
      </c>
      <c r="P28" s="109">
        <v>1649450</v>
      </c>
      <c r="Q28" s="110">
        <v>28351</v>
      </c>
      <c r="R28" s="111">
        <v>5521443</v>
      </c>
      <c r="S28" s="112">
        <v>45192</v>
      </c>
      <c r="T28" s="109">
        <v>9508815</v>
      </c>
      <c r="U28" s="110">
        <v>5127</v>
      </c>
      <c r="V28" s="111">
        <v>2373529</v>
      </c>
      <c r="W28" s="110">
        <v>7719</v>
      </c>
      <c r="X28" s="109">
        <v>1578144</v>
      </c>
      <c r="Y28" s="113">
        <v>107891</v>
      </c>
      <c r="Z28" s="107">
        <v>31654364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3616</v>
      </c>
      <c r="F29" s="107">
        <v>828739</v>
      </c>
      <c r="G29" s="119">
        <v>941</v>
      </c>
      <c r="H29" s="117">
        <v>415781</v>
      </c>
      <c r="I29" s="113">
        <v>1991</v>
      </c>
      <c r="J29" s="107">
        <v>1048608</v>
      </c>
      <c r="K29" s="116">
        <v>2418</v>
      </c>
      <c r="L29" s="117">
        <v>2761521</v>
      </c>
      <c r="M29" s="113">
        <v>17588</v>
      </c>
      <c r="N29" s="107">
        <v>3144392</v>
      </c>
      <c r="O29" s="116">
        <v>4671</v>
      </c>
      <c r="P29" s="117">
        <v>1259895</v>
      </c>
      <c r="Q29" s="113">
        <v>58623</v>
      </c>
      <c r="R29" s="107">
        <v>10256570</v>
      </c>
      <c r="S29" s="116">
        <v>32422</v>
      </c>
      <c r="T29" s="117">
        <v>2749220</v>
      </c>
      <c r="U29" s="113">
        <v>3322</v>
      </c>
      <c r="V29" s="107">
        <v>615536</v>
      </c>
      <c r="W29" s="113">
        <v>8786</v>
      </c>
      <c r="X29" s="117">
        <v>1923624</v>
      </c>
      <c r="Y29" s="113">
        <v>134378</v>
      </c>
      <c r="Z29" s="107">
        <v>25003886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58.4</v>
      </c>
      <c r="F30" s="135"/>
      <c r="G30" s="130">
        <v>80.3</v>
      </c>
      <c r="H30" s="135"/>
      <c r="I30" s="130">
        <v>157.5</v>
      </c>
      <c r="J30" s="135"/>
      <c r="K30" s="130">
        <v>69.5</v>
      </c>
      <c r="L30" s="135"/>
      <c r="M30" s="130">
        <v>46.4</v>
      </c>
      <c r="N30" s="135"/>
      <c r="O30" s="130">
        <v>110.8</v>
      </c>
      <c r="P30" s="135"/>
      <c r="Q30" s="130">
        <v>52.3</v>
      </c>
      <c r="R30" s="135"/>
      <c r="S30" s="130">
        <v>150.4</v>
      </c>
      <c r="T30" s="135"/>
      <c r="U30" s="130">
        <v>60.7</v>
      </c>
      <c r="V30" s="135"/>
      <c r="W30" s="130">
        <v>83.8</v>
      </c>
      <c r="X30" s="135"/>
      <c r="Y30" s="130">
        <v>81.5</v>
      </c>
      <c r="Z30" s="131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237.5</v>
      </c>
      <c r="F31" s="95">
        <f t="shared" ref="F31:Z33" si="5">F20-F27</f>
        <v>72121</v>
      </c>
      <c r="G31" s="96">
        <f t="shared" si="5"/>
        <v>432.84500000000003</v>
      </c>
      <c r="H31" s="97">
        <f t="shared" si="5"/>
        <v>196341</v>
      </c>
      <c r="I31" s="94">
        <f t="shared" si="5"/>
        <v>-1117</v>
      </c>
      <c r="J31" s="95">
        <f t="shared" si="5"/>
        <v>-1954717.7999999998</v>
      </c>
      <c r="K31" s="96">
        <f t="shared" si="5"/>
        <v>583</v>
      </c>
      <c r="L31" s="97">
        <f t="shared" si="5"/>
        <v>1080904</v>
      </c>
      <c r="M31" s="94">
        <f t="shared" si="5"/>
        <v>-2860.84</v>
      </c>
      <c r="N31" s="95">
        <f t="shared" si="5"/>
        <v>352624.75</v>
      </c>
      <c r="O31" s="96">
        <f t="shared" si="5"/>
        <v>-629</v>
      </c>
      <c r="P31" s="97">
        <f t="shared" si="5"/>
        <v>-186611</v>
      </c>
      <c r="Q31" s="94">
        <f t="shared" si="5"/>
        <v>83.799999999999272</v>
      </c>
      <c r="R31" s="95">
        <f t="shared" si="5"/>
        <v>-407478.5</v>
      </c>
      <c r="S31" s="96">
        <f t="shared" si="5"/>
        <v>6181</v>
      </c>
      <c r="T31" s="97">
        <f t="shared" si="5"/>
        <v>-1139900</v>
      </c>
      <c r="U31" s="94">
        <f t="shared" si="5"/>
        <v>97.100000000000364</v>
      </c>
      <c r="V31" s="95">
        <f t="shared" si="5"/>
        <v>-652132.5</v>
      </c>
      <c r="W31" s="96">
        <f t="shared" si="5"/>
        <v>-493.15800000000036</v>
      </c>
      <c r="X31" s="97">
        <f t="shared" si="5"/>
        <v>57035.5</v>
      </c>
      <c r="Y31" s="94">
        <f t="shared" si="5"/>
        <v>2515.247000000003</v>
      </c>
      <c r="Z31" s="95">
        <f t="shared" si="5"/>
        <v>-2581813.5500000007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6">E21-E28</f>
        <v>632.40000000000009</v>
      </c>
      <c r="F32" s="99">
        <f t="shared" si="6"/>
        <v>133934</v>
      </c>
      <c r="G32" s="100">
        <f t="shared" si="6"/>
        <v>648.03099999999995</v>
      </c>
      <c r="H32" s="101">
        <f t="shared" si="6"/>
        <v>271668</v>
      </c>
      <c r="I32" s="98">
        <f t="shared" si="6"/>
        <v>-777</v>
      </c>
      <c r="J32" s="99">
        <f t="shared" si="6"/>
        <v>-1447770.7000000002</v>
      </c>
      <c r="K32" s="100">
        <f t="shared" si="6"/>
        <v>325.29999999999995</v>
      </c>
      <c r="L32" s="101">
        <f t="shared" si="6"/>
        <v>662075</v>
      </c>
      <c r="M32" s="98">
        <f t="shared" si="6"/>
        <v>688.05999999999949</v>
      </c>
      <c r="N32" s="99">
        <f t="shared" si="6"/>
        <v>768365.25</v>
      </c>
      <c r="O32" s="100">
        <f t="shared" si="6"/>
        <v>-551</v>
      </c>
      <c r="P32" s="101">
        <f t="shared" si="6"/>
        <v>-153336</v>
      </c>
      <c r="Q32" s="98">
        <f t="shared" si="6"/>
        <v>-536.79999999999927</v>
      </c>
      <c r="R32" s="99">
        <f t="shared" si="6"/>
        <v>-396380.70000000019</v>
      </c>
      <c r="S32" s="100">
        <f t="shared" si="6"/>
        <v>7024</v>
      </c>
      <c r="T32" s="101">
        <f t="shared" si="6"/>
        <v>-1049773</v>
      </c>
      <c r="U32" s="98">
        <f t="shared" si="5"/>
        <v>745</v>
      </c>
      <c r="V32" s="99">
        <f t="shared" si="5"/>
        <v>-179433.5</v>
      </c>
      <c r="W32" s="100">
        <f t="shared" si="5"/>
        <v>-684.63799999999992</v>
      </c>
      <c r="X32" s="101">
        <f t="shared" si="5"/>
        <v>-11861</v>
      </c>
      <c r="Y32" s="98">
        <f t="shared" si="5"/>
        <v>7513.3530000000028</v>
      </c>
      <c r="Z32" s="99">
        <f t="shared" si="5"/>
        <v>-1402512.6499999985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6"/>
        <v>-1770.9</v>
      </c>
      <c r="F33" s="99">
        <f t="shared" si="5"/>
        <v>-402129</v>
      </c>
      <c r="G33" s="100">
        <f t="shared" si="5"/>
        <v>452.36400000000003</v>
      </c>
      <c r="H33" s="101">
        <f t="shared" si="5"/>
        <v>183470</v>
      </c>
      <c r="I33" s="98">
        <f t="shared" si="5"/>
        <v>2880</v>
      </c>
      <c r="J33" s="99">
        <f t="shared" si="5"/>
        <v>4119588.8</v>
      </c>
      <c r="K33" s="100">
        <f t="shared" si="5"/>
        <v>3723.7</v>
      </c>
      <c r="L33" s="101">
        <f t="shared" si="5"/>
        <v>-1655832</v>
      </c>
      <c r="M33" s="98">
        <f t="shared" si="5"/>
        <v>-1997.8999999999996</v>
      </c>
      <c r="N33" s="99">
        <f t="shared" si="5"/>
        <v>136319.5</v>
      </c>
      <c r="O33" s="100">
        <f t="shared" si="5"/>
        <v>503</v>
      </c>
      <c r="P33" s="101">
        <f t="shared" si="5"/>
        <v>158944</v>
      </c>
      <c r="Q33" s="98">
        <f t="shared" si="5"/>
        <v>2115.6000000000058</v>
      </c>
      <c r="R33" s="99">
        <f t="shared" si="5"/>
        <v>539160.59999999963</v>
      </c>
      <c r="S33" s="100">
        <f t="shared" si="5"/>
        <v>-2098</v>
      </c>
      <c r="T33" s="101">
        <f t="shared" si="5"/>
        <v>-67461</v>
      </c>
      <c r="U33" s="98">
        <f t="shared" si="5"/>
        <v>1084.1000000000004</v>
      </c>
      <c r="V33" s="99">
        <f t="shared" si="5"/>
        <v>683088</v>
      </c>
      <c r="W33" s="100">
        <f t="shared" si="5"/>
        <v>-642.67899999999918</v>
      </c>
      <c r="X33" s="101">
        <f t="shared" si="5"/>
        <v>217886.5</v>
      </c>
      <c r="Y33" s="98">
        <f t="shared" si="5"/>
        <v>4249.2850000000035</v>
      </c>
      <c r="Z33" s="99">
        <f t="shared" si="5"/>
        <v>3913035.3999999985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28.722933001148</v>
      </c>
      <c r="F34" s="123"/>
      <c r="G34" s="128">
        <f t="shared" ref="G34" si="7">+G23-G30</f>
        <v>9.7532029670515499</v>
      </c>
      <c r="H34" s="129"/>
      <c r="I34" s="124">
        <f t="shared" ref="I34" si="8">+I23-I30</f>
        <v>-108.44453376205787</v>
      </c>
      <c r="J34" s="123"/>
      <c r="K34" s="128">
        <f t="shared" ref="K34" si="9">+K23-K30</f>
        <v>-36.599455977212315</v>
      </c>
      <c r="L34" s="129"/>
      <c r="M34" s="124">
        <f t="shared" ref="M34" si="10">+M23-M30</f>
        <v>5.2454916048143687</v>
      </c>
      <c r="N34" s="123"/>
      <c r="O34" s="128">
        <f t="shared" ref="O34" si="11">+O23-O30</f>
        <v>-25.707550077041589</v>
      </c>
      <c r="P34" s="129"/>
      <c r="Q34" s="124">
        <f t="shared" ref="Q34" si="12">+Q23-Q30</f>
        <v>-6.2595420527147354</v>
      </c>
      <c r="R34" s="123"/>
      <c r="S34" s="128">
        <f t="shared" ref="S34" si="13">+S23-S30</f>
        <v>25.197255379889469</v>
      </c>
      <c r="T34" s="129"/>
      <c r="U34" s="124">
        <f t="shared" ref="U34" si="14">+U23-U30</f>
        <v>46.95726177127213</v>
      </c>
      <c r="V34" s="123"/>
      <c r="W34" s="128">
        <f t="shared" ref="W34" si="15">+W23-W30</f>
        <v>6.931465611029779</v>
      </c>
      <c r="X34" s="129"/>
      <c r="Y34" s="124">
        <f t="shared" ref="Y34" si="16">+Y23-Y30</f>
        <v>-0.35580526571268933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7">E20/E27*100</f>
        <v>117.67113095238095</v>
      </c>
      <c r="F35" s="64">
        <f t="shared" si="17"/>
        <v>133.27028735128451</v>
      </c>
      <c r="G35" s="65">
        <f t="shared" si="17"/>
        <v>153.04473039215688</v>
      </c>
      <c r="H35" s="66">
        <f t="shared" si="17"/>
        <v>175.52738882905061</v>
      </c>
      <c r="I35" s="63">
        <f t="shared" si="17"/>
        <v>67.651317694758177</v>
      </c>
      <c r="J35" s="64">
        <f t="shared" si="17"/>
        <v>65.962997917435729</v>
      </c>
      <c r="K35" s="65">
        <f t="shared" si="17"/>
        <v>138.68613138686132</v>
      </c>
      <c r="L35" s="66">
        <f t="shared" si="17"/>
        <v>132.18951630435106</v>
      </c>
      <c r="M35" s="63">
        <f t="shared" si="17"/>
        <v>71.988250269264668</v>
      </c>
      <c r="N35" s="64">
        <f t="shared" si="17"/>
        <v>121.90715212722402</v>
      </c>
      <c r="O35" s="65">
        <f t="shared" si="17"/>
        <v>87.492543249154892</v>
      </c>
      <c r="P35" s="66">
        <f t="shared" si="17"/>
        <v>89.027316607935504</v>
      </c>
      <c r="Q35" s="63">
        <f t="shared" si="17"/>
        <v>100.29997136311567</v>
      </c>
      <c r="R35" s="64">
        <f t="shared" si="17"/>
        <v>92.694894367080934</v>
      </c>
      <c r="S35" s="65">
        <f t="shared" si="17"/>
        <v>113.21178180574556</v>
      </c>
      <c r="T35" s="66">
        <f t="shared" si="17"/>
        <v>88.133720138593645</v>
      </c>
      <c r="U35" s="63">
        <f t="shared" si="17"/>
        <v>102.0712457337884</v>
      </c>
      <c r="V35" s="64">
        <f t="shared" si="17"/>
        <v>70.153176461865385</v>
      </c>
      <c r="W35" s="65">
        <f t="shared" si="17"/>
        <v>93.756703380174699</v>
      </c>
      <c r="X35" s="66">
        <f t="shared" si="17"/>
        <v>103.5013100254393</v>
      </c>
      <c r="Y35" s="63">
        <f t="shared" si="17"/>
        <v>102.29348950022342</v>
      </c>
      <c r="Z35" s="64">
        <f t="shared" si="17"/>
        <v>91.902993649945586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7"/>
        <v>146.74057649667407</v>
      </c>
      <c r="F36" s="68">
        <f t="shared" si="17"/>
        <v>197.82559472942276</v>
      </c>
      <c r="G36" s="69">
        <f t="shared" si="17"/>
        <v>189.50704419889502</v>
      </c>
      <c r="H36" s="70">
        <f t="shared" si="17"/>
        <v>219.44180647884352</v>
      </c>
      <c r="I36" s="67">
        <f t="shared" si="17"/>
        <v>76.617514294312372</v>
      </c>
      <c r="J36" s="68">
        <f t="shared" si="17"/>
        <v>74.463233755920868</v>
      </c>
      <c r="K36" s="69">
        <f t="shared" si="17"/>
        <v>120.8793324775353</v>
      </c>
      <c r="L36" s="70">
        <f t="shared" si="17"/>
        <v>119.2194980911859</v>
      </c>
      <c r="M36" s="67">
        <f t="shared" si="17"/>
        <v>107.19953960447839</v>
      </c>
      <c r="N36" s="68">
        <f t="shared" si="17"/>
        <v>149.74986354427477</v>
      </c>
      <c r="O36" s="69">
        <f t="shared" si="17"/>
        <v>88.951273310607576</v>
      </c>
      <c r="P36" s="70">
        <f t="shared" si="17"/>
        <v>90.70381036102944</v>
      </c>
      <c r="Q36" s="67">
        <f t="shared" si="17"/>
        <v>98.10659236005786</v>
      </c>
      <c r="R36" s="68">
        <f t="shared" si="17"/>
        <v>92.821066884146035</v>
      </c>
      <c r="S36" s="69">
        <f t="shared" si="17"/>
        <v>115.54257390688618</v>
      </c>
      <c r="T36" s="70">
        <f t="shared" si="17"/>
        <v>88.960001850914125</v>
      </c>
      <c r="U36" s="67">
        <f t="shared" si="17"/>
        <v>114.53091476496976</v>
      </c>
      <c r="V36" s="68">
        <f t="shared" si="17"/>
        <v>92.440222975999035</v>
      </c>
      <c r="W36" s="69">
        <f t="shared" si="17"/>
        <v>91.130483223215435</v>
      </c>
      <c r="X36" s="70">
        <f t="shared" si="17"/>
        <v>99.248420929902466</v>
      </c>
      <c r="Y36" s="67">
        <f t="shared" si="17"/>
        <v>106.96383664995226</v>
      </c>
      <c r="Z36" s="68">
        <f t="shared" si="17"/>
        <v>95.569291330572938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7"/>
        <v>51.025995575221238</v>
      </c>
      <c r="F37" s="72">
        <f t="shared" si="17"/>
        <v>51.477003013011334</v>
      </c>
      <c r="G37" s="73">
        <f t="shared" si="17"/>
        <v>148.07268862911795</v>
      </c>
      <c r="H37" s="74">
        <f t="shared" si="17"/>
        <v>144.12659549137646</v>
      </c>
      <c r="I37" s="71">
        <f t="shared" si="17"/>
        <v>244.65092918131592</v>
      </c>
      <c r="J37" s="72">
        <f t="shared" si="17"/>
        <v>492.86261405596753</v>
      </c>
      <c r="K37" s="73">
        <f t="shared" si="17"/>
        <v>253.9991728701406</v>
      </c>
      <c r="L37" s="74">
        <f t="shared" si="17"/>
        <v>40.039130609544522</v>
      </c>
      <c r="M37" s="71">
        <f t="shared" si="17"/>
        <v>88.640550375255856</v>
      </c>
      <c r="N37" s="72">
        <f t="shared" si="17"/>
        <v>104.33532142302869</v>
      </c>
      <c r="O37" s="73">
        <f t="shared" si="17"/>
        <v>110.76857204024834</v>
      </c>
      <c r="P37" s="74">
        <f t="shared" si="17"/>
        <v>112.6156544791431</v>
      </c>
      <c r="Q37" s="71">
        <f t="shared" si="17"/>
        <v>103.60882247582009</v>
      </c>
      <c r="R37" s="72">
        <f t="shared" si="17"/>
        <v>105.25673397636832</v>
      </c>
      <c r="S37" s="73">
        <f t="shared" si="17"/>
        <v>93.52908518906915</v>
      </c>
      <c r="T37" s="74">
        <f t="shared" si="17"/>
        <v>97.546176733764483</v>
      </c>
      <c r="U37" s="71">
        <f t="shared" si="17"/>
        <v>132.633955448525</v>
      </c>
      <c r="V37" s="72">
        <f t="shared" si="17"/>
        <v>210.97450027293286</v>
      </c>
      <c r="W37" s="73">
        <f t="shared" si="17"/>
        <v>92.68519235146826</v>
      </c>
      <c r="X37" s="74">
        <f t="shared" si="17"/>
        <v>111.32687573039222</v>
      </c>
      <c r="Y37" s="71">
        <f t="shared" si="17"/>
        <v>103.16218800696544</v>
      </c>
      <c r="Z37" s="72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822</v>
      </c>
      <c r="F39" s="14">
        <v>74866</v>
      </c>
      <c r="G39" s="13">
        <v>1348</v>
      </c>
      <c r="H39" s="14">
        <v>498696</v>
      </c>
      <c r="I39" s="13">
        <v>2816</v>
      </c>
      <c r="J39" s="14">
        <v>4639230</v>
      </c>
      <c r="K39" s="13">
        <v>1765</v>
      </c>
      <c r="L39" s="14">
        <v>3821208</v>
      </c>
      <c r="M39" s="13">
        <v>12346</v>
      </c>
      <c r="N39" s="14">
        <v>3009437</v>
      </c>
      <c r="O39" s="13">
        <v>4350</v>
      </c>
      <c r="P39" s="14">
        <v>1439242</v>
      </c>
      <c r="Q39" s="13">
        <v>26830</v>
      </c>
      <c r="R39" s="14">
        <v>5115434</v>
      </c>
      <c r="S39" s="25">
        <v>48073</v>
      </c>
      <c r="T39" s="26">
        <v>7969145</v>
      </c>
      <c r="U39" s="13">
        <v>4481</v>
      </c>
      <c r="V39" s="14">
        <v>1563340</v>
      </c>
      <c r="W39" s="13">
        <v>5807</v>
      </c>
      <c r="X39" s="14">
        <v>1158934</v>
      </c>
      <c r="Y39" s="55">
        <v>108638</v>
      </c>
      <c r="Z39" s="56">
        <v>29289532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916</v>
      </c>
      <c r="F40" s="21">
        <v>78680</v>
      </c>
      <c r="G40" s="27">
        <v>1317</v>
      </c>
      <c r="H40" s="21">
        <v>491367</v>
      </c>
      <c r="I40" s="27">
        <v>2183</v>
      </c>
      <c r="J40" s="21">
        <v>4490212</v>
      </c>
      <c r="K40" s="27">
        <v>1862</v>
      </c>
      <c r="L40" s="21">
        <v>4058515</v>
      </c>
      <c r="M40" s="27">
        <v>11943</v>
      </c>
      <c r="N40" s="21">
        <v>2843682</v>
      </c>
      <c r="O40" s="27">
        <v>4083</v>
      </c>
      <c r="P40" s="21">
        <v>1360514</v>
      </c>
      <c r="Q40" s="27">
        <v>26142</v>
      </c>
      <c r="R40" s="21">
        <v>5070634</v>
      </c>
      <c r="S40" s="25">
        <v>45905</v>
      </c>
      <c r="T40" s="26">
        <v>7506150</v>
      </c>
      <c r="U40" s="27">
        <v>5304</v>
      </c>
      <c r="V40" s="21">
        <v>1773717</v>
      </c>
      <c r="W40" s="27">
        <v>6152</v>
      </c>
      <c r="X40" s="21">
        <v>1244113</v>
      </c>
      <c r="Y40" s="58">
        <v>105807</v>
      </c>
      <c r="Z40" s="59">
        <v>28917584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2249</v>
      </c>
      <c r="F41" s="21">
        <v>408561</v>
      </c>
      <c r="G41" s="27">
        <v>1517</v>
      </c>
      <c r="H41" s="21">
        <v>642066</v>
      </c>
      <c r="I41" s="27">
        <v>5081</v>
      </c>
      <c r="J41" s="21">
        <v>5601582</v>
      </c>
      <c r="K41" s="27">
        <v>5935</v>
      </c>
      <c r="L41" s="21">
        <v>773731</v>
      </c>
      <c r="M41" s="27">
        <v>18483</v>
      </c>
      <c r="N41" s="21">
        <v>3631276</v>
      </c>
      <c r="O41" s="27">
        <v>5210</v>
      </c>
      <c r="P41" s="21">
        <v>1400877</v>
      </c>
      <c r="Q41" s="27">
        <v>60533</v>
      </c>
      <c r="R41" s="21">
        <v>10750275</v>
      </c>
      <c r="S41" s="25">
        <v>29575</v>
      </c>
      <c r="T41" s="26">
        <v>2674489</v>
      </c>
      <c r="U41" s="27">
        <v>5493</v>
      </c>
      <c r="V41" s="21">
        <v>1959921</v>
      </c>
      <c r="W41" s="27">
        <v>7772</v>
      </c>
      <c r="X41" s="21">
        <v>2021782</v>
      </c>
      <c r="Y41" s="58">
        <v>141847</v>
      </c>
      <c r="Z41" s="59">
        <v>29864560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40.184971098265898</v>
      </c>
      <c r="F42" s="123"/>
      <c r="G42" s="122">
        <f>+(G39+G40)/(G41+'(令和4年8月)'!G41)*100</f>
        <v>87.953795379537951</v>
      </c>
      <c r="H42" s="123"/>
      <c r="I42" s="122">
        <f>+(I39+I40)/(I41+'(令和4年8月)'!I41)*100</f>
        <v>68.320349870165359</v>
      </c>
      <c r="J42" s="123"/>
      <c r="K42" s="122">
        <f>+(K39+K40)/(K41+'(令和4年8月)'!K41)*100</f>
        <v>31.944689096353706</v>
      </c>
      <c r="L42" s="123"/>
      <c r="M42" s="122">
        <f>+(M39+M40)/(M41+'(令和4年8月)'!M41)*100</f>
        <v>68.313833791815185</v>
      </c>
      <c r="N42" s="123"/>
      <c r="O42" s="122">
        <f>+(O39+O40)/(O41+'(令和4年8月)'!O41)*100</f>
        <v>82.993799822852083</v>
      </c>
      <c r="P42" s="123"/>
      <c r="Q42" s="122">
        <f>+(Q39+Q40)/(Q41+'(令和4年8月)'!Q41)*100</f>
        <v>43.490254675621088</v>
      </c>
      <c r="R42" s="123"/>
      <c r="S42" s="122">
        <f>+(S39+S40)/(S41+'(令和4年8月)'!S41)*100</f>
        <v>156.35637634140252</v>
      </c>
      <c r="T42" s="123"/>
      <c r="U42" s="122">
        <f>+(U39+U40)/(U41+'(令和4年8月)'!U41)*100</f>
        <v>94.041326285439695</v>
      </c>
      <c r="V42" s="123"/>
      <c r="W42" s="122">
        <f>+(W39+W40)/(W41+'(令和4年8月)'!W41)*100</f>
        <v>75.997712252160653</v>
      </c>
      <c r="X42" s="123"/>
      <c r="Y42" s="122">
        <f>+(Y39+Y40)/(Y41+'(令和4年8月)'!Y41)*100</f>
        <v>76.645251101773042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759.5</v>
      </c>
      <c r="F43" s="97">
        <f t="shared" si="18"/>
        <v>214028</v>
      </c>
      <c r="G43" s="94">
        <f t="shared" si="18"/>
        <v>-99.154999999999973</v>
      </c>
      <c r="H43" s="95">
        <f t="shared" si="18"/>
        <v>-42395</v>
      </c>
      <c r="I43" s="96">
        <f t="shared" si="18"/>
        <v>-480</v>
      </c>
      <c r="J43" s="97">
        <f t="shared" si="18"/>
        <v>-851027.79999999981</v>
      </c>
      <c r="K43" s="94">
        <f t="shared" si="18"/>
        <v>325</v>
      </c>
      <c r="L43" s="95">
        <f t="shared" si="18"/>
        <v>617634</v>
      </c>
      <c r="M43" s="96">
        <f t="shared" si="18"/>
        <v>-4993.84</v>
      </c>
      <c r="N43" s="97">
        <f t="shared" si="18"/>
        <v>-1047179.25</v>
      </c>
      <c r="O43" s="94">
        <f t="shared" si="18"/>
        <v>50</v>
      </c>
      <c r="P43" s="95">
        <f t="shared" si="18"/>
        <v>74834</v>
      </c>
      <c r="Q43" s="96">
        <f t="shared" si="18"/>
        <v>1189.7999999999993</v>
      </c>
      <c r="R43" s="97">
        <f t="shared" si="18"/>
        <v>55083.5</v>
      </c>
      <c r="S43" s="94">
        <f t="shared" si="18"/>
        <v>4892</v>
      </c>
      <c r="T43" s="95">
        <f t="shared" si="18"/>
        <v>497167</v>
      </c>
      <c r="U43" s="96">
        <f t="shared" si="18"/>
        <v>304.10000000000036</v>
      </c>
      <c r="V43" s="97">
        <f t="shared" si="18"/>
        <v>-30541.5</v>
      </c>
      <c r="W43" s="94">
        <f t="shared" si="18"/>
        <v>1598.8419999999996</v>
      </c>
      <c r="X43" s="95">
        <f t="shared" si="18"/>
        <v>527077.5</v>
      </c>
      <c r="Y43" s="94">
        <f t="shared" si="18"/>
        <v>3546.247000000003</v>
      </c>
      <c r="Z43" s="95">
        <f t="shared" si="18"/>
        <v>14680.449999999255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1069.4000000000001</v>
      </c>
      <c r="F44" s="101">
        <f t="shared" si="18"/>
        <v>192165</v>
      </c>
      <c r="G44" s="98">
        <f t="shared" si="18"/>
        <v>55.030999999999949</v>
      </c>
      <c r="H44" s="99">
        <f t="shared" si="18"/>
        <v>7749</v>
      </c>
      <c r="I44" s="100">
        <f t="shared" si="18"/>
        <v>363</v>
      </c>
      <c r="J44" s="101">
        <f t="shared" si="18"/>
        <v>-268624.70000000019</v>
      </c>
      <c r="K44" s="98">
        <f t="shared" si="18"/>
        <v>21.299999999999955</v>
      </c>
      <c r="L44" s="99">
        <f t="shared" si="18"/>
        <v>48369</v>
      </c>
      <c r="M44" s="100">
        <f t="shared" si="18"/>
        <v>-1697.9400000000005</v>
      </c>
      <c r="N44" s="101">
        <f t="shared" si="18"/>
        <v>-530859.75</v>
      </c>
      <c r="O44" s="98">
        <f t="shared" si="18"/>
        <v>353</v>
      </c>
      <c r="P44" s="99">
        <f t="shared" si="18"/>
        <v>135600</v>
      </c>
      <c r="Q44" s="100">
        <f t="shared" si="18"/>
        <v>1672.2000000000007</v>
      </c>
      <c r="R44" s="101">
        <f t="shared" si="18"/>
        <v>54428.299999999814</v>
      </c>
      <c r="S44" s="98">
        <f t="shared" si="18"/>
        <v>6311</v>
      </c>
      <c r="T44" s="99">
        <f t="shared" si="18"/>
        <v>952892</v>
      </c>
      <c r="U44" s="100">
        <f t="shared" si="18"/>
        <v>568</v>
      </c>
      <c r="V44" s="101">
        <f t="shared" si="18"/>
        <v>420378.5</v>
      </c>
      <c r="W44" s="98">
        <f t="shared" si="18"/>
        <v>882.36200000000008</v>
      </c>
      <c r="X44" s="99">
        <f t="shared" si="18"/>
        <v>322170</v>
      </c>
      <c r="Y44" s="98">
        <f t="shared" si="18"/>
        <v>9597.3530000000028</v>
      </c>
      <c r="Z44" s="99">
        <f t="shared" si="18"/>
        <v>1334267.3500000015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-403.90000000000009</v>
      </c>
      <c r="F45" s="101">
        <f t="shared" si="18"/>
        <v>18049</v>
      </c>
      <c r="G45" s="98">
        <f t="shared" si="18"/>
        <v>-123.63599999999997</v>
      </c>
      <c r="H45" s="99">
        <f t="shared" si="18"/>
        <v>-42815</v>
      </c>
      <c r="I45" s="100">
        <f t="shared" si="18"/>
        <v>-210</v>
      </c>
      <c r="J45" s="101">
        <f t="shared" si="18"/>
        <v>-433385.20000000019</v>
      </c>
      <c r="K45" s="98">
        <f t="shared" si="18"/>
        <v>206.69999999999982</v>
      </c>
      <c r="L45" s="99">
        <f t="shared" si="18"/>
        <v>331958</v>
      </c>
      <c r="M45" s="100">
        <f t="shared" si="18"/>
        <v>-2892.8999999999996</v>
      </c>
      <c r="N45" s="101">
        <f t="shared" si="18"/>
        <v>-350564.5</v>
      </c>
      <c r="O45" s="98">
        <f t="shared" si="18"/>
        <v>-36</v>
      </c>
      <c r="P45" s="99">
        <f t="shared" si="18"/>
        <v>17962</v>
      </c>
      <c r="Q45" s="100">
        <f t="shared" si="18"/>
        <v>205.60000000000582</v>
      </c>
      <c r="R45" s="101">
        <f t="shared" si="18"/>
        <v>45455.599999999627</v>
      </c>
      <c r="S45" s="98">
        <f t="shared" si="18"/>
        <v>749</v>
      </c>
      <c r="T45" s="99">
        <f t="shared" si="18"/>
        <v>7270</v>
      </c>
      <c r="U45" s="100">
        <f t="shared" si="18"/>
        <v>-1086.8999999999996</v>
      </c>
      <c r="V45" s="101">
        <f t="shared" si="18"/>
        <v>-661297</v>
      </c>
      <c r="W45" s="98">
        <f t="shared" si="18"/>
        <v>371.32100000000082</v>
      </c>
      <c r="X45" s="99">
        <f t="shared" si="18"/>
        <v>119728.5</v>
      </c>
      <c r="Y45" s="98">
        <f t="shared" si="18"/>
        <v>-3219.7149999999965</v>
      </c>
      <c r="Z45" s="99">
        <f t="shared" si="18"/>
        <v>-947638.60000000149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46.937961902882101</v>
      </c>
      <c r="F46" s="123"/>
      <c r="G46" s="122">
        <f>G23-G42</f>
        <v>2.0994075875135962</v>
      </c>
      <c r="H46" s="123"/>
      <c r="I46" s="122">
        <f>I23-I42</f>
        <v>-19.264883632223231</v>
      </c>
      <c r="J46" s="123"/>
      <c r="K46" s="122">
        <f>K23-K42</f>
        <v>0.95585492643397885</v>
      </c>
      <c r="L46" s="123"/>
      <c r="M46" s="122">
        <f>M23-M42</f>
        <v>-16.668342187000817</v>
      </c>
      <c r="N46" s="123"/>
      <c r="O46" s="122">
        <f t="shared" si="18"/>
        <v>2.098650100106326</v>
      </c>
      <c r="P46" s="123"/>
      <c r="Q46" s="122">
        <f t="shared" si="18"/>
        <v>2.5502032716641736</v>
      </c>
      <c r="R46" s="123"/>
      <c r="S46" s="122">
        <f t="shared" si="18"/>
        <v>19.240879038486952</v>
      </c>
      <c r="T46" s="123"/>
      <c r="U46" s="122">
        <f t="shared" si="18"/>
        <v>13.615935485832438</v>
      </c>
      <c r="V46" s="123"/>
      <c r="W46" s="122">
        <f t="shared" si="18"/>
        <v>14.733753358869123</v>
      </c>
      <c r="X46" s="123"/>
      <c r="Y46" s="122">
        <f t="shared" si="18"/>
        <v>4.4989436325142691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192.39659367396592</v>
      </c>
      <c r="F47" s="76">
        <f t="shared" si="19"/>
        <v>385.88144150882908</v>
      </c>
      <c r="G47" s="75">
        <f t="shared" si="19"/>
        <v>92.644287833827903</v>
      </c>
      <c r="H47" s="77">
        <f t="shared" si="19"/>
        <v>91.498828945890892</v>
      </c>
      <c r="I47" s="78">
        <f t="shared" si="19"/>
        <v>82.954545454545453</v>
      </c>
      <c r="J47" s="76">
        <f t="shared" si="19"/>
        <v>81.655839438872405</v>
      </c>
      <c r="K47" s="75">
        <f t="shared" si="19"/>
        <v>118.41359773371106</v>
      </c>
      <c r="L47" s="77">
        <f t="shared" si="19"/>
        <v>116.16331798740084</v>
      </c>
      <c r="M47" s="78">
        <f t="shared" si="19"/>
        <v>59.550947675360447</v>
      </c>
      <c r="N47" s="76">
        <f t="shared" si="19"/>
        <v>65.203483242878974</v>
      </c>
      <c r="O47" s="75">
        <f t="shared" si="19"/>
        <v>101.14942528735634</v>
      </c>
      <c r="P47" s="77">
        <f t="shared" si="19"/>
        <v>105.19954253697432</v>
      </c>
      <c r="Q47" s="78">
        <f t="shared" si="19"/>
        <v>104.43458814759596</v>
      </c>
      <c r="R47" s="76">
        <f t="shared" si="19"/>
        <v>101.07680990508332</v>
      </c>
      <c r="S47" s="75">
        <f t="shared" si="19"/>
        <v>110.17619037713477</v>
      </c>
      <c r="T47" s="77">
        <f t="shared" si="19"/>
        <v>106.23864919009505</v>
      </c>
      <c r="U47" s="78">
        <f t="shared" si="19"/>
        <v>106.78643160008927</v>
      </c>
      <c r="V47" s="76">
        <f t="shared" si="19"/>
        <v>98.046394258446654</v>
      </c>
      <c r="W47" s="75">
        <f t="shared" si="19"/>
        <v>127.53301188221111</v>
      </c>
      <c r="X47" s="77">
        <f t="shared" si="19"/>
        <v>145.47950961832166</v>
      </c>
      <c r="Y47" s="75">
        <f t="shared" si="19"/>
        <v>103.26427861337655</v>
      </c>
      <c r="Z47" s="77">
        <f t="shared" si="19"/>
        <v>100.05012183192275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216.74672489082968</v>
      </c>
      <c r="F48" s="70">
        <f t="shared" si="19"/>
        <v>344.23614641586175</v>
      </c>
      <c r="G48" s="67">
        <f t="shared" si="19"/>
        <v>104.17851176917236</v>
      </c>
      <c r="H48" s="68">
        <f t="shared" si="19"/>
        <v>101.5770289824103</v>
      </c>
      <c r="I48" s="69">
        <f t="shared" si="19"/>
        <v>116.62849289967934</v>
      </c>
      <c r="J48" s="70">
        <f t="shared" si="19"/>
        <v>94.017549728164269</v>
      </c>
      <c r="K48" s="67">
        <f t="shared" si="19"/>
        <v>101.14393125671322</v>
      </c>
      <c r="L48" s="68">
        <f t="shared" si="19"/>
        <v>101.19179059335744</v>
      </c>
      <c r="M48" s="69">
        <f t="shared" si="19"/>
        <v>85.78296910324039</v>
      </c>
      <c r="N48" s="70">
        <f t="shared" si="19"/>
        <v>81.331958003743026</v>
      </c>
      <c r="O48" s="67">
        <f t="shared" si="19"/>
        <v>108.64560372275287</v>
      </c>
      <c r="P48" s="68">
        <f t="shared" si="19"/>
        <v>109.96682136310247</v>
      </c>
      <c r="Q48" s="69">
        <f t="shared" si="19"/>
        <v>106.39660316731695</v>
      </c>
      <c r="R48" s="70">
        <f t="shared" si="19"/>
        <v>101.07340226094014</v>
      </c>
      <c r="S48" s="67">
        <f t="shared" si="19"/>
        <v>113.74795773880841</v>
      </c>
      <c r="T48" s="68">
        <f t="shared" si="19"/>
        <v>112.69481691679491</v>
      </c>
      <c r="U48" s="69">
        <f t="shared" si="19"/>
        <v>110.70889894419307</v>
      </c>
      <c r="V48" s="70">
        <f t="shared" si="19"/>
        <v>123.70042684374114</v>
      </c>
      <c r="W48" s="67">
        <f t="shared" si="19"/>
        <v>114.34268530559169</v>
      </c>
      <c r="X48" s="68">
        <f t="shared" si="19"/>
        <v>125.89555771863168</v>
      </c>
      <c r="Y48" s="67">
        <f t="shared" si="19"/>
        <v>109.07062198153241</v>
      </c>
      <c r="Z48" s="68">
        <f t="shared" si="19"/>
        <v>104.61403466485997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82.040907069808796</v>
      </c>
      <c r="F49" s="74">
        <f t="shared" si="19"/>
        <v>104.41770017206733</v>
      </c>
      <c r="G49" s="71">
        <f t="shared" si="19"/>
        <v>91.849967040210942</v>
      </c>
      <c r="H49" s="72">
        <f t="shared" si="19"/>
        <v>93.331682412711473</v>
      </c>
      <c r="I49" s="73">
        <f t="shared" si="19"/>
        <v>95.866955323755164</v>
      </c>
      <c r="J49" s="74">
        <f t="shared" si="19"/>
        <v>92.26316422753429</v>
      </c>
      <c r="K49" s="71">
        <f t="shared" si="19"/>
        <v>103.48272957034541</v>
      </c>
      <c r="L49" s="72">
        <f t="shared" si="19"/>
        <v>142.90354141167924</v>
      </c>
      <c r="M49" s="73">
        <f t="shared" si="19"/>
        <v>84.348320077909435</v>
      </c>
      <c r="N49" s="74">
        <f t="shared" si="19"/>
        <v>90.345969295641538</v>
      </c>
      <c r="O49" s="71">
        <f t="shared" si="19"/>
        <v>99.309021113243773</v>
      </c>
      <c r="P49" s="72">
        <f t="shared" si="19"/>
        <v>101.28219679529325</v>
      </c>
      <c r="Q49" s="73">
        <f t="shared" si="19"/>
        <v>100.33964944740885</v>
      </c>
      <c r="R49" s="74">
        <f t="shared" si="19"/>
        <v>100.42283197406579</v>
      </c>
      <c r="S49" s="71">
        <f t="shared" si="19"/>
        <v>102.53254437869823</v>
      </c>
      <c r="T49" s="72">
        <f t="shared" si="19"/>
        <v>100.2718276276328</v>
      </c>
      <c r="U49" s="73">
        <f t="shared" si="19"/>
        <v>80.212998361551072</v>
      </c>
      <c r="V49" s="74">
        <f t="shared" si="19"/>
        <v>66.25899717386568</v>
      </c>
      <c r="W49" s="71">
        <f t="shared" si="19"/>
        <v>104.77767627380341</v>
      </c>
      <c r="X49" s="72">
        <f t="shared" si="19"/>
        <v>105.92192926833852</v>
      </c>
      <c r="Y49" s="71">
        <f t="shared" si="19"/>
        <v>97.7301493863106</v>
      </c>
      <c r="Z49" s="72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11" sqref="G11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70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9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7"/>
      <c r="D6" s="85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80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81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9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80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81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9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80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9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82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37.848432055749129</v>
      </c>
      <c r="F23" s="141"/>
      <c r="G23" s="140">
        <f>(G20+G21)/(G22+G41)*100</f>
        <v>88.743767797372229</v>
      </c>
      <c r="H23" s="141"/>
      <c r="I23" s="140">
        <f>(I20+I21)/(I22+I41)*100</f>
        <v>52.460908804701432</v>
      </c>
      <c r="J23" s="141"/>
      <c r="K23" s="140">
        <f>(K20+K21)/(K22+K41)*100</f>
        <v>30.308347956881427</v>
      </c>
      <c r="L23" s="141"/>
      <c r="M23" s="140">
        <f>(M20+M21)/(M22+M41)*100</f>
        <v>66.431958935446062</v>
      </c>
      <c r="N23" s="141"/>
      <c r="O23" s="140">
        <f>(O20+O21)/(O22+O41)*100</f>
        <v>83.059194326799954</v>
      </c>
      <c r="P23" s="141"/>
      <c r="Q23" s="140">
        <f>(Q20+Q21)/(Q22+Q41)*100</f>
        <v>44.004718470152355</v>
      </c>
      <c r="R23" s="141"/>
      <c r="S23" s="140">
        <f>(S20+S21)/(S22+S41)*100</f>
        <v>164.92576603137834</v>
      </c>
      <c r="T23" s="141"/>
      <c r="U23" s="140">
        <f>(U20+U21)/(U22+U41)*100</f>
        <v>82.860530104157846</v>
      </c>
      <c r="V23" s="141"/>
      <c r="W23" s="140">
        <f>(W20+W21)/(W22+W41)*100</f>
        <v>75.266228007128433</v>
      </c>
      <c r="X23" s="141"/>
      <c r="Y23" s="140">
        <f>(Y20+Y21)/(Y22+Y41)*100</f>
        <v>76.351804426449334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181663.40595820363</v>
      </c>
      <c r="F24" s="143"/>
      <c r="G24" s="136">
        <f>H22/G22*1000</f>
        <v>423372.786917675</v>
      </c>
      <c r="H24" s="137"/>
      <c r="I24" s="138">
        <f>J22/I22*1000</f>
        <v>1102456.6030308995</v>
      </c>
      <c r="J24" s="139"/>
      <c r="K24" s="136">
        <f>L22/K22*1000</f>
        <v>130367.48104465038</v>
      </c>
      <c r="L24" s="137"/>
      <c r="M24" s="138">
        <f>N22/M22*1000</f>
        <v>196465.72526105065</v>
      </c>
      <c r="N24" s="139"/>
      <c r="O24" s="136">
        <f>P22/O22*1000</f>
        <v>268882.34165067179</v>
      </c>
      <c r="P24" s="137"/>
      <c r="Q24" s="138">
        <f>R22/Q22*1000</f>
        <v>177593.62661688667</v>
      </c>
      <c r="R24" s="139"/>
      <c r="S24" s="136">
        <f>T22/S22*1000</f>
        <v>90430.735418427736</v>
      </c>
      <c r="T24" s="137"/>
      <c r="U24" s="138">
        <f>V22/U22*1000</f>
        <v>356803.38612779899</v>
      </c>
      <c r="V24" s="139"/>
      <c r="W24" s="136">
        <f>X22/W22*1000</f>
        <v>260141.96636292478</v>
      </c>
      <c r="X24" s="137"/>
      <c r="Y24" s="138">
        <f>Z22/Y22*1000</f>
        <v>210540.07260521274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1544</v>
      </c>
      <c r="F27" s="103">
        <v>264044</v>
      </c>
      <c r="G27" s="118">
        <v>702</v>
      </c>
      <c r="H27" s="104">
        <v>229324</v>
      </c>
      <c r="I27" s="102">
        <v>3323</v>
      </c>
      <c r="J27" s="103">
        <v>920495</v>
      </c>
      <c r="K27" s="106">
        <v>1756</v>
      </c>
      <c r="L27" s="104">
        <v>3857768</v>
      </c>
      <c r="M27" s="102">
        <v>11423</v>
      </c>
      <c r="N27" s="103">
        <v>1847720</v>
      </c>
      <c r="O27" s="106">
        <v>4758</v>
      </c>
      <c r="P27" s="104">
        <v>1544515</v>
      </c>
      <c r="Q27" s="102">
        <v>28965</v>
      </c>
      <c r="R27" s="103">
        <v>5784294</v>
      </c>
      <c r="S27" s="106">
        <v>57646</v>
      </c>
      <c r="T27" s="104">
        <v>10658332</v>
      </c>
      <c r="U27" s="102">
        <v>4614</v>
      </c>
      <c r="V27" s="103">
        <v>1759539</v>
      </c>
      <c r="W27" s="102">
        <v>8249</v>
      </c>
      <c r="X27" s="104">
        <v>1553356</v>
      </c>
      <c r="Y27" s="114">
        <v>122980</v>
      </c>
      <c r="Z27" s="115">
        <v>28419387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1164</v>
      </c>
      <c r="F28" s="111">
        <v>123315</v>
      </c>
      <c r="G28" s="108">
        <v>723</v>
      </c>
      <c r="H28" s="109">
        <v>240400</v>
      </c>
      <c r="I28" s="110">
        <v>3564</v>
      </c>
      <c r="J28" s="111">
        <v>945330</v>
      </c>
      <c r="K28" s="112">
        <v>1743</v>
      </c>
      <c r="L28" s="109">
        <v>4285197</v>
      </c>
      <c r="M28" s="110">
        <v>10621</v>
      </c>
      <c r="N28" s="111">
        <v>1739834</v>
      </c>
      <c r="O28" s="112">
        <v>4649</v>
      </c>
      <c r="P28" s="109">
        <v>1535301</v>
      </c>
      <c r="Q28" s="110">
        <v>27570</v>
      </c>
      <c r="R28" s="111">
        <v>5435951</v>
      </c>
      <c r="S28" s="112">
        <v>57338</v>
      </c>
      <c r="T28" s="109">
        <v>10584830</v>
      </c>
      <c r="U28" s="110">
        <v>6795</v>
      </c>
      <c r="V28" s="111">
        <v>3245682</v>
      </c>
      <c r="W28" s="110">
        <v>8316</v>
      </c>
      <c r="X28" s="109">
        <v>1610869</v>
      </c>
      <c r="Y28" s="113">
        <v>122483</v>
      </c>
      <c r="Z28" s="107">
        <v>29746709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3625</v>
      </c>
      <c r="F29" s="107">
        <v>748877</v>
      </c>
      <c r="G29" s="119">
        <v>849</v>
      </c>
      <c r="H29" s="117">
        <v>383269</v>
      </c>
      <c r="I29" s="113">
        <v>1861</v>
      </c>
      <c r="J29" s="107">
        <v>975046</v>
      </c>
      <c r="K29" s="116">
        <v>2469</v>
      </c>
      <c r="L29" s="117">
        <v>2848392</v>
      </c>
      <c r="M29" s="113">
        <v>16932</v>
      </c>
      <c r="N29" s="107">
        <v>3079216</v>
      </c>
      <c r="O29" s="116">
        <v>4629</v>
      </c>
      <c r="P29" s="117">
        <v>1208658</v>
      </c>
      <c r="Q29" s="113">
        <v>59038</v>
      </c>
      <c r="R29" s="107">
        <v>10200017</v>
      </c>
      <c r="S29" s="116">
        <v>30830</v>
      </c>
      <c r="T29" s="117">
        <v>2651823</v>
      </c>
      <c r="U29" s="113">
        <v>3761</v>
      </c>
      <c r="V29" s="107">
        <v>804134</v>
      </c>
      <c r="W29" s="113">
        <v>8606</v>
      </c>
      <c r="X29" s="117">
        <v>1872792</v>
      </c>
      <c r="Y29" s="113">
        <v>132600</v>
      </c>
      <c r="Z29" s="107">
        <v>24772224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58.4</v>
      </c>
      <c r="F30" s="135"/>
      <c r="G30" s="130">
        <v>80.3</v>
      </c>
      <c r="H30" s="135"/>
      <c r="I30" s="130">
        <v>157.5</v>
      </c>
      <c r="J30" s="135"/>
      <c r="K30" s="130">
        <v>69.5</v>
      </c>
      <c r="L30" s="135"/>
      <c r="M30" s="130">
        <v>46.4</v>
      </c>
      <c r="N30" s="135"/>
      <c r="O30" s="130">
        <v>110.8</v>
      </c>
      <c r="P30" s="135"/>
      <c r="Q30" s="130">
        <v>52.3</v>
      </c>
      <c r="R30" s="135"/>
      <c r="S30" s="130">
        <v>150.4</v>
      </c>
      <c r="T30" s="135"/>
      <c r="U30" s="130">
        <v>60.7</v>
      </c>
      <c r="V30" s="135"/>
      <c r="W30" s="130">
        <v>83.8</v>
      </c>
      <c r="X30" s="135"/>
      <c r="Y30" s="130">
        <v>81.5</v>
      </c>
      <c r="Z30" s="131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-722</v>
      </c>
      <c r="F31" s="95">
        <f t="shared" ref="F31:Z33" si="5">F20-F27</f>
        <v>-189178</v>
      </c>
      <c r="G31" s="96">
        <f t="shared" si="5"/>
        <v>645.5630000000001</v>
      </c>
      <c r="H31" s="97">
        <f t="shared" si="5"/>
        <v>269372</v>
      </c>
      <c r="I31" s="94">
        <f t="shared" si="5"/>
        <v>-507</v>
      </c>
      <c r="J31" s="95">
        <f t="shared" si="5"/>
        <v>3718735</v>
      </c>
      <c r="K31" s="96">
        <f t="shared" si="5"/>
        <v>9</v>
      </c>
      <c r="L31" s="97">
        <f t="shared" si="5"/>
        <v>-36560</v>
      </c>
      <c r="M31" s="94">
        <f t="shared" si="5"/>
        <v>923.27200000000084</v>
      </c>
      <c r="N31" s="95">
        <f t="shared" si="5"/>
        <v>1161717</v>
      </c>
      <c r="O31" s="96">
        <f t="shared" si="5"/>
        <v>-408</v>
      </c>
      <c r="P31" s="97">
        <f t="shared" si="5"/>
        <v>-105273</v>
      </c>
      <c r="Q31" s="94">
        <f t="shared" si="5"/>
        <v>-2135</v>
      </c>
      <c r="R31" s="95">
        <f t="shared" si="5"/>
        <v>-668860</v>
      </c>
      <c r="S31" s="96">
        <f t="shared" si="5"/>
        <v>-9573</v>
      </c>
      <c r="T31" s="97">
        <f t="shared" si="5"/>
        <v>-2689187</v>
      </c>
      <c r="U31" s="94">
        <f t="shared" si="5"/>
        <v>-133</v>
      </c>
      <c r="V31" s="95">
        <f t="shared" si="5"/>
        <v>-196199</v>
      </c>
      <c r="W31" s="96">
        <f t="shared" si="5"/>
        <v>-2442.1350000000002</v>
      </c>
      <c r="X31" s="97">
        <f t="shared" si="5"/>
        <v>-394422</v>
      </c>
      <c r="Y31" s="94">
        <f t="shared" si="5"/>
        <v>-14342.299999999988</v>
      </c>
      <c r="Z31" s="95">
        <f t="shared" si="5"/>
        <v>870145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6">E21-E28</f>
        <v>-248</v>
      </c>
      <c r="F32" s="99">
        <f t="shared" si="6"/>
        <v>-44635</v>
      </c>
      <c r="G32" s="100">
        <f t="shared" si="6"/>
        <v>594.01299999999992</v>
      </c>
      <c r="H32" s="101">
        <f t="shared" si="6"/>
        <v>250967</v>
      </c>
      <c r="I32" s="98">
        <f t="shared" si="6"/>
        <v>-1381</v>
      </c>
      <c r="J32" s="99">
        <f t="shared" si="6"/>
        <v>3544882</v>
      </c>
      <c r="K32" s="100">
        <f t="shared" si="6"/>
        <v>119</v>
      </c>
      <c r="L32" s="101">
        <f t="shared" si="6"/>
        <v>-226682</v>
      </c>
      <c r="M32" s="98">
        <f t="shared" si="6"/>
        <v>1322.1919999999991</v>
      </c>
      <c r="N32" s="99">
        <f t="shared" si="6"/>
        <v>1103848</v>
      </c>
      <c r="O32" s="100">
        <f t="shared" si="6"/>
        <v>-566</v>
      </c>
      <c r="P32" s="101">
        <f t="shared" si="6"/>
        <v>-174787</v>
      </c>
      <c r="Q32" s="98">
        <f t="shared" si="6"/>
        <v>-1428</v>
      </c>
      <c r="R32" s="99">
        <f t="shared" si="6"/>
        <v>-365317</v>
      </c>
      <c r="S32" s="100">
        <f t="shared" si="6"/>
        <v>-11433</v>
      </c>
      <c r="T32" s="101">
        <f t="shared" si="6"/>
        <v>-3078680</v>
      </c>
      <c r="U32" s="98">
        <f t="shared" si="5"/>
        <v>-1491</v>
      </c>
      <c r="V32" s="99">
        <f t="shared" si="5"/>
        <v>-1471965</v>
      </c>
      <c r="W32" s="100">
        <f t="shared" si="5"/>
        <v>-2163.8050000000003</v>
      </c>
      <c r="X32" s="101">
        <f t="shared" si="5"/>
        <v>-366756</v>
      </c>
      <c r="Y32" s="98">
        <f t="shared" si="5"/>
        <v>-16675.600000000006</v>
      </c>
      <c r="Z32" s="99">
        <f t="shared" si="5"/>
        <v>-829125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6"/>
        <v>-1376</v>
      </c>
      <c r="F33" s="99">
        <f t="shared" si="5"/>
        <v>-340316</v>
      </c>
      <c r="G33" s="100">
        <f t="shared" si="5"/>
        <v>667.55</v>
      </c>
      <c r="H33" s="101">
        <f t="shared" si="5"/>
        <v>258797</v>
      </c>
      <c r="I33" s="98">
        <f t="shared" si="5"/>
        <v>3220</v>
      </c>
      <c r="J33" s="99">
        <f t="shared" si="5"/>
        <v>4626536</v>
      </c>
      <c r="K33" s="100">
        <f t="shared" si="5"/>
        <v>3466</v>
      </c>
      <c r="L33" s="101">
        <f t="shared" si="5"/>
        <v>-2074661</v>
      </c>
      <c r="M33" s="98">
        <f t="shared" si="5"/>
        <v>1551.0000000000036</v>
      </c>
      <c r="N33" s="99">
        <f t="shared" si="5"/>
        <v>552060</v>
      </c>
      <c r="O33" s="100">
        <f t="shared" si="5"/>
        <v>581</v>
      </c>
      <c r="P33" s="101">
        <f t="shared" si="5"/>
        <v>192219</v>
      </c>
      <c r="Q33" s="98">
        <f t="shared" si="5"/>
        <v>1495</v>
      </c>
      <c r="R33" s="99">
        <f t="shared" si="5"/>
        <v>550258</v>
      </c>
      <c r="S33" s="100">
        <f t="shared" si="5"/>
        <v>-1255</v>
      </c>
      <c r="T33" s="101">
        <f t="shared" si="5"/>
        <v>22666</v>
      </c>
      <c r="U33" s="98">
        <f t="shared" si="5"/>
        <v>1732</v>
      </c>
      <c r="V33" s="99">
        <f t="shared" si="5"/>
        <v>1155787</v>
      </c>
      <c r="W33" s="100">
        <f t="shared" si="5"/>
        <v>-834.15899999999965</v>
      </c>
      <c r="X33" s="101">
        <f t="shared" si="5"/>
        <v>148990</v>
      </c>
      <c r="Y33" s="98">
        <f t="shared" si="5"/>
        <v>9247.3910000000033</v>
      </c>
      <c r="Z33" s="99">
        <f t="shared" si="5"/>
        <v>5092336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-20.55156794425087</v>
      </c>
      <c r="F34" s="123"/>
      <c r="G34" s="128">
        <f t="shared" ref="G34" si="7">+G23-G30</f>
        <v>8.4437677973722316</v>
      </c>
      <c r="H34" s="129"/>
      <c r="I34" s="124">
        <f t="shared" ref="I34" si="8">+I23-I30</f>
        <v>-105.03909119529857</v>
      </c>
      <c r="J34" s="123"/>
      <c r="K34" s="128">
        <f t="shared" ref="K34" si="9">+K23-K30</f>
        <v>-39.191652043118573</v>
      </c>
      <c r="L34" s="129"/>
      <c r="M34" s="124">
        <f t="shared" ref="M34" si="10">+M23-M30</f>
        <v>20.031958935446063</v>
      </c>
      <c r="N34" s="123"/>
      <c r="O34" s="128">
        <f t="shared" ref="O34" si="11">+O23-O30</f>
        <v>-27.740805673200043</v>
      </c>
      <c r="P34" s="129"/>
      <c r="Q34" s="124">
        <f t="shared" ref="Q34" si="12">+Q23-Q30</f>
        <v>-8.2952815298476423</v>
      </c>
      <c r="R34" s="123"/>
      <c r="S34" s="128">
        <f t="shared" ref="S34" si="13">+S23-S30</f>
        <v>14.525766031378339</v>
      </c>
      <c r="T34" s="129"/>
      <c r="U34" s="124">
        <f t="shared" ref="U34" si="14">+U23-U30</f>
        <v>22.160530104157843</v>
      </c>
      <c r="V34" s="123"/>
      <c r="W34" s="128">
        <f t="shared" ref="W34" si="15">+W23-W30</f>
        <v>-8.5337719928715643</v>
      </c>
      <c r="X34" s="129"/>
      <c r="Y34" s="124">
        <f t="shared" ref="Y34" si="16">+Y23-Y30</f>
        <v>-5.1481955735506659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7">E20/E27*100</f>
        <v>53.238341968911918</v>
      </c>
      <c r="F35" s="64">
        <f t="shared" si="17"/>
        <v>28.353607732044662</v>
      </c>
      <c r="G35" s="65">
        <f t="shared" si="17"/>
        <v>191.96054131054132</v>
      </c>
      <c r="H35" s="66">
        <f t="shared" si="17"/>
        <v>217.46350142156948</v>
      </c>
      <c r="I35" s="63">
        <f t="shared" si="17"/>
        <v>84.742702377369852</v>
      </c>
      <c r="J35" s="64">
        <f t="shared" si="17"/>
        <v>503.99296030939871</v>
      </c>
      <c r="K35" s="65">
        <f t="shared" si="17"/>
        <v>100.5125284738041</v>
      </c>
      <c r="L35" s="66">
        <f t="shared" si="17"/>
        <v>99.052301745465257</v>
      </c>
      <c r="M35" s="63">
        <f t="shared" si="17"/>
        <v>108.08257025299835</v>
      </c>
      <c r="N35" s="64">
        <f t="shared" si="17"/>
        <v>162.87300023813131</v>
      </c>
      <c r="O35" s="65">
        <f t="shared" si="17"/>
        <v>91.424968474148798</v>
      </c>
      <c r="P35" s="66">
        <f t="shared" si="17"/>
        <v>93.184073964966359</v>
      </c>
      <c r="Q35" s="63">
        <f t="shared" si="17"/>
        <v>92.629035042292415</v>
      </c>
      <c r="R35" s="64">
        <f t="shared" si="17"/>
        <v>88.436618194026792</v>
      </c>
      <c r="S35" s="65">
        <f t="shared" si="17"/>
        <v>83.393470492315174</v>
      </c>
      <c r="T35" s="66">
        <f t="shared" si="17"/>
        <v>74.769157125148666</v>
      </c>
      <c r="U35" s="63">
        <f t="shared" si="17"/>
        <v>97.117468573905512</v>
      </c>
      <c r="V35" s="64">
        <f t="shared" si="17"/>
        <v>88.849408850841044</v>
      </c>
      <c r="W35" s="65">
        <f t="shared" si="17"/>
        <v>70.394775124257478</v>
      </c>
      <c r="X35" s="66">
        <f t="shared" si="17"/>
        <v>74.608396272329074</v>
      </c>
      <c r="Y35" s="63">
        <f t="shared" si="17"/>
        <v>88.337697186534399</v>
      </c>
      <c r="Z35" s="64">
        <f t="shared" si="17"/>
        <v>103.06180073482936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7"/>
        <v>78.694158075601379</v>
      </c>
      <c r="F36" s="68">
        <f t="shared" si="17"/>
        <v>63.804078984713939</v>
      </c>
      <c r="G36" s="69">
        <f t="shared" si="17"/>
        <v>182.15947441217151</v>
      </c>
      <c r="H36" s="70">
        <f t="shared" si="17"/>
        <v>204.39559068219631</v>
      </c>
      <c r="I36" s="67">
        <f t="shared" si="17"/>
        <v>61.251402918069587</v>
      </c>
      <c r="J36" s="68">
        <f t="shared" si="17"/>
        <v>474.98883987602215</v>
      </c>
      <c r="K36" s="69">
        <f t="shared" si="17"/>
        <v>106.82730923694778</v>
      </c>
      <c r="L36" s="70">
        <f t="shared" si="17"/>
        <v>94.710114844195033</v>
      </c>
      <c r="M36" s="67">
        <f t="shared" si="17"/>
        <v>112.4488466246116</v>
      </c>
      <c r="N36" s="68">
        <f t="shared" si="17"/>
        <v>163.44559308531734</v>
      </c>
      <c r="O36" s="69">
        <f t="shared" si="17"/>
        <v>87.825338782533876</v>
      </c>
      <c r="P36" s="70">
        <f t="shared" si="17"/>
        <v>88.615457164425735</v>
      </c>
      <c r="Q36" s="67">
        <f t="shared" si="17"/>
        <v>94.820457018498374</v>
      </c>
      <c r="R36" s="68">
        <f t="shared" si="17"/>
        <v>93.279611975898973</v>
      </c>
      <c r="S36" s="69">
        <f t="shared" si="17"/>
        <v>80.060343925494436</v>
      </c>
      <c r="T36" s="70">
        <f t="shared" si="17"/>
        <v>70.914223468870077</v>
      </c>
      <c r="U36" s="67">
        <f t="shared" si="17"/>
        <v>78.057395143487867</v>
      </c>
      <c r="V36" s="68">
        <f t="shared" si="17"/>
        <v>54.648514549484517</v>
      </c>
      <c r="W36" s="69">
        <f t="shared" si="17"/>
        <v>73.980218855218851</v>
      </c>
      <c r="X36" s="70">
        <f t="shared" si="17"/>
        <v>77.232413064004575</v>
      </c>
      <c r="Y36" s="67">
        <f t="shared" si="17"/>
        <v>86.385375929720851</v>
      </c>
      <c r="Z36" s="68">
        <f t="shared" si="17"/>
        <v>97.212716875671859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7"/>
        <v>62.041379310344823</v>
      </c>
      <c r="F37" s="72">
        <f t="shared" si="17"/>
        <v>54.556489249903514</v>
      </c>
      <c r="G37" s="73">
        <f t="shared" si="17"/>
        <v>178.62779740871613</v>
      </c>
      <c r="H37" s="74">
        <f t="shared" si="17"/>
        <v>167.52359308997075</v>
      </c>
      <c r="I37" s="71">
        <f t="shared" si="17"/>
        <v>273.02525523911874</v>
      </c>
      <c r="J37" s="72">
        <f t="shared" si="17"/>
        <v>574.49412643095809</v>
      </c>
      <c r="K37" s="73">
        <f t="shared" si="17"/>
        <v>240.38072093965167</v>
      </c>
      <c r="L37" s="74">
        <f t="shared" si="17"/>
        <v>27.163782232220846</v>
      </c>
      <c r="M37" s="71">
        <f t="shared" si="17"/>
        <v>109.16017009213326</v>
      </c>
      <c r="N37" s="72">
        <f t="shared" si="17"/>
        <v>117.92858961501889</v>
      </c>
      <c r="O37" s="73">
        <f t="shared" si="17"/>
        <v>112.55130697774898</v>
      </c>
      <c r="P37" s="74">
        <f t="shared" si="17"/>
        <v>115.90350620274718</v>
      </c>
      <c r="Q37" s="71">
        <f t="shared" si="17"/>
        <v>102.53226735323014</v>
      </c>
      <c r="R37" s="72">
        <f t="shared" si="17"/>
        <v>105.39467728338099</v>
      </c>
      <c r="S37" s="73">
        <f t="shared" si="17"/>
        <v>95.929289652935452</v>
      </c>
      <c r="T37" s="74">
        <f t="shared" si="17"/>
        <v>100.85473276308412</v>
      </c>
      <c r="U37" s="71">
        <f t="shared" si="17"/>
        <v>146.05158202605691</v>
      </c>
      <c r="V37" s="72">
        <f t="shared" si="17"/>
        <v>243.73064688223604</v>
      </c>
      <c r="W37" s="73">
        <f t="shared" si="17"/>
        <v>90.307239135486867</v>
      </c>
      <c r="X37" s="74">
        <f t="shared" si="17"/>
        <v>107.95550173217315</v>
      </c>
      <c r="Y37" s="71">
        <f t="shared" si="17"/>
        <v>106.97389969834089</v>
      </c>
      <c r="Z37" s="72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+'(令和4年9月)'!Y20</f>
        <v>111059.38400000001</v>
      </c>
      <c r="Z39" s="56">
        <f>+'(令和4年9月)'!Z20</f>
        <v>31267361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+'(令和4年9月)'!Y21</f>
        <v>113890.376</v>
      </c>
      <c r="Z40" s="59">
        <f>+'(令和4年9月)'!Z21</f>
        <v>38963798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+'(令和4年9月)'!Y22</f>
        <v>139017.09100000001</v>
      </c>
      <c r="Z41" s="59">
        <f>+'(令和4年9月)'!Z22</f>
        <v>29492612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56.18918307309346</v>
      </c>
      <c r="F42" s="123"/>
      <c r="G42" s="122">
        <f>+(G39+G40)/(G41+'(令和4年8月)'!G41)*100</f>
        <v>83.32777592530843</v>
      </c>
      <c r="H42" s="123"/>
      <c r="I42" s="122">
        <f>+(I39+I40)/(I41+'(令和4年8月)'!I41)*100</f>
        <v>105.76002393776183</v>
      </c>
      <c r="J42" s="123"/>
      <c r="K42" s="122">
        <f>+(K39+K40)/(K41+'(令和4年8月)'!K41)*100</f>
        <v>40.634005763688762</v>
      </c>
      <c r="L42" s="123"/>
      <c r="M42" s="122">
        <f>+(M39+M40)/(M41+'(令和4年8月)'!M41)*100</f>
        <v>43.78798509692664</v>
      </c>
      <c r="N42" s="123"/>
      <c r="O42" s="122">
        <f>+(O39+O40)/(O41+'(令和4年8月)'!O41)*100</f>
        <v>88.487972508591056</v>
      </c>
      <c r="P42" s="123"/>
      <c r="Q42" s="122">
        <f>+(Q39+Q40)/(Q41+'(令和4年8月)'!Q41)*100</f>
        <v>45.689185395577717</v>
      </c>
      <c r="R42" s="123"/>
      <c r="S42" s="122">
        <f>+(S39+S40)/(S41+'(令和4年8月)'!S41)*100</f>
        <v>181.45744515594524</v>
      </c>
      <c r="T42" s="123"/>
      <c r="U42" s="122">
        <f>+(U39+U40)/(U41+'(令和4年8月)'!U41)*100</f>
        <v>79.595653722835763</v>
      </c>
      <c r="V42" s="123"/>
      <c r="W42" s="122">
        <f>+(W39+W40)/(W41+'(令和4年8月)'!W41)*100</f>
        <v>91.376629226814387</v>
      </c>
      <c r="X42" s="123"/>
      <c r="Y42" s="122">
        <f>+(Y39+Y40)/(Y41+'(令和4年8月)'!Y41)*100</f>
        <v>81.221287842431195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-522</v>
      </c>
      <c r="F43" s="97">
        <f t="shared" si="18"/>
        <v>-91085</v>
      </c>
      <c r="G43" s="94">
        <f t="shared" si="18"/>
        <v>146.5630000000001</v>
      </c>
      <c r="H43" s="95">
        <f t="shared" si="18"/>
        <v>76705</v>
      </c>
      <c r="I43" s="96">
        <f t="shared" si="18"/>
        <v>-1792</v>
      </c>
      <c r="J43" s="97">
        <f t="shared" si="18"/>
        <v>-1829715</v>
      </c>
      <c r="K43" s="94">
        <f t="shared" si="18"/>
        <v>-592</v>
      </c>
      <c r="L43" s="95">
        <f t="shared" si="18"/>
        <v>-688020</v>
      </c>
      <c r="M43" s="96">
        <f t="shared" si="18"/>
        <v>5116.1440000000011</v>
      </c>
      <c r="N43" s="97">
        <f t="shared" si="18"/>
        <v>1568403</v>
      </c>
      <c r="O43" s="94">
        <f t="shared" si="18"/>
        <v>41</v>
      </c>
      <c r="P43" s="95">
        <f t="shared" si="18"/>
        <v>24172</v>
      </c>
      <c r="Q43" s="96">
        <f t="shared" si="18"/>
        <v>448</v>
      </c>
      <c r="R43" s="97">
        <f t="shared" si="18"/>
        <v>55082</v>
      </c>
      <c r="S43" s="94">
        <f t="shared" si="18"/>
        <v>-3462</v>
      </c>
      <c r="T43" s="95">
        <f t="shared" si="18"/>
        <v>-705756</v>
      </c>
      <c r="U43" s="96">
        <f t="shared" si="18"/>
        <v>-316</v>
      </c>
      <c r="V43" s="97">
        <f t="shared" si="18"/>
        <v>198474</v>
      </c>
      <c r="W43" s="94">
        <f t="shared" si="18"/>
        <v>-1489.3910000000005</v>
      </c>
      <c r="X43" s="95">
        <f t="shared" si="18"/>
        <v>-586089</v>
      </c>
      <c r="Y43" s="94">
        <f t="shared" si="18"/>
        <v>-2421.6839999999938</v>
      </c>
      <c r="Z43" s="95">
        <f t="shared" si="18"/>
        <v>-1977829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-223</v>
      </c>
      <c r="F44" s="101">
        <f t="shared" si="18"/>
        <v>-30473</v>
      </c>
      <c r="G44" s="98">
        <f t="shared" si="18"/>
        <v>19.01299999999992</v>
      </c>
      <c r="H44" s="99">
        <f t="shared" si="18"/>
        <v>22802</v>
      </c>
      <c r="I44" s="100">
        <f t="shared" si="18"/>
        <v>-278</v>
      </c>
      <c r="J44" s="101">
        <f t="shared" si="18"/>
        <v>-69015</v>
      </c>
      <c r="K44" s="98">
        <f t="shared" si="18"/>
        <v>-434</v>
      </c>
      <c r="L44" s="99">
        <f t="shared" si="18"/>
        <v>-9706275</v>
      </c>
      <c r="M44" s="100">
        <f t="shared" si="18"/>
        <v>3780.9919999999993</v>
      </c>
      <c r="N44" s="101">
        <f t="shared" si="18"/>
        <v>1273847</v>
      </c>
      <c r="O44" s="98">
        <f t="shared" si="18"/>
        <v>-363</v>
      </c>
      <c r="P44" s="99">
        <f t="shared" si="18"/>
        <v>-152936</v>
      </c>
      <c r="Q44" s="100">
        <f t="shared" si="18"/>
        <v>-2812</v>
      </c>
      <c r="R44" s="101">
        <f t="shared" si="18"/>
        <v>-314644</v>
      </c>
      <c r="S44" s="98">
        <f t="shared" si="18"/>
        <v>-7691</v>
      </c>
      <c r="T44" s="99">
        <f t="shared" si="18"/>
        <v>-1278237</v>
      </c>
      <c r="U44" s="100">
        <f t="shared" si="18"/>
        <v>1164</v>
      </c>
      <c r="V44" s="101">
        <f t="shared" si="18"/>
        <v>673142</v>
      </c>
      <c r="W44" s="98">
        <f t="shared" si="18"/>
        <v>-1245.9810000000007</v>
      </c>
      <c r="X44" s="99">
        <f t="shared" si="18"/>
        <v>-464425</v>
      </c>
      <c r="Y44" s="98">
        <f t="shared" si="18"/>
        <v>-8082.9760000000097</v>
      </c>
      <c r="Z44" s="99">
        <f t="shared" si="18"/>
        <v>-10046214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-94</v>
      </c>
      <c r="F45" s="101">
        <f t="shared" si="18"/>
        <v>-3814</v>
      </c>
      <c r="G45" s="98">
        <f t="shared" si="18"/>
        <v>30.549999999999955</v>
      </c>
      <c r="H45" s="99">
        <f t="shared" si="18"/>
        <v>7329</v>
      </c>
      <c r="I45" s="100">
        <f t="shared" si="18"/>
        <v>633</v>
      </c>
      <c r="J45" s="101">
        <f t="shared" si="18"/>
        <v>149018</v>
      </c>
      <c r="K45" s="98">
        <f t="shared" si="18"/>
        <v>-97</v>
      </c>
      <c r="L45" s="99">
        <f t="shared" si="18"/>
        <v>-237307</v>
      </c>
      <c r="M45" s="100">
        <f t="shared" si="18"/>
        <v>403.08000000000175</v>
      </c>
      <c r="N45" s="101">
        <f t="shared" si="18"/>
        <v>165755</v>
      </c>
      <c r="O45" s="98">
        <f t="shared" si="18"/>
        <v>267</v>
      </c>
      <c r="P45" s="99">
        <f t="shared" si="18"/>
        <v>78728</v>
      </c>
      <c r="Q45" s="100">
        <f t="shared" si="18"/>
        <v>688</v>
      </c>
      <c r="R45" s="101">
        <f t="shared" si="18"/>
        <v>44800</v>
      </c>
      <c r="S45" s="98">
        <f t="shared" si="18"/>
        <v>2168</v>
      </c>
      <c r="T45" s="99">
        <f t="shared" si="18"/>
        <v>462995</v>
      </c>
      <c r="U45" s="100">
        <f t="shared" si="18"/>
        <v>-823</v>
      </c>
      <c r="V45" s="101">
        <f t="shared" si="18"/>
        <v>-210377</v>
      </c>
      <c r="W45" s="98">
        <f t="shared" si="18"/>
        <v>-345.33000000000084</v>
      </c>
      <c r="X45" s="99">
        <f t="shared" si="18"/>
        <v>-85179</v>
      </c>
      <c r="Y45" s="98">
        <f t="shared" si="18"/>
        <v>2830.2999999999884</v>
      </c>
      <c r="Z45" s="99">
        <f t="shared" si="18"/>
        <v>371948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-18.340751017344331</v>
      </c>
      <c r="F46" s="123"/>
      <c r="G46" s="122">
        <f>G23-G42</f>
        <v>5.415991872063799</v>
      </c>
      <c r="H46" s="123"/>
      <c r="I46" s="122">
        <f>I23-I42</f>
        <v>-53.299115133060397</v>
      </c>
      <c r="J46" s="123"/>
      <c r="K46" s="122">
        <f>K23-K42</f>
        <v>-10.325657806807335</v>
      </c>
      <c r="L46" s="123"/>
      <c r="M46" s="122">
        <f>M23-M42</f>
        <v>22.643973838519422</v>
      </c>
      <c r="N46" s="123"/>
      <c r="O46" s="122">
        <f t="shared" si="18"/>
        <v>-5.4287781817911025</v>
      </c>
      <c r="P46" s="123"/>
      <c r="Q46" s="122">
        <f t="shared" si="18"/>
        <v>-1.6844669254253617</v>
      </c>
      <c r="R46" s="123"/>
      <c r="S46" s="122">
        <f t="shared" si="18"/>
        <v>-16.531679124566892</v>
      </c>
      <c r="T46" s="123"/>
      <c r="U46" s="122">
        <f t="shared" si="18"/>
        <v>3.2648763813220825</v>
      </c>
      <c r="V46" s="123"/>
      <c r="W46" s="122">
        <f t="shared" si="18"/>
        <v>-16.110401219685954</v>
      </c>
      <c r="X46" s="123"/>
      <c r="Y46" s="122">
        <f t="shared" si="18"/>
        <v>-4.8694834159818612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61.160714285714292</v>
      </c>
      <c r="F47" s="76">
        <f t="shared" si="19"/>
        <v>45.113316581400539</v>
      </c>
      <c r="G47" s="75">
        <f t="shared" si="19"/>
        <v>112.20341382181516</v>
      </c>
      <c r="H47" s="77">
        <f t="shared" si="19"/>
        <v>118.17692794396089</v>
      </c>
      <c r="I47" s="78">
        <f t="shared" si="19"/>
        <v>61.111111111111114</v>
      </c>
      <c r="J47" s="76">
        <f t="shared" si="19"/>
        <v>71.715403361753744</v>
      </c>
      <c r="K47" s="75">
        <f t="shared" si="19"/>
        <v>74.883326262197713</v>
      </c>
      <c r="L47" s="77">
        <f t="shared" si="19"/>
        <v>84.741955829246166</v>
      </c>
      <c r="M47" s="78">
        <f t="shared" si="19"/>
        <v>170.76145816505601</v>
      </c>
      <c r="N47" s="76">
        <f t="shared" si="19"/>
        <v>208.83872275046946</v>
      </c>
      <c r="O47" s="75">
        <f t="shared" si="19"/>
        <v>100.95149686702251</v>
      </c>
      <c r="P47" s="77">
        <f t="shared" si="19"/>
        <v>101.7081840474323</v>
      </c>
      <c r="Q47" s="78">
        <f t="shared" si="19"/>
        <v>101.69812751118185</v>
      </c>
      <c r="R47" s="76">
        <f t="shared" si="19"/>
        <v>101.08850135326554</v>
      </c>
      <c r="S47" s="75">
        <f t="shared" si="19"/>
        <v>93.28223537401766</v>
      </c>
      <c r="T47" s="77">
        <f t="shared" si="19"/>
        <v>91.864391305445452</v>
      </c>
      <c r="U47" s="78">
        <f t="shared" si="19"/>
        <v>93.412549510110495</v>
      </c>
      <c r="V47" s="76">
        <f t="shared" si="19"/>
        <v>114.54164731189729</v>
      </c>
      <c r="W47" s="75">
        <f t="shared" si="19"/>
        <v>79.586914165292441</v>
      </c>
      <c r="X47" s="77">
        <f t="shared" si="19"/>
        <v>66.41368050736294</v>
      </c>
      <c r="Y47" s="75">
        <f t="shared" si="19"/>
        <v>97.819469267000443</v>
      </c>
      <c r="Z47" s="77">
        <f t="shared" si="19"/>
        <v>93.674461365639388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80.421422300263387</v>
      </c>
      <c r="F48" s="70">
        <f t="shared" si="19"/>
        <v>72.082306487224358</v>
      </c>
      <c r="G48" s="67">
        <f t="shared" si="19"/>
        <v>101.46479198767334</v>
      </c>
      <c r="H48" s="68">
        <f t="shared" si="19"/>
        <v>104.86634725171535</v>
      </c>
      <c r="I48" s="69">
        <f t="shared" si="19"/>
        <v>88.703778951645674</v>
      </c>
      <c r="J48" s="70">
        <f t="shared" si="19"/>
        <v>98.486256551823374</v>
      </c>
      <c r="K48" s="67">
        <f t="shared" si="19"/>
        <v>81.097560975609767</v>
      </c>
      <c r="L48" s="68">
        <f t="shared" si="19"/>
        <v>29.484757849556729</v>
      </c>
      <c r="M48" s="69">
        <f t="shared" si="19"/>
        <v>146.32319717723161</v>
      </c>
      <c r="N48" s="70">
        <f t="shared" si="19"/>
        <v>181.14527959944834</v>
      </c>
      <c r="O48" s="67">
        <f t="shared" si="19"/>
        <v>91.835357624831303</v>
      </c>
      <c r="P48" s="68">
        <f t="shared" si="19"/>
        <v>89.894875945687005</v>
      </c>
      <c r="Q48" s="69">
        <f t="shared" si="19"/>
        <v>90.288043102852797</v>
      </c>
      <c r="R48" s="70">
        <f t="shared" si="19"/>
        <v>94.157330410797741</v>
      </c>
      <c r="S48" s="67">
        <f t="shared" si="19"/>
        <v>85.650048511082915</v>
      </c>
      <c r="T48" s="68">
        <f t="shared" si="19"/>
        <v>85.448762674048851</v>
      </c>
      <c r="U48" s="69">
        <f t="shared" si="19"/>
        <v>128.1159420289855</v>
      </c>
      <c r="V48" s="70">
        <f t="shared" si="19"/>
        <v>161.16275583217862</v>
      </c>
      <c r="W48" s="67">
        <f t="shared" si="19"/>
        <v>83.158267659487947</v>
      </c>
      <c r="X48" s="68">
        <f t="shared" si="19"/>
        <v>72.817402949188136</v>
      </c>
      <c r="Y48" s="67">
        <f t="shared" si="19"/>
        <v>92.902845452016052</v>
      </c>
      <c r="Z48" s="68">
        <f t="shared" si="19"/>
        <v>74.216543264083228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95.988049509176264</v>
      </c>
      <c r="F49" s="74">
        <f t="shared" si="19"/>
        <v>99.07511367080933</v>
      </c>
      <c r="G49" s="71">
        <f t="shared" si="19"/>
        <v>102.05585464333782</v>
      </c>
      <c r="H49" s="72">
        <f t="shared" si="19"/>
        <v>101.15465145406681</v>
      </c>
      <c r="I49" s="73">
        <f t="shared" si="19"/>
        <v>114.23111510791367</v>
      </c>
      <c r="J49" s="74">
        <f t="shared" si="19"/>
        <v>102.73298947064171</v>
      </c>
      <c r="K49" s="71">
        <f t="shared" si="19"/>
        <v>98.391909814323611</v>
      </c>
      <c r="L49" s="72">
        <f t="shared" si="19"/>
        <v>76.52837974438151</v>
      </c>
      <c r="M49" s="73">
        <f t="shared" si="19"/>
        <v>102.22943464351613</v>
      </c>
      <c r="N49" s="74">
        <f t="shared" si="19"/>
        <v>104.78297491199736</v>
      </c>
      <c r="O49" s="71">
        <f t="shared" si="19"/>
        <v>105.40157798907546</v>
      </c>
      <c r="P49" s="72">
        <f t="shared" si="19"/>
        <v>105.95454823926804</v>
      </c>
      <c r="Q49" s="73">
        <f t="shared" si="19"/>
        <v>101.14963656111622</v>
      </c>
      <c r="R49" s="74">
        <f t="shared" si="19"/>
        <v>100.41847746129902</v>
      </c>
      <c r="S49" s="71">
        <f t="shared" si="19"/>
        <v>107.9103878571168</v>
      </c>
      <c r="T49" s="72">
        <f t="shared" si="19"/>
        <v>120.93584698850641</v>
      </c>
      <c r="U49" s="73">
        <f t="shared" si="19"/>
        <v>86.969601013299553</v>
      </c>
      <c r="V49" s="74">
        <f t="shared" si="19"/>
        <v>90.306538549084053</v>
      </c>
      <c r="W49" s="71">
        <f t="shared" si="19"/>
        <v>95.745685288630725</v>
      </c>
      <c r="X49" s="72">
        <f t="shared" si="19"/>
        <v>95.957257870458918</v>
      </c>
      <c r="Y49" s="71">
        <f t="shared" si="19"/>
        <v>102.03593671802555</v>
      </c>
      <c r="Z49" s="72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27" activePane="bottomRight" state="frozen"/>
      <selection activeCell="J64" sqref="J64"/>
      <selection pane="topRight" activeCell="J64" sqref="J64"/>
      <selection pane="bottomLeft" activeCell="J64" sqref="J64"/>
      <selection pane="bottomRight" activeCell="Y39" sqref="Y39:Z41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69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7"/>
      <c r="D6" s="85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52.987622705932566</v>
      </c>
      <c r="F23" s="141"/>
      <c r="G23" s="140">
        <f>(G20+G21)/(G22+G41)*100</f>
        <v>84.084791386271874</v>
      </c>
      <c r="H23" s="141"/>
      <c r="I23" s="140">
        <f>(I20+I21)/(I22+I41)*100</f>
        <v>79.462679856115102</v>
      </c>
      <c r="J23" s="141"/>
      <c r="K23" s="140">
        <f>(K20+K21)/(K22+K41)*100</f>
        <v>38.569297082228118</v>
      </c>
      <c r="L23" s="141"/>
      <c r="M23" s="140">
        <f>(M20+M21)/(M22+M41)*100</f>
        <v>42.567467112686337</v>
      </c>
      <c r="N23" s="141"/>
      <c r="O23" s="140">
        <f>(O20+O21)/(O22+O41)*100</f>
        <v>88.559579202913213</v>
      </c>
      <c r="P23" s="141"/>
      <c r="Q23" s="140">
        <f>(Q20+Q21)/(Q22+Q41)*100</f>
        <v>46.23276798395856</v>
      </c>
      <c r="R23" s="141"/>
      <c r="S23" s="140">
        <f>(S20+S21)/(S22+S41)*100</f>
        <v>191.79589156055022</v>
      </c>
      <c r="T23" s="141"/>
      <c r="U23" s="140">
        <f>(U20+U21)/(U22+U41)*100</f>
        <v>70.748891703609885</v>
      </c>
      <c r="V23" s="141"/>
      <c r="W23" s="140">
        <f>(W20+W21)/(W22+W41)*100</f>
        <v>90.514490824451016</v>
      </c>
      <c r="X23" s="141"/>
      <c r="Y23" s="140">
        <f>(Y20+Y21)/(Y22+Y41)*100</f>
        <v>80.091749959534852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176002.98762270596</v>
      </c>
      <c r="F24" s="143"/>
      <c r="G24" s="136">
        <f>H22/G22*1000</f>
        <v>427144.68371467025</v>
      </c>
      <c r="H24" s="137"/>
      <c r="I24" s="138">
        <f>J22/I22*1000</f>
        <v>1225846.2230215827</v>
      </c>
      <c r="J24" s="139"/>
      <c r="K24" s="136">
        <f>L22/K22*1000</f>
        <v>167612.40053050398</v>
      </c>
      <c r="L24" s="137"/>
      <c r="M24" s="138">
        <f>N22/M22*1000</f>
        <v>191677.89459245393</v>
      </c>
      <c r="N24" s="139"/>
      <c r="O24" s="136">
        <f>P22/O22*1000</f>
        <v>267479.06129880639</v>
      </c>
      <c r="P24" s="137"/>
      <c r="Q24" s="138">
        <f>R22/Q22*1000</f>
        <v>178886.70732726209</v>
      </c>
      <c r="R24" s="139"/>
      <c r="S24" s="136">
        <f>T22/S22*1000</f>
        <v>80690.845404458712</v>
      </c>
      <c r="T24" s="137"/>
      <c r="U24" s="138">
        <f>V22/U22*1000</f>
        <v>343619.06269791006</v>
      </c>
      <c r="V24" s="139"/>
      <c r="W24" s="136">
        <f>X22/W22*1000</f>
        <v>259568.38903603234</v>
      </c>
      <c r="X24" s="137"/>
      <c r="Y24" s="138">
        <f>Z22/Y22*1000</f>
        <v>212150.97933533939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2077</v>
      </c>
      <c r="F27" s="103">
        <v>348977</v>
      </c>
      <c r="G27" s="118">
        <v>698</v>
      </c>
      <c r="H27" s="104">
        <v>216600</v>
      </c>
      <c r="I27" s="102">
        <v>3389</v>
      </c>
      <c r="J27" s="103">
        <v>6128023</v>
      </c>
      <c r="K27" s="106">
        <v>1822</v>
      </c>
      <c r="L27" s="104">
        <v>2443552</v>
      </c>
      <c r="M27" s="102">
        <v>6582</v>
      </c>
      <c r="N27" s="103">
        <v>1337035</v>
      </c>
      <c r="O27" s="106">
        <v>5004</v>
      </c>
      <c r="P27" s="104">
        <v>1676049</v>
      </c>
      <c r="Q27" s="102">
        <v>30228</v>
      </c>
      <c r="R27" s="103">
        <v>5855142</v>
      </c>
      <c r="S27" s="106">
        <v>46011</v>
      </c>
      <c r="T27" s="104">
        <v>10133759</v>
      </c>
      <c r="U27" s="102">
        <v>3768</v>
      </c>
      <c r="V27" s="103">
        <v>1010006</v>
      </c>
      <c r="W27" s="102">
        <v>7211</v>
      </c>
      <c r="X27" s="104">
        <v>1345774</v>
      </c>
      <c r="Y27" s="114">
        <v>106790</v>
      </c>
      <c r="Z27" s="115">
        <v>30494917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1208</v>
      </c>
      <c r="F28" s="111">
        <v>98828</v>
      </c>
      <c r="G28" s="108">
        <v>700</v>
      </c>
      <c r="H28" s="109">
        <v>226248</v>
      </c>
      <c r="I28" s="110">
        <v>3658</v>
      </c>
      <c r="J28" s="111">
        <v>7318754</v>
      </c>
      <c r="K28" s="112">
        <v>1062</v>
      </c>
      <c r="L28" s="109">
        <v>1958028</v>
      </c>
      <c r="M28" s="110">
        <v>9965</v>
      </c>
      <c r="N28" s="111">
        <v>1539913</v>
      </c>
      <c r="O28" s="112">
        <v>4891</v>
      </c>
      <c r="P28" s="109">
        <v>1676821</v>
      </c>
      <c r="Q28" s="110">
        <v>29791</v>
      </c>
      <c r="R28" s="111">
        <v>5670592</v>
      </c>
      <c r="S28" s="112">
        <v>46465</v>
      </c>
      <c r="T28" s="109">
        <v>10033001</v>
      </c>
      <c r="U28" s="110">
        <v>2954</v>
      </c>
      <c r="V28" s="111">
        <v>1195606</v>
      </c>
      <c r="W28" s="110">
        <v>7928</v>
      </c>
      <c r="X28" s="109">
        <v>1532951</v>
      </c>
      <c r="Y28" s="113">
        <v>108622</v>
      </c>
      <c r="Z28" s="107">
        <v>31250742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3245</v>
      </c>
      <c r="F29" s="107">
        <v>608148</v>
      </c>
      <c r="G29" s="119">
        <v>870</v>
      </c>
      <c r="H29" s="117">
        <v>394345</v>
      </c>
      <c r="I29" s="113">
        <v>2102</v>
      </c>
      <c r="J29" s="107">
        <v>999881</v>
      </c>
      <c r="K29" s="116">
        <v>2456</v>
      </c>
      <c r="L29" s="117">
        <v>3275821</v>
      </c>
      <c r="M29" s="113">
        <v>16130</v>
      </c>
      <c r="N29" s="107">
        <v>2971330</v>
      </c>
      <c r="O29" s="116">
        <v>4520</v>
      </c>
      <c r="P29" s="117">
        <v>1199444</v>
      </c>
      <c r="Q29" s="113">
        <v>57643</v>
      </c>
      <c r="R29" s="107">
        <v>9851674</v>
      </c>
      <c r="S29" s="116">
        <v>30522</v>
      </c>
      <c r="T29" s="117">
        <v>2578321</v>
      </c>
      <c r="U29" s="113">
        <v>5942</v>
      </c>
      <c r="V29" s="107">
        <v>2290277</v>
      </c>
      <c r="W29" s="113">
        <v>8673</v>
      </c>
      <c r="X29" s="117">
        <v>1930305</v>
      </c>
      <c r="Y29" s="113">
        <v>132103</v>
      </c>
      <c r="Z29" s="107">
        <v>26099546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58.4</v>
      </c>
      <c r="F30" s="135"/>
      <c r="G30" s="130">
        <v>80.3</v>
      </c>
      <c r="H30" s="135"/>
      <c r="I30" s="130">
        <v>157.5</v>
      </c>
      <c r="J30" s="135"/>
      <c r="K30" s="130">
        <v>69.5</v>
      </c>
      <c r="L30" s="135"/>
      <c r="M30" s="130">
        <v>46.4</v>
      </c>
      <c r="N30" s="135"/>
      <c r="O30" s="130">
        <v>110.8</v>
      </c>
      <c r="P30" s="135"/>
      <c r="Q30" s="130">
        <v>52.3</v>
      </c>
      <c r="R30" s="135"/>
      <c r="S30" s="130">
        <v>150.4</v>
      </c>
      <c r="T30" s="135"/>
      <c r="U30" s="130">
        <v>60.7</v>
      </c>
      <c r="V30" s="135"/>
      <c r="W30" s="130">
        <v>83.8</v>
      </c>
      <c r="X30" s="135"/>
      <c r="Y30" s="130">
        <v>81.5</v>
      </c>
      <c r="Z30" s="131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-5.4123772940674328</v>
      </c>
      <c r="F34" s="123"/>
      <c r="G34" s="128">
        <f t="shared" ref="G34" si="7">+G23-G30</f>
        <v>3.7847913862718769</v>
      </c>
      <c r="H34" s="129"/>
      <c r="I34" s="124">
        <f t="shared" ref="I34" si="8">+I23-I30</f>
        <v>-78.037320143884898</v>
      </c>
      <c r="J34" s="123"/>
      <c r="K34" s="128">
        <f t="shared" ref="K34" si="9">+K23-K30</f>
        <v>-30.930702917771882</v>
      </c>
      <c r="L34" s="129"/>
      <c r="M34" s="124">
        <f t="shared" ref="M34" si="10">+M23-M30</f>
        <v>-3.8325328873136613</v>
      </c>
      <c r="N34" s="123"/>
      <c r="O34" s="128">
        <f t="shared" ref="O34" si="11">+O23-O30</f>
        <v>-22.240420797086784</v>
      </c>
      <c r="P34" s="129"/>
      <c r="Q34" s="124">
        <f t="shared" ref="Q34" si="12">+Q23-Q30</f>
        <v>-6.0672320160414372</v>
      </c>
      <c r="R34" s="123"/>
      <c r="S34" s="128">
        <f t="shared" ref="S34" si="13">+S23-S30</f>
        <v>41.395891560550211</v>
      </c>
      <c r="T34" s="129"/>
      <c r="U34" s="124">
        <f t="shared" ref="U34" si="14">+U23-U30</f>
        <v>10.048891703609883</v>
      </c>
      <c r="V34" s="123"/>
      <c r="W34" s="128">
        <f t="shared" ref="W34" si="15">+W23-W30</f>
        <v>6.7144908244510191</v>
      </c>
      <c r="X34" s="129"/>
      <c r="Y34" s="124">
        <f t="shared" ref="Y34" si="16">+Y23-Y30</f>
        <v>-1.4082500404651483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56.18918307309346</v>
      </c>
      <c r="F42" s="123"/>
      <c r="G42" s="122">
        <f>+(G39+G40)/(G41+'(令和4年8月)'!G41)*100</f>
        <v>83.32777592530843</v>
      </c>
      <c r="H42" s="123"/>
      <c r="I42" s="122">
        <f>+(I39+I40)/(I41+'(令和4年8月)'!I41)*100</f>
        <v>105.76002393776183</v>
      </c>
      <c r="J42" s="123"/>
      <c r="K42" s="122">
        <f>+(K39+K40)/(K41+'(令和4年8月)'!K41)*100</f>
        <v>40.634005763688762</v>
      </c>
      <c r="L42" s="123"/>
      <c r="M42" s="122">
        <f>+(M39+M40)/(M41+'(令和4年8月)'!M41)*100</f>
        <v>43.78798509692664</v>
      </c>
      <c r="N42" s="123"/>
      <c r="O42" s="122">
        <f>+(O39+O40)/(O41+'(令和4年8月)'!O41)*100</f>
        <v>88.487972508591056</v>
      </c>
      <c r="P42" s="123"/>
      <c r="Q42" s="122">
        <f>+(Q39+Q40)/(Q41+'(令和4年8月)'!Q41)*100</f>
        <v>45.689185395577717</v>
      </c>
      <c r="R42" s="123"/>
      <c r="S42" s="122">
        <f>+(S39+S40)/(S41+'(令和4年8月)'!S41)*100</f>
        <v>181.45744515594524</v>
      </c>
      <c r="T42" s="123"/>
      <c r="U42" s="122">
        <f>+(U39+U40)/(U41+'(令和4年8月)'!U41)*100</f>
        <v>79.595653722835763</v>
      </c>
      <c r="V42" s="123"/>
      <c r="W42" s="122">
        <f>+(W39+W40)/(W41+'(令和4年8月)'!W41)*100</f>
        <v>91.376629226814387</v>
      </c>
      <c r="X42" s="123"/>
      <c r="Y42" s="122">
        <f>+(Y39+Y40)/(Y41+'(令和4年8月)'!Y41)*100</f>
        <v>77.258756795667793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0</v>
      </c>
      <c r="F43" s="97">
        <f t="shared" si="18"/>
        <v>0</v>
      </c>
      <c r="G43" s="94">
        <f t="shared" si="18"/>
        <v>0</v>
      </c>
      <c r="H43" s="95">
        <f t="shared" si="18"/>
        <v>0</v>
      </c>
      <c r="I43" s="96">
        <f t="shared" si="18"/>
        <v>0</v>
      </c>
      <c r="J43" s="97">
        <f t="shared" si="18"/>
        <v>0</v>
      </c>
      <c r="K43" s="94">
        <f t="shared" si="18"/>
        <v>0</v>
      </c>
      <c r="L43" s="95">
        <f t="shared" si="18"/>
        <v>0</v>
      </c>
      <c r="M43" s="96">
        <f t="shared" si="18"/>
        <v>0</v>
      </c>
      <c r="N43" s="97">
        <f t="shared" si="18"/>
        <v>0</v>
      </c>
      <c r="O43" s="94">
        <f t="shared" si="18"/>
        <v>0</v>
      </c>
      <c r="P43" s="95">
        <f t="shared" si="18"/>
        <v>0</v>
      </c>
      <c r="Q43" s="96">
        <f t="shared" si="18"/>
        <v>0</v>
      </c>
      <c r="R43" s="97">
        <f t="shared" si="18"/>
        <v>0</v>
      </c>
      <c r="S43" s="94">
        <f t="shared" si="18"/>
        <v>0</v>
      </c>
      <c r="T43" s="95">
        <f t="shared" si="18"/>
        <v>0</v>
      </c>
      <c r="U43" s="96">
        <f t="shared" si="18"/>
        <v>0</v>
      </c>
      <c r="V43" s="97">
        <f t="shared" si="18"/>
        <v>0</v>
      </c>
      <c r="W43" s="94">
        <f t="shared" si="18"/>
        <v>0</v>
      </c>
      <c r="X43" s="95">
        <f t="shared" si="18"/>
        <v>0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0</v>
      </c>
      <c r="F44" s="101">
        <f t="shared" si="18"/>
        <v>0</v>
      </c>
      <c r="G44" s="98">
        <f t="shared" si="18"/>
        <v>0</v>
      </c>
      <c r="H44" s="99">
        <f t="shared" si="18"/>
        <v>0</v>
      </c>
      <c r="I44" s="100">
        <f t="shared" si="18"/>
        <v>0</v>
      </c>
      <c r="J44" s="101">
        <f t="shared" si="18"/>
        <v>0</v>
      </c>
      <c r="K44" s="98">
        <f t="shared" si="18"/>
        <v>0</v>
      </c>
      <c r="L44" s="99">
        <f t="shared" si="18"/>
        <v>0</v>
      </c>
      <c r="M44" s="100">
        <f t="shared" si="18"/>
        <v>0</v>
      </c>
      <c r="N44" s="101">
        <f t="shared" si="18"/>
        <v>0</v>
      </c>
      <c r="O44" s="98">
        <f t="shared" si="18"/>
        <v>0</v>
      </c>
      <c r="P44" s="99">
        <f t="shared" si="18"/>
        <v>0</v>
      </c>
      <c r="Q44" s="100">
        <f t="shared" si="18"/>
        <v>0</v>
      </c>
      <c r="R44" s="101">
        <f t="shared" si="18"/>
        <v>0</v>
      </c>
      <c r="S44" s="98">
        <f t="shared" si="18"/>
        <v>0</v>
      </c>
      <c r="T44" s="99">
        <f t="shared" si="18"/>
        <v>0</v>
      </c>
      <c r="U44" s="100">
        <f t="shared" si="18"/>
        <v>0</v>
      </c>
      <c r="V44" s="101">
        <f t="shared" si="18"/>
        <v>0</v>
      </c>
      <c r="W44" s="98">
        <f t="shared" si="18"/>
        <v>0</v>
      </c>
      <c r="X44" s="99">
        <f t="shared" si="18"/>
        <v>0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0</v>
      </c>
      <c r="F45" s="101">
        <f t="shared" si="18"/>
        <v>0</v>
      </c>
      <c r="G45" s="98">
        <f t="shared" si="18"/>
        <v>0</v>
      </c>
      <c r="H45" s="99">
        <f t="shared" si="18"/>
        <v>0</v>
      </c>
      <c r="I45" s="100">
        <f t="shared" si="18"/>
        <v>0</v>
      </c>
      <c r="J45" s="101">
        <f t="shared" si="18"/>
        <v>0</v>
      </c>
      <c r="K45" s="98">
        <f t="shared" si="18"/>
        <v>0</v>
      </c>
      <c r="L45" s="99">
        <f t="shared" si="18"/>
        <v>0</v>
      </c>
      <c r="M45" s="100">
        <f t="shared" si="18"/>
        <v>0</v>
      </c>
      <c r="N45" s="101">
        <f t="shared" si="18"/>
        <v>0</v>
      </c>
      <c r="O45" s="98">
        <f t="shared" si="18"/>
        <v>0</v>
      </c>
      <c r="P45" s="99">
        <f t="shared" si="18"/>
        <v>0</v>
      </c>
      <c r="Q45" s="100">
        <f t="shared" si="18"/>
        <v>0</v>
      </c>
      <c r="R45" s="101">
        <f t="shared" si="18"/>
        <v>0</v>
      </c>
      <c r="S45" s="98">
        <f t="shared" si="18"/>
        <v>0</v>
      </c>
      <c r="T45" s="99">
        <f t="shared" si="18"/>
        <v>0</v>
      </c>
      <c r="U45" s="100">
        <f t="shared" si="18"/>
        <v>0</v>
      </c>
      <c r="V45" s="101">
        <f t="shared" si="18"/>
        <v>0</v>
      </c>
      <c r="W45" s="98">
        <f t="shared" si="18"/>
        <v>0</v>
      </c>
      <c r="X45" s="99">
        <f t="shared" si="18"/>
        <v>0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-3.2015603671608943</v>
      </c>
      <c r="F46" s="123"/>
      <c r="G46" s="122">
        <f>G23-G42</f>
        <v>0.7570154609634443</v>
      </c>
      <c r="H46" s="123"/>
      <c r="I46" s="122">
        <f>I23-I42</f>
        <v>-26.297344081646727</v>
      </c>
      <c r="J46" s="123"/>
      <c r="K46" s="122">
        <f>K23-K42</f>
        <v>-2.0647086814606439</v>
      </c>
      <c r="L46" s="123"/>
      <c r="M46" s="122">
        <f>M23-M42</f>
        <v>-1.2205179842403027</v>
      </c>
      <c r="N46" s="123"/>
      <c r="O46" s="122">
        <f t="shared" si="18"/>
        <v>7.1606694322156272E-2</v>
      </c>
      <c r="P46" s="123"/>
      <c r="Q46" s="122">
        <f t="shared" si="18"/>
        <v>0.54358258838084339</v>
      </c>
      <c r="R46" s="123"/>
      <c r="S46" s="122">
        <f t="shared" si="18"/>
        <v>10.33844640460498</v>
      </c>
      <c r="T46" s="123"/>
      <c r="U46" s="122">
        <f t="shared" si="18"/>
        <v>-8.8467620192258778</v>
      </c>
      <c r="V46" s="123"/>
      <c r="W46" s="122">
        <f t="shared" si="18"/>
        <v>-0.86213840236337091</v>
      </c>
      <c r="X46" s="123"/>
      <c r="Y46" s="122">
        <f t="shared" si="18"/>
        <v>2.8329931638670587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100</v>
      </c>
      <c r="F47" s="76">
        <f t="shared" si="19"/>
        <v>100</v>
      </c>
      <c r="G47" s="75">
        <f t="shared" si="19"/>
        <v>100</v>
      </c>
      <c r="H47" s="77">
        <f t="shared" si="19"/>
        <v>100</v>
      </c>
      <c r="I47" s="78">
        <f t="shared" si="19"/>
        <v>100</v>
      </c>
      <c r="J47" s="76">
        <f t="shared" si="19"/>
        <v>100</v>
      </c>
      <c r="K47" s="75">
        <f t="shared" si="19"/>
        <v>100</v>
      </c>
      <c r="L47" s="77">
        <f t="shared" si="19"/>
        <v>100</v>
      </c>
      <c r="M47" s="78">
        <f t="shared" si="19"/>
        <v>100</v>
      </c>
      <c r="N47" s="76">
        <f t="shared" si="19"/>
        <v>100</v>
      </c>
      <c r="O47" s="75">
        <f t="shared" si="19"/>
        <v>100</v>
      </c>
      <c r="P47" s="77">
        <f t="shared" si="19"/>
        <v>100</v>
      </c>
      <c r="Q47" s="78">
        <f t="shared" si="19"/>
        <v>100</v>
      </c>
      <c r="R47" s="76">
        <f t="shared" si="19"/>
        <v>100</v>
      </c>
      <c r="S47" s="75">
        <f t="shared" si="19"/>
        <v>100</v>
      </c>
      <c r="T47" s="77">
        <f t="shared" si="19"/>
        <v>100</v>
      </c>
      <c r="U47" s="78">
        <f t="shared" si="19"/>
        <v>100</v>
      </c>
      <c r="V47" s="76">
        <f t="shared" si="19"/>
        <v>100</v>
      </c>
      <c r="W47" s="75">
        <f t="shared" si="19"/>
        <v>100</v>
      </c>
      <c r="X47" s="77">
        <f t="shared" si="19"/>
        <v>100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100</v>
      </c>
      <c r="F48" s="70">
        <f t="shared" si="19"/>
        <v>100</v>
      </c>
      <c r="G48" s="67">
        <f t="shared" si="19"/>
        <v>100</v>
      </c>
      <c r="H48" s="68">
        <f t="shared" si="19"/>
        <v>100</v>
      </c>
      <c r="I48" s="69">
        <f t="shared" si="19"/>
        <v>100</v>
      </c>
      <c r="J48" s="70">
        <f t="shared" si="19"/>
        <v>100</v>
      </c>
      <c r="K48" s="67">
        <f t="shared" si="19"/>
        <v>100</v>
      </c>
      <c r="L48" s="68">
        <f t="shared" si="19"/>
        <v>100</v>
      </c>
      <c r="M48" s="69">
        <f t="shared" si="19"/>
        <v>100</v>
      </c>
      <c r="N48" s="70">
        <f t="shared" si="19"/>
        <v>100</v>
      </c>
      <c r="O48" s="67">
        <f t="shared" si="19"/>
        <v>100</v>
      </c>
      <c r="P48" s="68">
        <f t="shared" si="19"/>
        <v>100</v>
      </c>
      <c r="Q48" s="69">
        <f t="shared" si="19"/>
        <v>100</v>
      </c>
      <c r="R48" s="70">
        <f t="shared" si="19"/>
        <v>100</v>
      </c>
      <c r="S48" s="67">
        <f t="shared" si="19"/>
        <v>100</v>
      </c>
      <c r="T48" s="68">
        <f t="shared" si="19"/>
        <v>100</v>
      </c>
      <c r="U48" s="69">
        <f t="shared" si="19"/>
        <v>100</v>
      </c>
      <c r="V48" s="70">
        <f t="shared" si="19"/>
        <v>100</v>
      </c>
      <c r="W48" s="67">
        <f t="shared" si="19"/>
        <v>100</v>
      </c>
      <c r="X48" s="68">
        <f t="shared" si="19"/>
        <v>100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100</v>
      </c>
      <c r="F49" s="74">
        <f t="shared" si="19"/>
        <v>100</v>
      </c>
      <c r="G49" s="71">
        <f t="shared" si="19"/>
        <v>100</v>
      </c>
      <c r="H49" s="72">
        <f t="shared" si="19"/>
        <v>100</v>
      </c>
      <c r="I49" s="73">
        <f t="shared" si="19"/>
        <v>100</v>
      </c>
      <c r="J49" s="74">
        <f t="shared" si="19"/>
        <v>100</v>
      </c>
      <c r="K49" s="71">
        <f t="shared" si="19"/>
        <v>100</v>
      </c>
      <c r="L49" s="72">
        <f t="shared" si="19"/>
        <v>100</v>
      </c>
      <c r="M49" s="73">
        <f t="shared" si="19"/>
        <v>100</v>
      </c>
      <c r="N49" s="74">
        <f t="shared" si="19"/>
        <v>100</v>
      </c>
      <c r="O49" s="71">
        <f t="shared" si="19"/>
        <v>100</v>
      </c>
      <c r="P49" s="72">
        <f t="shared" si="19"/>
        <v>100</v>
      </c>
      <c r="Q49" s="73">
        <f t="shared" si="19"/>
        <v>100</v>
      </c>
      <c r="R49" s="74">
        <f t="shared" si="19"/>
        <v>100</v>
      </c>
      <c r="S49" s="71">
        <f t="shared" si="19"/>
        <v>100</v>
      </c>
      <c r="T49" s="72">
        <f t="shared" si="19"/>
        <v>100</v>
      </c>
      <c r="U49" s="73">
        <f t="shared" si="19"/>
        <v>100</v>
      </c>
      <c r="V49" s="74">
        <f t="shared" si="19"/>
        <v>100</v>
      </c>
      <c r="W49" s="71">
        <f t="shared" si="19"/>
        <v>100</v>
      </c>
      <c r="X49" s="72">
        <f t="shared" si="19"/>
        <v>100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7" sqref="Y27:Z2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68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7"/>
      <c r="D6" s="85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47.033697199810156</v>
      </c>
      <c r="F23" s="141"/>
      <c r="G23" s="140">
        <f>(G20+G21)/(G22+G41)*100</f>
        <v>81.782945736434115</v>
      </c>
      <c r="H23" s="141"/>
      <c r="I23" s="140">
        <f>(I20+I21)/(I22+I41)*100</f>
        <v>72.933656601278372</v>
      </c>
      <c r="J23" s="141"/>
      <c r="K23" s="140">
        <f>(K20+K21)/(K22+K41)*100</f>
        <v>33.239683933274804</v>
      </c>
      <c r="L23" s="141"/>
      <c r="M23" s="140">
        <f>(M20+M21)/(M22+M41)*100</f>
        <v>42.296533733939143</v>
      </c>
      <c r="N23" s="141"/>
      <c r="O23" s="140">
        <f>(O20+O21)/(O22+O41)*100</f>
        <v>94.696441032798333</v>
      </c>
      <c r="P23" s="141"/>
      <c r="Q23" s="140">
        <f>(Q20+Q21)/(Q22+Q41)*100</f>
        <v>41.361188816842649</v>
      </c>
      <c r="R23" s="141"/>
      <c r="S23" s="140">
        <f>(S20+S21)/(S22+S41)*100</f>
        <v>177.50258341944732</v>
      </c>
      <c r="T23" s="141"/>
      <c r="U23" s="140">
        <f>(U20+U21)/(U22+U41)*100</f>
        <v>67.363541765206705</v>
      </c>
      <c r="V23" s="141"/>
      <c r="W23" s="140">
        <f>(W20+W21)/(W22+W41)*100</f>
        <v>92.782549589074961</v>
      </c>
      <c r="X23" s="141"/>
      <c r="Y23" s="140">
        <f>(Y20+Y21)/(Y22+Y41)*100</f>
        <v>77.258756795667793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166312.90926099158</v>
      </c>
      <c r="F24" s="143"/>
      <c r="G24" s="136">
        <f>H22/G22*1000</f>
        <v>430392.29311433987</v>
      </c>
      <c r="H24" s="137"/>
      <c r="I24" s="138">
        <f>J22/I22*1000</f>
        <v>1539698.3920034769</v>
      </c>
      <c r="J24" s="139"/>
      <c r="K24" s="136">
        <f>L22/K22*1000</f>
        <v>1719410.4840060291</v>
      </c>
      <c r="L24" s="137"/>
      <c r="M24" s="138">
        <f>N22/M22*1000</f>
        <v>189055.51822239353</v>
      </c>
      <c r="N24" s="139"/>
      <c r="O24" s="136">
        <f>P22/O22*1000</f>
        <v>279631.69291338586</v>
      </c>
      <c r="P24" s="137"/>
      <c r="Q24" s="138">
        <f>R22/Q22*1000</f>
        <v>176721.10162295526</v>
      </c>
      <c r="R24" s="139"/>
      <c r="S24" s="136">
        <f>T22/S22*1000</f>
        <v>78762.725668521787</v>
      </c>
      <c r="T24" s="137"/>
      <c r="U24" s="138">
        <f>V22/U22*1000</f>
        <v>336809.86039936385</v>
      </c>
      <c r="V24" s="139"/>
      <c r="W24" s="136">
        <f>X22/W22*1000</f>
        <v>251913.37145638154</v>
      </c>
      <c r="X24" s="137"/>
      <c r="Y24" s="138">
        <f>Z22/Y22*1000</f>
        <v>262175.36445633997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1095</v>
      </c>
      <c r="F27" s="103">
        <v>85953</v>
      </c>
      <c r="G27" s="118">
        <v>558</v>
      </c>
      <c r="H27" s="104">
        <v>195977</v>
      </c>
      <c r="I27" s="102">
        <v>3291</v>
      </c>
      <c r="J27" s="103">
        <v>6489789</v>
      </c>
      <c r="K27" s="106">
        <v>1192</v>
      </c>
      <c r="L27" s="104">
        <v>2280063</v>
      </c>
      <c r="M27" s="102">
        <v>9724</v>
      </c>
      <c r="N27" s="103">
        <v>1457753</v>
      </c>
      <c r="O27" s="106">
        <v>4704</v>
      </c>
      <c r="P27" s="104">
        <v>1630911</v>
      </c>
      <c r="Q27" s="102">
        <v>27417</v>
      </c>
      <c r="R27" s="103">
        <v>5475124</v>
      </c>
      <c r="S27" s="106">
        <v>47809</v>
      </c>
      <c r="T27" s="104">
        <v>10844067</v>
      </c>
      <c r="U27" s="102">
        <v>2718</v>
      </c>
      <c r="V27" s="103">
        <v>677163</v>
      </c>
      <c r="W27" s="102">
        <v>7695</v>
      </c>
      <c r="X27" s="104">
        <v>1529566</v>
      </c>
      <c r="Y27" s="114">
        <v>106203</v>
      </c>
      <c r="Z27" s="115">
        <v>30666366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1250</v>
      </c>
      <c r="F28" s="111">
        <v>124091</v>
      </c>
      <c r="G28" s="108">
        <v>568</v>
      </c>
      <c r="H28" s="109">
        <v>187596</v>
      </c>
      <c r="I28" s="110">
        <v>3131</v>
      </c>
      <c r="J28" s="111">
        <v>6530300</v>
      </c>
      <c r="K28" s="112">
        <v>1014</v>
      </c>
      <c r="L28" s="109">
        <v>1889228</v>
      </c>
      <c r="M28" s="110">
        <v>7617</v>
      </c>
      <c r="N28" s="111">
        <v>1517529</v>
      </c>
      <c r="O28" s="112">
        <v>4629</v>
      </c>
      <c r="P28" s="109">
        <v>1599077</v>
      </c>
      <c r="Q28" s="110">
        <v>28554</v>
      </c>
      <c r="R28" s="111">
        <v>5619583</v>
      </c>
      <c r="S28" s="112">
        <v>46896</v>
      </c>
      <c r="T28" s="109">
        <v>11146204</v>
      </c>
      <c r="U28" s="110">
        <v>2769</v>
      </c>
      <c r="V28" s="111">
        <v>647991</v>
      </c>
      <c r="W28" s="110">
        <v>7956</v>
      </c>
      <c r="X28" s="109">
        <v>1588072</v>
      </c>
      <c r="Y28" s="113">
        <v>104384</v>
      </c>
      <c r="Z28" s="107">
        <v>30849671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2376</v>
      </c>
      <c r="F29" s="107">
        <v>357999</v>
      </c>
      <c r="G29" s="119">
        <v>872</v>
      </c>
      <c r="H29" s="117">
        <v>403993</v>
      </c>
      <c r="I29" s="113">
        <v>2371</v>
      </c>
      <c r="J29" s="107">
        <v>2190612</v>
      </c>
      <c r="K29" s="116">
        <v>1696</v>
      </c>
      <c r="L29" s="117">
        <v>2790297</v>
      </c>
      <c r="M29" s="113">
        <v>19515</v>
      </c>
      <c r="N29" s="107">
        <v>3174208</v>
      </c>
      <c r="O29" s="116">
        <v>4407</v>
      </c>
      <c r="P29" s="117">
        <v>1200216</v>
      </c>
      <c r="Q29" s="113">
        <v>57206</v>
      </c>
      <c r="R29" s="107">
        <v>9667124</v>
      </c>
      <c r="S29" s="116">
        <v>30976</v>
      </c>
      <c r="T29" s="117">
        <v>2477563</v>
      </c>
      <c r="U29" s="113">
        <v>5128</v>
      </c>
      <c r="V29" s="107">
        <v>2475877</v>
      </c>
      <c r="W29" s="113">
        <v>9390</v>
      </c>
      <c r="X29" s="117">
        <v>2117482</v>
      </c>
      <c r="Y29" s="113">
        <v>133937</v>
      </c>
      <c r="Z29" s="107">
        <v>26855371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39.9</v>
      </c>
      <c r="F30" s="135"/>
      <c r="G30" s="130">
        <v>63</v>
      </c>
      <c r="H30" s="135"/>
      <c r="I30" s="130">
        <v>107.6</v>
      </c>
      <c r="J30" s="135"/>
      <c r="K30" s="130">
        <v>66.5</v>
      </c>
      <c r="L30" s="135"/>
      <c r="M30" s="130">
        <v>54</v>
      </c>
      <c r="N30" s="135"/>
      <c r="O30" s="130">
        <v>108.8</v>
      </c>
      <c r="P30" s="135"/>
      <c r="Q30" s="130">
        <v>49.6</v>
      </c>
      <c r="R30" s="135"/>
      <c r="S30" s="130">
        <v>179</v>
      </c>
      <c r="T30" s="135"/>
      <c r="U30" s="130">
        <v>55</v>
      </c>
      <c r="V30" s="135"/>
      <c r="W30" s="130">
        <v>82.3</v>
      </c>
      <c r="X30" s="135"/>
      <c r="Y30" s="130">
        <v>86.8</v>
      </c>
      <c r="Z30" s="131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7.1336971998101575</v>
      </c>
      <c r="F34" s="123"/>
      <c r="G34" s="128">
        <f t="shared" ref="G34" si="7">+G23-G30</f>
        <v>18.782945736434115</v>
      </c>
      <c r="H34" s="129"/>
      <c r="I34" s="124">
        <f t="shared" ref="I34" si="8">+I23-I30</f>
        <v>-34.666343398721622</v>
      </c>
      <c r="J34" s="123"/>
      <c r="K34" s="128">
        <f t="shared" ref="K34" si="9">+K23-K30</f>
        <v>-33.260316066725196</v>
      </c>
      <c r="L34" s="129"/>
      <c r="M34" s="124">
        <f t="shared" ref="M34" si="10">+M23-M30</f>
        <v>-11.703466266060857</v>
      </c>
      <c r="N34" s="123"/>
      <c r="O34" s="128">
        <f t="shared" ref="O34" si="11">+O23-O30</f>
        <v>-14.103558967201664</v>
      </c>
      <c r="P34" s="129"/>
      <c r="Q34" s="124">
        <f t="shared" ref="Q34" si="12">+Q23-Q30</f>
        <v>-8.2388111831573525</v>
      </c>
      <c r="R34" s="123"/>
      <c r="S34" s="128">
        <f t="shared" ref="S34" si="13">+S23-S30</f>
        <v>-1.4974165805526809</v>
      </c>
      <c r="T34" s="129"/>
      <c r="U34" s="124">
        <f t="shared" ref="U34" si="14">+U23-U30</f>
        <v>12.363541765206705</v>
      </c>
      <c r="V34" s="123"/>
      <c r="W34" s="128">
        <f t="shared" ref="W34" si="15">+W23-W30</f>
        <v>10.482549589074964</v>
      </c>
      <c r="X34" s="129"/>
      <c r="Y34" s="124">
        <f t="shared" ref="Y34" si="16">+Y23-Y30</f>
        <v>-9.5412432043322042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+(E39+E40)/(E41+'(令和4年7月)'!E41)*100</f>
        <v>45.25</v>
      </c>
      <c r="F42" s="123"/>
      <c r="G42" s="122">
        <f>+(G39+G40)/(G41+'(令和4年7月)'!G41)*100</f>
        <v>73.135292218275751</v>
      </c>
      <c r="H42" s="123"/>
      <c r="I42" s="122">
        <f>+(I39+I40)/(I41+'(令和4年7月)'!I41)*100</f>
        <v>89.22512608895002</v>
      </c>
      <c r="J42" s="123"/>
      <c r="K42" s="122">
        <f>+(K39+K40)/(K41+'(令和4年7月)'!K41)*100</f>
        <v>29.032258064516132</v>
      </c>
      <c r="L42" s="123"/>
      <c r="M42" s="122">
        <f>+(M39+M40)/(M41+'(令和4年7月)'!M41)*100</f>
        <v>57.74874007842147</v>
      </c>
      <c r="N42" s="123"/>
      <c r="O42" s="122">
        <f>+(O39+O40)/(O41+'(令和4年7月)'!O41)*100</f>
        <v>87.141992739007662</v>
      </c>
      <c r="P42" s="123"/>
      <c r="Q42" s="122">
        <f>+(Q39+Q40)/(Q41+'(令和4年7月)'!Q41)*100</f>
        <v>44.917699654541757</v>
      </c>
      <c r="R42" s="123"/>
      <c r="S42" s="122">
        <f>+(S39+S40)/(S41+'(令和4年7月)'!S41)*100</f>
        <v>183.00807705814478</v>
      </c>
      <c r="T42" s="123"/>
      <c r="U42" s="122">
        <f>+(U39+U40)/(U41+'(令和4年7月)'!U41)*100</f>
        <v>61.984160066694457</v>
      </c>
      <c r="V42" s="123"/>
      <c r="W42" s="122">
        <f>+(W39+W40)/(W41+'(令和4年7月)'!W41)*100</f>
        <v>87.24570593251309</v>
      </c>
      <c r="X42" s="123"/>
      <c r="Y42" s="122">
        <f>+(Y39+Y40)/(Y41+'(令和4年7月)'!Y41)*100</f>
        <v>81.599170280891812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1.7836971998101561</v>
      </c>
      <c r="F46" s="123"/>
      <c r="G46" s="122">
        <f>G23-G42</f>
        <v>8.6476535181583642</v>
      </c>
      <c r="H46" s="123"/>
      <c r="I46" s="122">
        <f>I23-I42</f>
        <v>-16.291469487671648</v>
      </c>
      <c r="J46" s="123"/>
      <c r="K46" s="122">
        <f>K23-K42</f>
        <v>4.2074258687586727</v>
      </c>
      <c r="L46" s="123"/>
      <c r="M46" s="122">
        <f>M23-M42</f>
        <v>-15.452206344482327</v>
      </c>
      <c r="N46" s="123"/>
      <c r="O46" s="122">
        <f t="shared" si="18"/>
        <v>7.5544482937906707</v>
      </c>
      <c r="P46" s="123"/>
      <c r="Q46" s="122">
        <f t="shared" si="18"/>
        <v>-3.5565108376991077</v>
      </c>
      <c r="R46" s="123"/>
      <c r="S46" s="122">
        <f t="shared" si="18"/>
        <v>-5.5054936386974589</v>
      </c>
      <c r="T46" s="123"/>
      <c r="U46" s="122">
        <f t="shared" si="18"/>
        <v>5.3793816985122476</v>
      </c>
      <c r="V46" s="123"/>
      <c r="W46" s="122">
        <f t="shared" si="18"/>
        <v>5.5368436565618708</v>
      </c>
      <c r="X46" s="123"/>
      <c r="Y46" s="122">
        <f t="shared" si="18"/>
        <v>-4.340413485224019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67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7"/>
      <c r="D6" s="85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45.25</v>
      </c>
      <c r="F23" s="141"/>
      <c r="G23" s="140">
        <f>(G20+G21)/(G22+G41)*100</f>
        <v>73.135292218275751</v>
      </c>
      <c r="H23" s="141"/>
      <c r="I23" s="140">
        <f>(I20+I21)/(I22+I41)*100</f>
        <v>89.22512608895002</v>
      </c>
      <c r="J23" s="141"/>
      <c r="K23" s="140">
        <f>(K20+K21)/(K22+K41)*100</f>
        <v>29.032258064516132</v>
      </c>
      <c r="L23" s="141"/>
      <c r="M23" s="140">
        <f>(M20+M21)/(M22+M41)*100</f>
        <v>57.74874007842147</v>
      </c>
      <c r="N23" s="141"/>
      <c r="O23" s="140">
        <f>(O20+O21)/(O22+O41)*100</f>
        <v>87.141992739007662</v>
      </c>
      <c r="P23" s="141"/>
      <c r="Q23" s="140">
        <f>(Q20+Q21)/(Q22+Q41)*100</f>
        <v>44.917699654541757</v>
      </c>
      <c r="R23" s="141"/>
      <c r="S23" s="140">
        <f>(S20+S21)/(S22+S41)*100</f>
        <v>183.00807705814478</v>
      </c>
      <c r="T23" s="141"/>
      <c r="U23" s="140">
        <f>(U20+U21)/(U22+U41)*100</f>
        <v>61.984160066694457</v>
      </c>
      <c r="V23" s="141"/>
      <c r="W23" s="140">
        <f>(W20+W21)/(W22+W41)*100</f>
        <v>87.24570593251309</v>
      </c>
      <c r="X23" s="141"/>
      <c r="Y23" s="140">
        <f>(Y20+Y21)/(Y22+Y41)*100</f>
        <v>81.599170280891812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169712.42774566475</v>
      </c>
      <c r="F24" s="143"/>
      <c r="G24" s="136">
        <f>H22/G22*1000</f>
        <v>431842.69662921352</v>
      </c>
      <c r="H24" s="137"/>
      <c r="I24" s="138">
        <f>J22/I22*1000</f>
        <v>1337982.1109123435</v>
      </c>
      <c r="J24" s="139"/>
      <c r="K24" s="136">
        <f>L22/K22*1000</f>
        <v>1906506.9200959587</v>
      </c>
      <c r="L24" s="137"/>
      <c r="M24" s="138">
        <f>N22/M22*1000</f>
        <v>214691.18131511527</v>
      </c>
      <c r="N24" s="139"/>
      <c r="O24" s="136">
        <f>P22/O22*1000</f>
        <v>268670.16764290043</v>
      </c>
      <c r="P24" s="137"/>
      <c r="Q24" s="138">
        <f>R22/Q22*1000</f>
        <v>175075.94378886549</v>
      </c>
      <c r="R24" s="139"/>
      <c r="S24" s="136">
        <f>T22/S22*1000</f>
        <v>77520.733704552898</v>
      </c>
      <c r="T24" s="137"/>
      <c r="U24" s="138">
        <f>V22/U22*1000</f>
        <v>428330.82247557002</v>
      </c>
      <c r="V24" s="139"/>
      <c r="W24" s="136">
        <f>X22/W22*1000</f>
        <v>253102.71220492214</v>
      </c>
      <c r="X24" s="137"/>
      <c r="Y24" s="138">
        <f>Z22/Y22*1000</f>
        <v>264874.29240562685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53.9</v>
      </c>
      <c r="F30" s="135"/>
      <c r="G30" s="130">
        <v>75.599999999999994</v>
      </c>
      <c r="H30" s="135"/>
      <c r="I30" s="130">
        <v>124.2</v>
      </c>
      <c r="J30" s="135"/>
      <c r="K30" s="130">
        <v>84.3</v>
      </c>
      <c r="L30" s="135"/>
      <c r="M30" s="130">
        <v>49.3</v>
      </c>
      <c r="N30" s="135"/>
      <c r="O30" s="130">
        <v>109</v>
      </c>
      <c r="P30" s="135"/>
      <c r="Q30" s="130">
        <v>49.5</v>
      </c>
      <c r="R30" s="135"/>
      <c r="S30" s="130">
        <v>154.80000000000001</v>
      </c>
      <c r="T30" s="135"/>
      <c r="U30" s="130">
        <v>68</v>
      </c>
      <c r="V30" s="135"/>
      <c r="W30" s="130">
        <v>89</v>
      </c>
      <c r="X30" s="135"/>
      <c r="Y30" s="130">
        <v>82.3</v>
      </c>
      <c r="Z30" s="131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-8.6499999999999986</v>
      </c>
      <c r="F34" s="123"/>
      <c r="G34" s="128">
        <f t="shared" ref="G34" si="6">+G23-G30</f>
        <v>-2.4647077817242433</v>
      </c>
      <c r="H34" s="129"/>
      <c r="I34" s="124">
        <f t="shared" ref="I34" si="7">+I23-I30</f>
        <v>-34.974873911049983</v>
      </c>
      <c r="J34" s="123"/>
      <c r="K34" s="128">
        <f t="shared" ref="K34" si="8">+K23-K30</f>
        <v>-55.267741935483869</v>
      </c>
      <c r="L34" s="129"/>
      <c r="M34" s="124">
        <f t="shared" ref="M34" si="9">+M23-M30</f>
        <v>8.4487400784214728</v>
      </c>
      <c r="N34" s="123"/>
      <c r="O34" s="128">
        <f t="shared" ref="O34" si="10">+O23-O30</f>
        <v>-21.858007260992338</v>
      </c>
      <c r="P34" s="129"/>
      <c r="Q34" s="124">
        <f t="shared" ref="Q34" si="11">+Q23-Q30</f>
        <v>-4.5823003454582434</v>
      </c>
      <c r="R34" s="123"/>
      <c r="S34" s="128">
        <f t="shared" ref="S34" si="12">+S23-S30</f>
        <v>28.208077058144767</v>
      </c>
      <c r="T34" s="129"/>
      <c r="U34" s="124">
        <f t="shared" ref="U34" si="13">+U23-U30</f>
        <v>-6.0158399333055428</v>
      </c>
      <c r="V34" s="123"/>
      <c r="W34" s="128">
        <f t="shared" ref="W34" si="14">+W23-W30</f>
        <v>-1.7542940674869101</v>
      </c>
      <c r="X34" s="129"/>
      <c r="Y34" s="124">
        <f t="shared" ref="Y34" si="15">+Y23-Y30</f>
        <v>-0.70082971910818515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+(E39+E40)/(E41+'(令和4年6月) '!E41)*100</f>
        <v>51.851077180506167</v>
      </c>
      <c r="F42" s="123"/>
      <c r="G42" s="122">
        <f>+(G39+G40)/(G41+'(令和4年6月) '!G41)*100</f>
        <v>88.098236775818634</v>
      </c>
      <c r="H42" s="123"/>
      <c r="I42" s="122">
        <f>+(I39+I40)/(I41+'(令和4年6月) '!I41)*100</f>
        <v>94.13566739606128</v>
      </c>
      <c r="J42" s="123"/>
      <c r="K42" s="122">
        <f>+(K39+K40)/(K41+'(令和4年6月) '!K41)*100</f>
        <v>57.611419853982781</v>
      </c>
      <c r="L42" s="123"/>
      <c r="M42" s="122">
        <f>+(M39+M40)/(M41+'(令和4年6月) '!M41)*100</f>
        <v>53.432125400894925</v>
      </c>
      <c r="N42" s="123"/>
      <c r="O42" s="122">
        <f>+(O39+O40)/(O41+'(令和4年6月) '!O41)*100</f>
        <v>78.986904882753024</v>
      </c>
      <c r="P42" s="123"/>
      <c r="Q42" s="122">
        <f>+(Q39+Q40)/(Q41+'(令和4年6月) '!Q41)*100</f>
        <v>47.41866814001105</v>
      </c>
      <c r="R42" s="123"/>
      <c r="S42" s="122">
        <f>+(S39+S40)/(S41+'(令和4年6月) '!S41)*100</f>
        <v>171.16727123400176</v>
      </c>
      <c r="T42" s="123"/>
      <c r="U42" s="122">
        <f>+(U39+U40)/(U41+'(令和4年6月) '!U41)*100</f>
        <v>69.492452417414128</v>
      </c>
      <c r="V42" s="123"/>
      <c r="W42" s="122">
        <f>+(W39+W40)/(W41+'(令和4年6月) '!W41)*100</f>
        <v>93.298028832009422</v>
      </c>
      <c r="X42" s="123"/>
      <c r="Y42" s="122">
        <f>+(Y39+Y40)/(Y41+'(令和4年6月) '!Y41)*100</f>
        <v>81.070359497200812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-6.6010771805061665</v>
      </c>
      <c r="F46" s="123"/>
      <c r="G46" s="122">
        <f>G23-G42</f>
        <v>-14.962944557542883</v>
      </c>
      <c r="H46" s="123"/>
      <c r="I46" s="122">
        <f>I23-I42</f>
        <v>-4.9105413071112594</v>
      </c>
      <c r="J46" s="123"/>
      <c r="K46" s="122">
        <f>K23-K42</f>
        <v>-28.579161789466649</v>
      </c>
      <c r="L46" s="123"/>
      <c r="M46" s="122">
        <f>M23-M42</f>
        <v>4.3166146775265446</v>
      </c>
      <c r="N46" s="123"/>
      <c r="O46" s="122">
        <f t="shared" si="17"/>
        <v>8.1550878562546387</v>
      </c>
      <c r="P46" s="123"/>
      <c r="Q46" s="122">
        <f t="shared" si="17"/>
        <v>-2.5009684854692935</v>
      </c>
      <c r="R46" s="123"/>
      <c r="S46" s="122">
        <f t="shared" si="17"/>
        <v>11.840805824143018</v>
      </c>
      <c r="T46" s="123"/>
      <c r="U46" s="122">
        <f t="shared" si="17"/>
        <v>-7.508292350719671</v>
      </c>
      <c r="V46" s="123"/>
      <c r="W46" s="122">
        <f t="shared" si="17"/>
        <v>-6.0523228994963318</v>
      </c>
      <c r="X46" s="123"/>
      <c r="Y46" s="122">
        <f t="shared" si="17"/>
        <v>0.5288107836910001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63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7"/>
      <c r="D6" s="85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51.851077180506167</v>
      </c>
      <c r="F23" s="141"/>
      <c r="G23" s="140">
        <f>(G20+G21)/(G22+G41)*100</f>
        <v>88.098236775818634</v>
      </c>
      <c r="H23" s="141"/>
      <c r="I23" s="140">
        <f>(I20+I21)/(I22+I41)*100</f>
        <v>94.13566739606128</v>
      </c>
      <c r="J23" s="141"/>
      <c r="K23" s="140">
        <f>(K20+K21)/(K22+K41)*100</f>
        <v>57.611419853982781</v>
      </c>
      <c r="L23" s="141"/>
      <c r="M23" s="140">
        <f>(M20+M21)/(M22+M41)*100</f>
        <v>53.432125400894925</v>
      </c>
      <c r="N23" s="141"/>
      <c r="O23" s="140">
        <f>(O20+O21)/(O22+O41)*100</f>
        <v>78.986904882753024</v>
      </c>
      <c r="P23" s="141"/>
      <c r="Q23" s="140">
        <f>(Q20+Q21)/(Q22+Q41)*100</f>
        <v>47.41866814001105</v>
      </c>
      <c r="R23" s="141"/>
      <c r="S23" s="140">
        <f>(S20+S21)/(S22+S41)*100</f>
        <v>171.16727123400176</v>
      </c>
      <c r="T23" s="141"/>
      <c r="U23" s="140">
        <f>(U20+U21)/(U22+U41)*100</f>
        <v>69.492452417414128</v>
      </c>
      <c r="V23" s="141"/>
      <c r="W23" s="140">
        <f>(W20+W21)/(W22+W41)*100</f>
        <v>93.298028832009422</v>
      </c>
      <c r="X23" s="141"/>
      <c r="Y23" s="140">
        <f>(Y20+Y21)/(Y22+Y41)*100</f>
        <v>81.070359497200812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162486.23063683306</v>
      </c>
      <c r="F24" s="143"/>
      <c r="G24" s="136">
        <f>H22/G22*1000</f>
        <v>428030.93434343435</v>
      </c>
      <c r="H24" s="137"/>
      <c r="I24" s="138">
        <f>J22/I22*1000</f>
        <v>1305547.5070555033</v>
      </c>
      <c r="J24" s="139"/>
      <c r="K24" s="136">
        <f>L22/K22*1000</f>
        <v>1889320.6404999024</v>
      </c>
      <c r="L24" s="137"/>
      <c r="M24" s="138">
        <f>N22/M22*1000</f>
        <v>208932.47576532207</v>
      </c>
      <c r="N24" s="139"/>
      <c r="O24" s="136">
        <f>P22/O22*1000</f>
        <v>274605.8408862034</v>
      </c>
      <c r="P24" s="137"/>
      <c r="Q24" s="138">
        <f>R22/Q22*1000</f>
        <v>174241.33687414989</v>
      </c>
      <c r="R24" s="139"/>
      <c r="S24" s="136">
        <f>T22/S22*1000</f>
        <v>89388.773104649968</v>
      </c>
      <c r="T24" s="137"/>
      <c r="U24" s="138">
        <f>V22/U22*1000</f>
        <v>349609.52177625959</v>
      </c>
      <c r="V24" s="139"/>
      <c r="W24" s="136">
        <f>X22/W22*1000</f>
        <v>242186.4206292879</v>
      </c>
      <c r="X24" s="137"/>
      <c r="Y24" s="138">
        <f>Z22/Y22*1000</f>
        <v>258594.19550117367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53.9</v>
      </c>
      <c r="F30" s="135"/>
      <c r="G30" s="130">
        <v>75.599999999999994</v>
      </c>
      <c r="H30" s="135"/>
      <c r="I30" s="130">
        <v>124.2</v>
      </c>
      <c r="J30" s="135"/>
      <c r="K30" s="130">
        <v>84.3</v>
      </c>
      <c r="L30" s="135"/>
      <c r="M30" s="130">
        <v>49.3</v>
      </c>
      <c r="N30" s="135"/>
      <c r="O30" s="130">
        <v>109</v>
      </c>
      <c r="P30" s="135"/>
      <c r="Q30" s="130">
        <v>49.5</v>
      </c>
      <c r="R30" s="135"/>
      <c r="S30" s="130">
        <v>154.80000000000001</v>
      </c>
      <c r="T30" s="135"/>
      <c r="U30" s="130">
        <v>68</v>
      </c>
      <c r="V30" s="135"/>
      <c r="W30" s="130">
        <v>89</v>
      </c>
      <c r="X30" s="135"/>
      <c r="Y30" s="130">
        <v>82.3</v>
      </c>
      <c r="Z30" s="131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-2.048922819493832</v>
      </c>
      <c r="F34" s="123"/>
      <c r="G34" s="128">
        <f t="shared" ref="G34" si="6">+G23-G30</f>
        <v>12.49823677581864</v>
      </c>
      <c r="H34" s="129"/>
      <c r="I34" s="124">
        <f t="shared" ref="I34" si="7">+I23-I30</f>
        <v>-30.064332603938723</v>
      </c>
      <c r="J34" s="123"/>
      <c r="K34" s="128">
        <f t="shared" ref="K34" si="8">+K23-K30</f>
        <v>-26.688580146017216</v>
      </c>
      <c r="L34" s="129"/>
      <c r="M34" s="124">
        <f t="shared" ref="M34" si="9">+M23-M30</f>
        <v>4.1321254008949282</v>
      </c>
      <c r="N34" s="123"/>
      <c r="O34" s="128">
        <f t="shared" ref="O34" si="10">+O23-O30</f>
        <v>-30.013095117246976</v>
      </c>
      <c r="P34" s="129"/>
      <c r="Q34" s="124">
        <f t="shared" ref="Q34" si="11">+Q23-Q30</f>
        <v>-2.0813318599889499</v>
      </c>
      <c r="R34" s="123"/>
      <c r="S34" s="128">
        <f t="shared" ref="S34" si="12">+S23-S30</f>
        <v>16.367271234001748</v>
      </c>
      <c r="T34" s="129"/>
      <c r="U34" s="124">
        <f t="shared" ref="U34" si="13">+U23-U30</f>
        <v>1.4924524174141283</v>
      </c>
      <c r="V34" s="123"/>
      <c r="W34" s="128">
        <f t="shared" ref="W34" si="14">+W23-W30</f>
        <v>4.2980288320094218</v>
      </c>
      <c r="X34" s="129"/>
      <c r="Y34" s="124">
        <f t="shared" ref="Y34" si="15">+Y23-Y30</f>
        <v>-1.2296405027991852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+(E39+E40)/(E41+'(令和4年5月) '!E41)*100</f>
        <v>34.577034416210999</v>
      </c>
      <c r="F42" s="123"/>
      <c r="G42" s="122">
        <f>+(G39+G40)/(G41+'(令和4年5月) '!G41)*100</f>
        <v>79.388770433546554</v>
      </c>
      <c r="H42" s="123"/>
      <c r="I42" s="122">
        <f>+(I39+I40)/(I41+'(令和4年5月) '!I41)*100</f>
        <v>106.86027898467871</v>
      </c>
      <c r="J42" s="123"/>
      <c r="K42" s="122">
        <f>+(K39+K40)/(K41+'(令和4年5月) '!K41)*100</f>
        <v>54.302393461762989</v>
      </c>
      <c r="L42" s="123"/>
      <c r="M42" s="122">
        <f>+(M39+M40)/(M41+'(令和4年5月) '!M41)*100</f>
        <v>57.640063834450231</v>
      </c>
      <c r="N42" s="123"/>
      <c r="O42" s="122">
        <f>+(O39+O40)/(O41+'(令和4年5月) '!O41)*100</f>
        <v>75.610526315789471</v>
      </c>
      <c r="P42" s="123"/>
      <c r="Q42" s="122">
        <f>+(Q39+Q40)/(Q41+'(令和4年5月) '!Q41)*100</f>
        <v>47.682843584745832</v>
      </c>
      <c r="R42" s="123"/>
      <c r="S42" s="122">
        <f>+(S39+S40)/(S41+'(令和4年5月) '!S41)*100</f>
        <v>143.9522283912307</v>
      </c>
      <c r="T42" s="123"/>
      <c r="U42" s="122">
        <f>+(U39+U40)/(U41+'(令和4年5月) '!U41)*100</f>
        <v>61.53846153846154</v>
      </c>
      <c r="V42" s="123"/>
      <c r="W42" s="122">
        <f>+(W39+W40)/(W41+'(令和4年5月) '!W41)*100</f>
        <v>82.629976720587365</v>
      </c>
      <c r="X42" s="123"/>
      <c r="Y42" s="122">
        <f>+(Y39+Y40)/(Y41+'(令和4年5月) '!Y41)*100</f>
        <v>74.850034108563747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17.274042764295167</v>
      </c>
      <c r="F46" s="123"/>
      <c r="G46" s="122">
        <f>G23-G42</f>
        <v>8.7094663422720799</v>
      </c>
      <c r="H46" s="123"/>
      <c r="I46" s="122">
        <f>I23-I42</f>
        <v>-12.724611588617435</v>
      </c>
      <c r="J46" s="123"/>
      <c r="K46" s="122">
        <f>K23-K42</f>
        <v>3.309026392219792</v>
      </c>
      <c r="L46" s="123"/>
      <c r="M46" s="122">
        <f>M23-M42</f>
        <v>-4.2079384335553058</v>
      </c>
      <c r="N46" s="123"/>
      <c r="O46" s="122">
        <f t="shared" si="17"/>
        <v>3.3763785669635524</v>
      </c>
      <c r="P46" s="123"/>
      <c r="Q46" s="122">
        <f t="shared" si="17"/>
        <v>-0.26417544473478216</v>
      </c>
      <c r="R46" s="123"/>
      <c r="S46" s="122">
        <f t="shared" si="17"/>
        <v>27.215042842771055</v>
      </c>
      <c r="T46" s="123"/>
      <c r="U46" s="122">
        <f t="shared" si="17"/>
        <v>7.9539908789525882</v>
      </c>
      <c r="V46" s="123"/>
      <c r="W46" s="122">
        <f t="shared" si="17"/>
        <v>10.668052111422057</v>
      </c>
      <c r="X46" s="123"/>
      <c r="Y46" s="122">
        <f t="shared" si="17"/>
        <v>6.2203253886370646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64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7"/>
      <c r="D6" s="85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34.577034416210999</v>
      </c>
      <c r="F23" s="141"/>
      <c r="G23" s="140">
        <f>(G20+G21)/(G22+G41)*100</f>
        <v>79.388770433546554</v>
      </c>
      <c r="H23" s="141"/>
      <c r="I23" s="140">
        <f>(I20+I21)/(I22+I41)*100</f>
        <v>106.86027898467871</v>
      </c>
      <c r="J23" s="141"/>
      <c r="K23" s="140">
        <f>(K20+K21)/(K22+K41)*100</f>
        <v>54.302393461762989</v>
      </c>
      <c r="L23" s="141"/>
      <c r="M23" s="140">
        <f>(M20+M21)/(M22+M41)*100</f>
        <v>57.640063834450231</v>
      </c>
      <c r="N23" s="141"/>
      <c r="O23" s="140">
        <f>(O20+O21)/(O22+O41)*100</f>
        <v>75.610526315789471</v>
      </c>
      <c r="P23" s="141"/>
      <c r="Q23" s="140">
        <f>(Q20+Q21)/(Q22+Q41)*100</f>
        <v>47.682843584745832</v>
      </c>
      <c r="R23" s="141"/>
      <c r="S23" s="140">
        <f>(S20+S21)/(S22+S41)*100</f>
        <v>143.9522283912307</v>
      </c>
      <c r="T23" s="141"/>
      <c r="U23" s="140">
        <f>(U20+U21)/(U22+U41)*100</f>
        <v>61.53846153846154</v>
      </c>
      <c r="V23" s="141"/>
      <c r="W23" s="140">
        <f>(W20+W21)/(W22+W41)*100</f>
        <v>82.629976720587365</v>
      </c>
      <c r="X23" s="141"/>
      <c r="Y23" s="140">
        <f>(Y20+Y21)/(Y22+Y41)*100</f>
        <v>74.850034108563747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178827.02482702481</v>
      </c>
      <c r="F24" s="143"/>
      <c r="G24" s="136">
        <f>H22/G22*1000</f>
        <v>443252.51256281405</v>
      </c>
      <c r="H24" s="137"/>
      <c r="I24" s="138">
        <f>J22/I22*1000</f>
        <v>1025896.8903436989</v>
      </c>
      <c r="J24" s="139"/>
      <c r="K24" s="136">
        <f>L22/K22*1000</f>
        <v>1786441.8145956609</v>
      </c>
      <c r="L24" s="137"/>
      <c r="M24" s="138">
        <f>N22/M22*1000</f>
        <v>194921.81050684123</v>
      </c>
      <c r="N24" s="139"/>
      <c r="O24" s="136">
        <f>P22/O22*1000</f>
        <v>275971.55137126485</v>
      </c>
      <c r="P24" s="137"/>
      <c r="Q24" s="138">
        <f>R22/Q22*1000</f>
        <v>172281.6210045662</v>
      </c>
      <c r="R24" s="139"/>
      <c r="S24" s="136">
        <f>T22/S22*1000</f>
        <v>87928.808911739514</v>
      </c>
      <c r="T24" s="137"/>
      <c r="U24" s="138">
        <f>V22/U22*1000</f>
        <v>336661.50740242261</v>
      </c>
      <c r="V24" s="139"/>
      <c r="W24" s="136">
        <f>X22/W22*1000</f>
        <v>232131.36635054441</v>
      </c>
      <c r="X24" s="137"/>
      <c r="Y24" s="138">
        <f>Z22/Y22*1000</f>
        <v>236667.33818937381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5">
        <v>979</v>
      </c>
      <c r="F27" s="103">
        <v>60552</v>
      </c>
      <c r="G27" s="118">
        <v>597</v>
      </c>
      <c r="H27" s="104">
        <v>205645</v>
      </c>
      <c r="I27" s="102">
        <v>2225</v>
      </c>
      <c r="J27" s="103">
        <v>1109727</v>
      </c>
      <c r="K27" s="118">
        <v>744</v>
      </c>
      <c r="L27" s="104">
        <v>1499703</v>
      </c>
      <c r="M27" s="102">
        <v>9979</v>
      </c>
      <c r="N27" s="103">
        <v>1688414</v>
      </c>
      <c r="O27" s="106">
        <v>4400</v>
      </c>
      <c r="P27" s="104">
        <v>1532505</v>
      </c>
      <c r="Q27" s="102">
        <v>27176</v>
      </c>
      <c r="R27" s="103">
        <v>4633373</v>
      </c>
      <c r="S27" s="106">
        <v>36055</v>
      </c>
      <c r="T27" s="104">
        <v>8553753</v>
      </c>
      <c r="U27" s="102">
        <v>2488</v>
      </c>
      <c r="V27" s="103">
        <v>493760</v>
      </c>
      <c r="W27" s="102">
        <v>7229</v>
      </c>
      <c r="X27" s="104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1480</v>
      </c>
      <c r="F28" s="111">
        <v>187550</v>
      </c>
      <c r="G28" s="108">
        <v>646</v>
      </c>
      <c r="H28" s="109">
        <v>220594</v>
      </c>
      <c r="I28" s="110">
        <v>2416</v>
      </c>
      <c r="J28" s="111">
        <v>1093633</v>
      </c>
      <c r="K28" s="108">
        <v>712</v>
      </c>
      <c r="L28" s="109">
        <v>1541405</v>
      </c>
      <c r="M28" s="110">
        <v>6376</v>
      </c>
      <c r="N28" s="111">
        <v>1390948</v>
      </c>
      <c r="O28" s="112">
        <v>4354</v>
      </c>
      <c r="P28" s="109">
        <v>1526246</v>
      </c>
      <c r="Q28" s="110">
        <v>24928</v>
      </c>
      <c r="R28" s="111">
        <v>4473619</v>
      </c>
      <c r="S28" s="112">
        <v>35429</v>
      </c>
      <c r="T28" s="109">
        <v>8561002</v>
      </c>
      <c r="U28" s="110">
        <v>2685</v>
      </c>
      <c r="V28" s="111">
        <v>488178</v>
      </c>
      <c r="W28" s="110">
        <v>6898</v>
      </c>
      <c r="X28" s="109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2450</v>
      </c>
      <c r="F29" s="107">
        <v>502222</v>
      </c>
      <c r="G29" s="119">
        <v>845</v>
      </c>
      <c r="H29" s="117">
        <v>386258</v>
      </c>
      <c r="I29" s="113">
        <v>2023</v>
      </c>
      <c r="J29" s="107">
        <v>1593691</v>
      </c>
      <c r="K29" s="116">
        <v>1111</v>
      </c>
      <c r="L29" s="117">
        <v>1900112</v>
      </c>
      <c r="M29" s="113">
        <v>15438</v>
      </c>
      <c r="N29" s="107">
        <v>2835603</v>
      </c>
      <c r="O29" s="116">
        <v>4094</v>
      </c>
      <c r="P29" s="117">
        <v>1176873</v>
      </c>
      <c r="Q29" s="113">
        <v>59786</v>
      </c>
      <c r="R29" s="107">
        <v>10088445</v>
      </c>
      <c r="S29" s="116">
        <v>29402</v>
      </c>
      <c r="T29" s="117">
        <v>2467728</v>
      </c>
      <c r="U29" s="113">
        <v>4776</v>
      </c>
      <c r="V29" s="107">
        <v>1411623</v>
      </c>
      <c r="W29" s="113">
        <v>10028</v>
      </c>
      <c r="X29" s="117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45.5</v>
      </c>
      <c r="F30" s="135"/>
      <c r="G30" s="130">
        <v>71.5</v>
      </c>
      <c r="H30" s="135"/>
      <c r="I30" s="130">
        <v>109.5</v>
      </c>
      <c r="J30" s="135"/>
      <c r="K30" s="130">
        <v>66.5</v>
      </c>
      <c r="L30" s="135"/>
      <c r="M30" s="130">
        <v>60</v>
      </c>
      <c r="N30" s="135"/>
      <c r="O30" s="130">
        <v>107.5</v>
      </c>
      <c r="P30" s="135"/>
      <c r="Q30" s="130">
        <v>44.4</v>
      </c>
      <c r="R30" s="135"/>
      <c r="S30" s="130">
        <v>122.9</v>
      </c>
      <c r="T30" s="135"/>
      <c r="U30" s="130">
        <v>53.1</v>
      </c>
      <c r="V30" s="135"/>
      <c r="W30" s="130">
        <v>71.599999999999994</v>
      </c>
      <c r="X30" s="135"/>
      <c r="Y30" s="163">
        <v>70</v>
      </c>
      <c r="Z30" s="164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-10.922965583789001</v>
      </c>
      <c r="F34" s="123"/>
      <c r="G34" s="128">
        <f t="shared" ref="G34" si="9">+G23-G30</f>
        <v>7.8887704335465543</v>
      </c>
      <c r="H34" s="129"/>
      <c r="I34" s="124">
        <f t="shared" ref="I34" si="10">+I23-I30</f>
        <v>-2.6397210153212853</v>
      </c>
      <c r="J34" s="123"/>
      <c r="K34" s="128">
        <f t="shared" ref="K34" si="11">+K23-K30</f>
        <v>-12.197606538237011</v>
      </c>
      <c r="L34" s="129"/>
      <c r="M34" s="124">
        <f t="shared" ref="M34" si="12">+M23-M30</f>
        <v>-2.3599361655497688</v>
      </c>
      <c r="N34" s="123"/>
      <c r="O34" s="128">
        <f t="shared" ref="O34" si="13">+O23-O30</f>
        <v>-31.889473684210529</v>
      </c>
      <c r="P34" s="129"/>
      <c r="Q34" s="124">
        <f t="shared" ref="Q34" si="14">+Q23-Q30</f>
        <v>3.2828435847458337</v>
      </c>
      <c r="R34" s="123"/>
      <c r="S34" s="128">
        <f t="shared" ref="S34" si="15">+S23-S30</f>
        <v>21.052228391230699</v>
      </c>
      <c r="T34" s="129"/>
      <c r="U34" s="124">
        <f t="shared" ref="U34" si="16">+U23-U30</f>
        <v>8.4384615384615387</v>
      </c>
      <c r="V34" s="123"/>
      <c r="W34" s="128">
        <f t="shared" ref="W34" si="17">+W23-W30</f>
        <v>11.029976720587371</v>
      </c>
      <c r="X34" s="129"/>
      <c r="Y34" s="124">
        <f t="shared" ref="Y34" si="18">+Y23-Y30</f>
        <v>4.8500341085637473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+(E39+E40)/(E41+'(令和4年4月) '!E41)*100</f>
        <v>43.679490888053223</v>
      </c>
      <c r="F42" s="123"/>
      <c r="G42" s="122">
        <v>75.580865603644639</v>
      </c>
      <c r="H42" s="123"/>
      <c r="I42" s="122">
        <v>165.72748267898382</v>
      </c>
      <c r="J42" s="123"/>
      <c r="K42" s="122">
        <v>31.684110371075171</v>
      </c>
      <c r="L42" s="123"/>
      <c r="M42" s="122">
        <v>60.591926043255881</v>
      </c>
      <c r="N42" s="123"/>
      <c r="O42" s="122">
        <v>107.46417860713096</v>
      </c>
      <c r="P42" s="123"/>
      <c r="Q42" s="122">
        <v>47.749583256158544</v>
      </c>
      <c r="R42" s="123"/>
      <c r="S42" s="122">
        <v>132.12116112747162</v>
      </c>
      <c r="T42" s="123"/>
      <c r="U42" s="122">
        <v>92.405388069275176</v>
      </c>
      <c r="V42" s="123"/>
      <c r="W42" s="122">
        <v>95.745718290973372</v>
      </c>
      <c r="X42" s="123"/>
      <c r="Y42" s="122">
        <f>+'(令和4年4月) '!Y23</f>
        <v>89.310317314582335</v>
      </c>
      <c r="Z42" s="123">
        <f>+'(令和4年4月) '!Z23</f>
        <v>0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-9.1024564718422241</v>
      </c>
      <c r="F46" s="123"/>
      <c r="G46" s="122">
        <f>G23-G42</f>
        <v>3.8079048299019149</v>
      </c>
      <c r="H46" s="123"/>
      <c r="I46" s="122">
        <f>I23-I42</f>
        <v>-58.867203694305104</v>
      </c>
      <c r="J46" s="123"/>
      <c r="K46" s="122">
        <f>K23-K42</f>
        <v>22.618283090687818</v>
      </c>
      <c r="L46" s="123"/>
      <c r="M46" s="122">
        <f>M23-M42</f>
        <v>-2.9518622088056503</v>
      </c>
      <c r="N46" s="123"/>
      <c r="O46" s="122">
        <f t="shared" si="20"/>
        <v>-31.85365229134149</v>
      </c>
      <c r="P46" s="123"/>
      <c r="Q46" s="122">
        <f t="shared" si="20"/>
        <v>-6.6739671412712198E-2</v>
      </c>
      <c r="R46" s="123"/>
      <c r="S46" s="122">
        <f t="shared" si="20"/>
        <v>11.831067263759081</v>
      </c>
      <c r="T46" s="123"/>
      <c r="U46" s="122">
        <f t="shared" si="20"/>
        <v>-30.866926530813636</v>
      </c>
      <c r="V46" s="123"/>
      <c r="W46" s="122">
        <f t="shared" si="20"/>
        <v>-13.115741570386007</v>
      </c>
      <c r="X46" s="123"/>
      <c r="Y46" s="122">
        <f t="shared" si="20"/>
        <v>-14.460283206018588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65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43.679490888053223</v>
      </c>
      <c r="F23" s="141"/>
      <c r="G23" s="140">
        <f>(G20+G21)/(G22+G41)*100</f>
        <v>105.16451478550604</v>
      </c>
      <c r="H23" s="141"/>
      <c r="I23" s="140">
        <f>(I20+I21)/(I22+I41)*100</f>
        <v>165.72260455267337</v>
      </c>
      <c r="J23" s="141"/>
      <c r="K23" s="140">
        <f>(K20+K21)/(K22+K41)*100</f>
        <v>42.508242764684333</v>
      </c>
      <c r="L23" s="141"/>
      <c r="M23" s="140">
        <f>(M20+M21)/(M22+M41)*100</f>
        <v>67.822129214278561</v>
      </c>
      <c r="N23" s="141"/>
      <c r="O23" s="140">
        <f>(O20+O21)/(O22+O41)*100</f>
        <v>119.78349718325416</v>
      </c>
      <c r="P23" s="141"/>
      <c r="Q23" s="140">
        <f>(Q20+Q21)/(Q22+Q41)*100</f>
        <v>49.008087254554354</v>
      </c>
      <c r="R23" s="141"/>
      <c r="S23" s="140">
        <f>(S20+S21)/(S22+S41)*100</f>
        <v>180.79201218480284</v>
      </c>
      <c r="T23" s="141"/>
      <c r="U23" s="140">
        <f>(U20+U21)/(U22+U41)*100</f>
        <v>84.907325684024713</v>
      </c>
      <c r="V23" s="141"/>
      <c r="W23" s="140">
        <f>(W20+W21)/(W22+W41)*100</f>
        <v>97.213216957605979</v>
      </c>
      <c r="X23" s="141"/>
      <c r="Y23" s="140">
        <f>(Y20+Y21)/(Y22+Y41)*100</f>
        <v>89.310317314582335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v>213223</v>
      </c>
      <c r="F24" s="143"/>
      <c r="G24" s="136">
        <v>448777</v>
      </c>
      <c r="H24" s="137"/>
      <c r="I24" s="138">
        <v>712555</v>
      </c>
      <c r="J24" s="139"/>
      <c r="K24" s="136">
        <v>1799642</v>
      </c>
      <c r="L24" s="137"/>
      <c r="M24" s="138">
        <v>214458</v>
      </c>
      <c r="N24" s="139"/>
      <c r="O24" s="136">
        <v>289183</v>
      </c>
      <c r="P24" s="137"/>
      <c r="Q24" s="138">
        <v>172559</v>
      </c>
      <c r="R24" s="139"/>
      <c r="S24" s="136">
        <v>86008</v>
      </c>
      <c r="T24" s="137"/>
      <c r="U24" s="138">
        <v>282735</v>
      </c>
      <c r="V24" s="139"/>
      <c r="W24" s="136">
        <v>224538</v>
      </c>
      <c r="X24" s="137"/>
      <c r="Y24" s="138">
        <v>195521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02">
        <v>1204</v>
      </c>
      <c r="F27" s="103">
        <v>92074</v>
      </c>
      <c r="G27" s="118">
        <v>789</v>
      </c>
      <c r="H27" s="104">
        <v>247717</v>
      </c>
      <c r="I27" s="102">
        <v>2618</v>
      </c>
      <c r="J27" s="103">
        <v>1269080</v>
      </c>
      <c r="K27" s="118">
        <v>942</v>
      </c>
      <c r="L27" s="104">
        <v>2117450</v>
      </c>
      <c r="M27" s="102">
        <v>7415</v>
      </c>
      <c r="N27" s="103">
        <v>1559699</v>
      </c>
      <c r="O27" s="106">
        <v>5132</v>
      </c>
      <c r="P27" s="104">
        <v>1775138</v>
      </c>
      <c r="Q27" s="102">
        <v>29729</v>
      </c>
      <c r="R27" s="103">
        <v>5894967</v>
      </c>
      <c r="S27" s="106">
        <v>48013</v>
      </c>
      <c r="T27" s="104">
        <v>11077067</v>
      </c>
      <c r="U27" s="102">
        <v>3761</v>
      </c>
      <c r="V27" s="103">
        <v>857535</v>
      </c>
      <c r="W27" s="102">
        <v>9826</v>
      </c>
      <c r="X27" s="104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133"/>
      <c r="C28" s="7"/>
      <c r="D28" s="57" t="s">
        <v>22</v>
      </c>
      <c r="E28" s="110">
        <v>1334</v>
      </c>
      <c r="F28" s="111">
        <v>143499</v>
      </c>
      <c r="G28" s="112">
        <v>1018</v>
      </c>
      <c r="H28" s="109">
        <v>231230</v>
      </c>
      <c r="I28" s="110">
        <v>2531</v>
      </c>
      <c r="J28" s="111">
        <v>1312824</v>
      </c>
      <c r="K28" s="108">
        <v>775</v>
      </c>
      <c r="L28" s="109">
        <v>1668752</v>
      </c>
      <c r="M28" s="110">
        <v>6891</v>
      </c>
      <c r="N28" s="111">
        <v>1479316</v>
      </c>
      <c r="O28" s="112">
        <v>4842</v>
      </c>
      <c r="P28" s="109">
        <v>1658452</v>
      </c>
      <c r="Q28" s="110">
        <v>29836</v>
      </c>
      <c r="R28" s="111">
        <v>6170649</v>
      </c>
      <c r="S28" s="112">
        <v>46204</v>
      </c>
      <c r="T28" s="109">
        <v>10685446</v>
      </c>
      <c r="U28" s="110">
        <v>3867</v>
      </c>
      <c r="V28" s="111">
        <v>887394</v>
      </c>
      <c r="W28" s="110">
        <v>9342</v>
      </c>
      <c r="X28" s="109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133"/>
      <c r="C29" s="7"/>
      <c r="D29" s="57" t="s">
        <v>24</v>
      </c>
      <c r="E29" s="113">
        <v>2951</v>
      </c>
      <c r="F29" s="107">
        <v>629220</v>
      </c>
      <c r="G29" s="119">
        <v>894</v>
      </c>
      <c r="H29" s="117">
        <v>401207</v>
      </c>
      <c r="I29" s="113">
        <v>2214</v>
      </c>
      <c r="J29" s="107">
        <v>1577597</v>
      </c>
      <c r="K29" s="116">
        <v>1079</v>
      </c>
      <c r="L29" s="117">
        <v>1941814</v>
      </c>
      <c r="M29" s="113">
        <v>11835</v>
      </c>
      <c r="N29" s="107">
        <v>2538137</v>
      </c>
      <c r="O29" s="116">
        <v>4048</v>
      </c>
      <c r="P29" s="117">
        <v>1170614</v>
      </c>
      <c r="Q29" s="113">
        <v>57538</v>
      </c>
      <c r="R29" s="107">
        <v>9928691</v>
      </c>
      <c r="S29" s="116">
        <v>28776</v>
      </c>
      <c r="T29" s="117">
        <v>2474977</v>
      </c>
      <c r="U29" s="113">
        <v>4973</v>
      </c>
      <c r="V29" s="107">
        <v>1406041</v>
      </c>
      <c r="W29" s="113">
        <v>9697</v>
      </c>
      <c r="X29" s="117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30">
        <v>42.1</v>
      </c>
      <c r="F30" s="135"/>
      <c r="G30" s="130">
        <v>89.6</v>
      </c>
      <c r="H30" s="135"/>
      <c r="I30" s="130">
        <v>118.6</v>
      </c>
      <c r="J30" s="135"/>
      <c r="K30" s="130">
        <v>86.2</v>
      </c>
      <c r="L30" s="135"/>
      <c r="M30" s="130">
        <v>61.8</v>
      </c>
      <c r="N30" s="135"/>
      <c r="O30" s="130">
        <v>127.8</v>
      </c>
      <c r="P30" s="135"/>
      <c r="Q30" s="130">
        <v>51.7</v>
      </c>
      <c r="R30" s="135"/>
      <c r="S30" s="130">
        <v>169</v>
      </c>
      <c r="T30" s="135"/>
      <c r="U30" s="130">
        <v>75.900000000000006</v>
      </c>
      <c r="V30" s="135"/>
      <c r="W30" s="130">
        <v>101.4</v>
      </c>
      <c r="X30" s="135"/>
      <c r="Y30" s="167">
        <v>68.599999999999994</v>
      </c>
      <c r="Z30" s="168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v>87.05268389662028</v>
      </c>
      <c r="F34" s="123"/>
      <c r="G34" s="128">
        <v>56.006240249609988</v>
      </c>
      <c r="H34" s="129"/>
      <c r="I34" s="124">
        <v>114.56217666219581</v>
      </c>
      <c r="J34" s="123"/>
      <c r="K34" s="128">
        <v>31.067961165048541</v>
      </c>
      <c r="L34" s="129"/>
      <c r="M34" s="124">
        <v>60.09323577016454</v>
      </c>
      <c r="N34" s="123"/>
      <c r="O34" s="128">
        <v>110.78748651564186</v>
      </c>
      <c r="P34" s="129"/>
      <c r="Q34" s="124">
        <v>44.466676927812834</v>
      </c>
      <c r="R34" s="123"/>
      <c r="S34" s="128">
        <v>133.80239238956392</v>
      </c>
      <c r="T34" s="129"/>
      <c r="U34" s="124">
        <v>67.037804246504408</v>
      </c>
      <c r="V34" s="123"/>
      <c r="W34" s="128">
        <v>48.559225820403306</v>
      </c>
      <c r="X34" s="129"/>
      <c r="Y34" s="124">
        <v>70.541282564502538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+(E39+E40)/(E41+'(令和4年3月) '!E41)*100</f>
        <v>42.774294670846395</v>
      </c>
      <c r="F42" s="123" t="e">
        <f>+#REF!</f>
        <v>#REF!</v>
      </c>
      <c r="G42" s="122">
        <f>+(G39+G40)/(G41+'(令和4年3月) '!G41)*100</f>
        <v>89.538602101416174</v>
      </c>
      <c r="H42" s="123" t="e">
        <f>+#REF!</f>
        <v>#REF!</v>
      </c>
      <c r="I42" s="122">
        <f>+(I39+I40)/(I41+'(令和4年3月) '!I41)*100</f>
        <v>150.45199120449547</v>
      </c>
      <c r="J42" s="123" t="e">
        <f>+#REF!</f>
        <v>#REF!</v>
      </c>
      <c r="K42" s="122">
        <f>+(K39+K40)/(K41+'(令和4年3月) '!K41)*100</f>
        <v>53.758591065292094</v>
      </c>
      <c r="L42" s="123" t="e">
        <f>+#REF!</f>
        <v>#REF!</v>
      </c>
      <c r="M42" s="165">
        <f>+(M39+M40)/(M41+'(令和4年3月) '!M41)*100</f>
        <v>70.194044945096991</v>
      </c>
      <c r="N42" s="166" t="e">
        <f>+#REF!</f>
        <v>#REF!</v>
      </c>
      <c r="O42" s="122">
        <f>+(O39+O40)/(O41+'(令和4年3月) '!O41)*100</f>
        <v>124.30666831011956</v>
      </c>
      <c r="P42" s="123" t="e">
        <f>+#REF!</f>
        <v>#REF!</v>
      </c>
      <c r="Q42" s="122">
        <f>+(Q39+Q40)/(Q41+'(令和4年3月) '!Q41)*100</f>
        <v>52.433302868085477</v>
      </c>
      <c r="R42" s="123" t="e">
        <f>+#REF!</f>
        <v>#REF!</v>
      </c>
      <c r="S42" s="122">
        <f>+(S39+S40)/(S41+'(令和4年3月) '!S41)*100</f>
        <v>178.10214985138856</v>
      </c>
      <c r="T42" s="123" t="e">
        <f>+#REF!</f>
        <v>#REF!</v>
      </c>
      <c r="U42" s="122">
        <f>+(U39+U40)/(U41+'(令和4年3月) '!U41)*100</f>
        <v>87.976539589442808</v>
      </c>
      <c r="V42" s="123" t="e">
        <f>+#REF!</f>
        <v>#REF!</v>
      </c>
      <c r="W42" s="122">
        <f>+(W39+W40)/(W41+'(令和4年3月) '!W41)*100</f>
        <v>108.45691144065273</v>
      </c>
      <c r="X42" s="123" t="e">
        <f>+#REF!</f>
        <v>#REF!</v>
      </c>
      <c r="Y42" s="122">
        <f>+(Y39+Y40)/(Y41+'(令和4年3月) '!Y41)*100</f>
        <v>87.920207585244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0.90519621720682863</v>
      </c>
      <c r="F46" s="123"/>
      <c r="G46" s="122">
        <f>G23-G42</f>
        <v>15.625912684089869</v>
      </c>
      <c r="H46" s="123"/>
      <c r="I46" s="122">
        <f>I23-I42</f>
        <v>15.270613348177903</v>
      </c>
      <c r="J46" s="123"/>
      <c r="K46" s="122">
        <f>K23-K42</f>
        <v>-11.250348300607762</v>
      </c>
      <c r="L46" s="123"/>
      <c r="M46" s="122">
        <f>M23-M42</f>
        <v>-2.3719157308184293</v>
      </c>
      <c r="N46" s="123"/>
      <c r="O46" s="122">
        <f t="shared" si="8"/>
        <v>-4.5231711268654067</v>
      </c>
      <c r="P46" s="123"/>
      <c r="Q46" s="122">
        <f t="shared" si="8"/>
        <v>-3.4252156135311225</v>
      </c>
      <c r="R46" s="123"/>
      <c r="S46" s="122">
        <f t="shared" si="8"/>
        <v>2.6898623334142826</v>
      </c>
      <c r="T46" s="123"/>
      <c r="U46" s="122">
        <f t="shared" si="8"/>
        <v>-3.0692139054180956</v>
      </c>
      <c r="V46" s="123"/>
      <c r="W46" s="122">
        <f t="shared" si="8"/>
        <v>-11.243694483046752</v>
      </c>
      <c r="X46" s="123"/>
      <c r="Y46" s="122">
        <f t="shared" si="8"/>
        <v>1.3901097293383344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66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55" t="s">
        <v>8</v>
      </c>
      <c r="H2" s="155"/>
      <c r="I2" s="153" t="s">
        <v>9</v>
      </c>
      <c r="J2" s="154"/>
      <c r="K2" s="155" t="s">
        <v>10</v>
      </c>
      <c r="L2" s="155"/>
      <c r="M2" s="153" t="s">
        <v>11</v>
      </c>
      <c r="N2" s="154"/>
      <c r="O2" s="155" t="s">
        <v>12</v>
      </c>
      <c r="P2" s="155"/>
      <c r="Q2" s="153" t="s">
        <v>13</v>
      </c>
      <c r="R2" s="154"/>
      <c r="S2" s="155" t="s">
        <v>14</v>
      </c>
      <c r="T2" s="155"/>
      <c r="U2" s="153" t="s">
        <v>15</v>
      </c>
      <c r="V2" s="154"/>
      <c r="W2" s="155" t="s">
        <v>16</v>
      </c>
      <c r="X2" s="155"/>
      <c r="Y2" s="147" t="s">
        <v>17</v>
      </c>
      <c r="Z2" s="148"/>
    </row>
    <row r="3" spans="1:26" ht="18.75" x14ac:dyDescent="0.2">
      <c r="A3" s="7"/>
      <c r="C3" s="151"/>
      <c r="D3" s="152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49"/>
      <c r="Z3" s="15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87"/>
      <c r="D6" s="85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42.774294670846395</v>
      </c>
      <c r="F23" s="141"/>
      <c r="G23" s="140">
        <f>(G20+G21)/(G22+G41)*100</f>
        <v>89.538602101416174</v>
      </c>
      <c r="H23" s="141"/>
      <c r="I23" s="140">
        <f>(I20+I21)/(I22+I41)*100</f>
        <v>150.45199120449547</v>
      </c>
      <c r="J23" s="141"/>
      <c r="K23" s="140">
        <f>(K20+K21)/(K22+K41)*100</f>
        <v>53.758591065292094</v>
      </c>
      <c r="L23" s="141"/>
      <c r="M23" s="140">
        <f>(M20+M21)/(M22+M41)*100</f>
        <v>70.194044945096991</v>
      </c>
      <c r="N23" s="141"/>
      <c r="O23" s="140">
        <f>(O20+O21)/(O22+O41)*100</f>
        <v>124.30666831011956</v>
      </c>
      <c r="P23" s="141"/>
      <c r="Q23" s="140">
        <f>(Q20+Q21)/(Q22+Q41)*100</f>
        <v>52.433302868085477</v>
      </c>
      <c r="R23" s="141"/>
      <c r="S23" s="140">
        <f>(S20+S21)/(S22+S41)*100</f>
        <v>178.10214985138856</v>
      </c>
      <c r="T23" s="141"/>
      <c r="U23" s="140">
        <f>(U20+U21)/(U22+U41)*100</f>
        <v>87.976539589442808</v>
      </c>
      <c r="V23" s="141"/>
      <c r="W23" s="140">
        <f>(W20+W21)/(W22+W41)*100</f>
        <v>108.45691144065273</v>
      </c>
      <c r="X23" s="141"/>
      <c r="Y23" s="140">
        <f>(Y20+Y21)/(Y22+Y41)*100</f>
        <v>87.920207585244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+F22/E22*1000</f>
        <v>197782.42943228671</v>
      </c>
      <c r="F24" s="143"/>
      <c r="G24" s="136">
        <f t="shared" ref="G24" si="4">+H22/G22*1000</f>
        <v>435304.49533502967</v>
      </c>
      <c r="H24" s="137"/>
      <c r="I24" s="138">
        <f t="shared" ref="I24" si="5">+J22/I22*1000</f>
        <v>964685.77609518659</v>
      </c>
      <c r="J24" s="139"/>
      <c r="K24" s="136">
        <f t="shared" ref="K24" si="6">+L22/K22*1000</f>
        <v>1357149.7282608696</v>
      </c>
      <c r="L24" s="137"/>
      <c r="M24" s="138">
        <f t="shared" ref="M24" si="7">+N22/M22*1000</f>
        <v>223080.3908489162</v>
      </c>
      <c r="N24" s="139"/>
      <c r="O24" s="136">
        <f t="shared" ref="O24" si="8">+P22/O22*1000</f>
        <v>281213.78688893898</v>
      </c>
      <c r="P24" s="137"/>
      <c r="Q24" s="138">
        <f t="shared" ref="Q24" si="9">+R22/Q22*1000</f>
        <v>174734.86293718312</v>
      </c>
      <c r="R24" s="139"/>
      <c r="S24" s="136">
        <f t="shared" ref="S24" si="10">+T22/S22*1000</f>
        <v>92558.468304942755</v>
      </c>
      <c r="T24" s="137"/>
      <c r="U24" s="138">
        <f t="shared" ref="U24" si="11">+V22/U22*1000</f>
        <v>227131.47502903602</v>
      </c>
      <c r="V24" s="139"/>
      <c r="W24" s="136">
        <f t="shared" ref="W24" si="12">+X22/W22*1000</f>
        <v>238869.31527848748</v>
      </c>
      <c r="X24" s="137"/>
      <c r="Y24" s="138">
        <f t="shared" ref="Y24" si="13">+Z22/Y22*1000</f>
        <v>219628.79437955495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2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33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33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33"/>
      <c r="C30" s="7"/>
      <c r="D30" s="60" t="s">
        <v>44</v>
      </c>
      <c r="E30" s="167">
        <v>64.7</v>
      </c>
      <c r="F30" s="168"/>
      <c r="G30" s="167">
        <v>55.6</v>
      </c>
      <c r="H30" s="168"/>
      <c r="I30" s="167">
        <v>86.4</v>
      </c>
      <c r="J30" s="168"/>
      <c r="K30" s="167">
        <v>68.400000000000006</v>
      </c>
      <c r="L30" s="168"/>
      <c r="M30" s="167">
        <v>60.3</v>
      </c>
      <c r="N30" s="168"/>
      <c r="O30" s="167">
        <v>134</v>
      </c>
      <c r="P30" s="168"/>
      <c r="Q30" s="167">
        <v>44.3</v>
      </c>
      <c r="R30" s="168"/>
      <c r="S30" s="167">
        <v>142.30000000000001</v>
      </c>
      <c r="T30" s="168"/>
      <c r="U30" s="167">
        <v>48.7</v>
      </c>
      <c r="V30" s="168"/>
      <c r="W30" s="167">
        <v>51.3</v>
      </c>
      <c r="X30" s="168"/>
      <c r="Y30" s="167">
        <v>68.599999999999994</v>
      </c>
      <c r="Z30" s="168"/>
    </row>
    <row r="31" spans="1:28" ht="18.95" customHeight="1" x14ac:dyDescent="0.15">
      <c r="A31" s="22"/>
      <c r="B31" s="133"/>
      <c r="C31" s="4" t="s">
        <v>45</v>
      </c>
      <c r="D31" s="89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133"/>
      <c r="C32" s="7"/>
      <c r="D32" s="85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133"/>
      <c r="C33" s="7"/>
      <c r="D33" s="85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133"/>
      <c r="C34" s="61"/>
      <c r="D34" s="28" t="s">
        <v>44</v>
      </c>
      <c r="E34" s="124">
        <f>+E23-E30</f>
        <v>-21.925705329153608</v>
      </c>
      <c r="F34" s="123"/>
      <c r="G34" s="128">
        <f t="shared" ref="G34" si="16">+G23-G30</f>
        <v>33.938602101416173</v>
      </c>
      <c r="H34" s="129"/>
      <c r="I34" s="124">
        <f t="shared" ref="I34" si="17">+I23-I30</f>
        <v>64.051991204495465</v>
      </c>
      <c r="J34" s="123"/>
      <c r="K34" s="128">
        <f t="shared" ref="K34" si="18">+K23-K30</f>
        <v>-14.641408934707911</v>
      </c>
      <c r="L34" s="129"/>
      <c r="M34" s="124">
        <f t="shared" ref="M34" si="19">+M23-M30</f>
        <v>9.8940449450969936</v>
      </c>
      <c r="N34" s="123"/>
      <c r="O34" s="128">
        <f t="shared" ref="O34" si="20">+O23-O30</f>
        <v>-9.6933316898804378</v>
      </c>
      <c r="P34" s="129"/>
      <c r="Q34" s="124">
        <f t="shared" ref="Q34" si="21">+Q23-Q30</f>
        <v>8.1333028680854795</v>
      </c>
      <c r="R34" s="123"/>
      <c r="S34" s="128">
        <f t="shared" ref="S34" si="22">+S23-S30</f>
        <v>35.802149851388549</v>
      </c>
      <c r="T34" s="129"/>
      <c r="U34" s="124">
        <f t="shared" ref="U34" si="23">+U23-U30</f>
        <v>39.276539589442805</v>
      </c>
      <c r="V34" s="123"/>
      <c r="W34" s="128">
        <f t="shared" ref="W34" si="24">+W23-W30</f>
        <v>57.156911440652735</v>
      </c>
      <c r="X34" s="129"/>
      <c r="Y34" s="124">
        <f t="shared" ref="Y34" si="25">+Y23-Y30</f>
        <v>19.320207585244006</v>
      </c>
      <c r="Z34" s="123"/>
    </row>
    <row r="35" spans="1:38" ht="18.95" customHeight="1" x14ac:dyDescent="0.15">
      <c r="A35" s="22"/>
      <c r="B35" s="133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133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134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26"/>
      <c r="C40" s="22"/>
      <c r="D40" s="86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+(1256+1668)/(2414+2826)*100</f>
        <v>55.801526717557252</v>
      </c>
      <c r="F42" s="123" t="e">
        <f>+#REF!</f>
        <v>#REF!</v>
      </c>
      <c r="G42" s="122" t="e">
        <f>+#REF!</f>
        <v>#REF!</v>
      </c>
      <c r="H42" s="123" t="e">
        <f>+#REF!</f>
        <v>#REF!</v>
      </c>
      <c r="I42" s="122" t="e">
        <f>+#REF!</f>
        <v>#REF!</v>
      </c>
      <c r="J42" s="123" t="e">
        <f>+#REF!</f>
        <v>#REF!</v>
      </c>
      <c r="K42" s="122" t="e">
        <f>+#REF!</f>
        <v>#REF!</v>
      </c>
      <c r="L42" s="123" t="e">
        <f>+#REF!</f>
        <v>#REF!</v>
      </c>
      <c r="M42" s="122" t="e">
        <f>+#REF!</f>
        <v>#REF!</v>
      </c>
      <c r="N42" s="123" t="e">
        <f>+#REF!</f>
        <v>#REF!</v>
      </c>
      <c r="O42" s="122" t="e">
        <f>+#REF!</f>
        <v>#REF!</v>
      </c>
      <c r="P42" s="123" t="e">
        <f>+#REF!</f>
        <v>#REF!</v>
      </c>
      <c r="Q42" s="122" t="e">
        <f>+#REF!</f>
        <v>#REF!</v>
      </c>
      <c r="R42" s="123" t="e">
        <f>+#REF!</f>
        <v>#REF!</v>
      </c>
      <c r="S42" s="122" t="e">
        <f>+#REF!</f>
        <v>#REF!</v>
      </c>
      <c r="T42" s="123" t="e">
        <f>+#REF!</f>
        <v>#REF!</v>
      </c>
      <c r="U42" s="122" t="e">
        <f>+#REF!</f>
        <v>#REF!</v>
      </c>
      <c r="V42" s="123" t="e">
        <f>+#REF!</f>
        <v>#REF!</v>
      </c>
      <c r="W42" s="122" t="e">
        <f>+#REF!</f>
        <v>#REF!</v>
      </c>
      <c r="X42" s="123" t="e">
        <f>+#REF!</f>
        <v>#REF!</v>
      </c>
      <c r="Y42" s="122" t="e">
        <f>+#REF!</f>
        <v>#REF!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-13.027232046710857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27"/>
        <v>#REF!</v>
      </c>
      <c r="P46" s="123"/>
      <c r="Q46" s="122" t="e">
        <f t="shared" si="27"/>
        <v>#REF!</v>
      </c>
      <c r="R46" s="123"/>
      <c r="S46" s="122" t="e">
        <f t="shared" si="27"/>
        <v>#REF!</v>
      </c>
      <c r="T46" s="123"/>
      <c r="U46" s="122" t="e">
        <f t="shared" si="27"/>
        <v>#REF!</v>
      </c>
      <c r="V46" s="123"/>
      <c r="W46" s="122" t="e">
        <f t="shared" si="27"/>
        <v>#REF!</v>
      </c>
      <c r="X46" s="123"/>
      <c r="Y46" s="122" t="e">
        <f t="shared" si="27"/>
        <v>#REF!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126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10品目別管理表 (令和4年11月)</vt:lpstr>
      <vt:lpstr>（令和4年10月）</vt:lpstr>
      <vt:lpstr>(令和4年9月)</vt:lpstr>
      <vt:lpstr>(令和4年8月)</vt:lpstr>
      <vt:lpstr>(令和4年7月)</vt:lpstr>
      <vt:lpstr>(令和4年6月) </vt:lpstr>
      <vt:lpstr>(令和4年5月) </vt:lpstr>
      <vt:lpstr>(令和4年4月) </vt:lpstr>
      <vt:lpstr>(令和4年3月) </vt:lpstr>
      <vt:lpstr>'（令和4年10月）'!Print_Area</vt:lpstr>
      <vt:lpstr>'(令和4年3月) '!Print_Area</vt:lpstr>
      <vt:lpstr>'(令和4年4月) 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'10品目別管理表 (令和4年11月)'!Print_Area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2022-12-23T08:12:02Z</dcterms:modified>
</cp:coreProperties>
</file>