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3\"/>
    </mc:Choice>
  </mc:AlternateContent>
  <xr:revisionPtr revIDLastSave="0" documentId="13_ncr:1_{DB9D5D8A-9D56-4A39-B8A7-513DA6C01140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<sst xmlns="http://schemas.openxmlformats.org/spreadsheetml/2006/main" count="385" uniqueCount="88">
  <si>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</si>
  <si>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</si>
  <si>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</si>
  <si>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</si>
  <si>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</si>
  <si>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</si>
  <si>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</si>
  <si>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</si>
  <si>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</si>
  <si>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</si>
  <si>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</si>
  <si>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</si>
  <si>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</si>
  <si>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</si>
  <si>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</si>
  <si>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</si>
  <si>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</si>
  <si>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</si>
  <si>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</si>
  <si>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</si>
  <si>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</si>
  <si>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</si>
  <si>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</si>
  <si>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</si>
  <si>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</si>
  <si>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</si>
  <si>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</si>
  <si>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</si>
  <si>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</si>
  <si>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</si>
  <si>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</si>
  <si>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</si>
  <si>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</si>
  <si>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</si>
  <si>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</si>
  <si>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</si>
  <si>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</si>
  <si>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</si>
  <si>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</si>
  <si>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</si>
  <si>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</si>
  <si>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</si>
  <si>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</si>
  <si>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</si>
  <si>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</si>
  <si>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</si>
  <si>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</si>
  <si>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</si>
  <si>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</si>
  <si>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</si>
  <si>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</si>
  <si>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</si>
  <si>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</si>
  <si>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</si>
  <si>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</si>
  <si>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</si>
  <si>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</si>
  <si>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</si>
  <si>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</si>
  <si>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</si>
  <si>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</si>
  <si>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</si>
  <si>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</si>
  <si>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</si>
  <si>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</si>
  <si>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</si>
  <si>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</si>
  <si>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</si>
  <si>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</si>
  <si>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</si>
  <si>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</si>
  <si>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</si>
  <si>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</si>
  <si>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</si>
  <si>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</si>
  <si>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</si>
  <si>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</si>
  <si>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</si>
  <si>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</si>
  <si>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</si>
  <si>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</si>
  <si>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</si>
  <si>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</si>
  <si>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</si>
  <si>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</si>
  <si>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</si>
  <si>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</si>
  <si>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3月分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</si>
</sst>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2" borderId="41" xfId="1" applyFont="1" applyFill="1" applyBorder="1" applyAlignment="1">
      <alignment shrinkToFit="1"/>
    </xf>
    <xf numFmtId="38" fontId="4" fillId="2" borderId="40" xfId="1" applyFont="1" applyFill="1" applyBorder="1" applyAlignment="1">
      <alignment shrinkToFit="1"/>
    </xf>
    <xf numFmtId="38" fontId="5" fillId="2" borderId="42" xfId="1" applyFont="1" applyFill="1" applyBorder="1" applyAlignment="1">
      <alignment shrinkToFit="1"/>
    </xf>
    <xf numFmtId="38" fontId="5" fillId="2" borderId="43" xfId="1" applyFont="1" applyFill="1" applyBorder="1" applyAlignment="1">
      <alignment shrinkToFit="1"/>
    </xf>
    <xf numFmtId="38" fontId="5" fillId="2" borderId="40" xfId="1" applyFont="1" applyFill="1" applyBorder="1" applyAlignment="1">
      <alignment shrinkToFit="1"/>
    </xf>
    <xf numFmtId="38" fontId="5" fillId="2" borderId="36" xfId="1" applyFont="1" applyFill="1" applyBorder="1" applyAlignment="1">
      <alignment shrinkToFit="1"/>
    </xf>
    <xf numFmtId="38" fontId="5" fillId="2" borderId="58" xfId="1" applyFont="1" applyFill="1" applyBorder="1" applyAlignment="1">
      <alignment shrinkToFit="1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N68" sqref="N68:S107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4" t="s">
        <v>2</v>
      </c>
      <c r="E3" s="194"/>
      <c r="F3" s="194"/>
      <c r="G3" s="19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2" t="s">
        <v>87</v>
      </c>
      <c r="B4" s="223"/>
      <c r="C4" s="2"/>
      <c r="D4" s="2"/>
      <c r="E4" s="2"/>
      <c r="F4" s="2"/>
      <c r="G4" s="2"/>
      <c r="H4" s="195" t="s">
        <v>3</v>
      </c>
      <c r="I4" s="195"/>
      <c r="J4" s="195"/>
      <c r="K4" s="2"/>
      <c r="L4" s="184"/>
      <c r="M4" s="180"/>
      <c r="N4" s="2"/>
      <c r="O4" s="2"/>
      <c r="P4" s="2"/>
      <c r="Q4" s="2"/>
      <c r="R4" s="2"/>
      <c r="S4" s="195"/>
      <c r="T4" s="195"/>
      <c r="U4" s="195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0" t="s">
        <v>8</v>
      </c>
      <c r="D7" s="199"/>
      <c r="E7" s="217" t="s">
        <v>9</v>
      </c>
      <c r="F7" s="218"/>
      <c r="G7" s="199" t="s">
        <v>10</v>
      </c>
      <c r="H7" s="199"/>
      <c r="I7" s="217" t="s">
        <v>11</v>
      </c>
      <c r="J7" s="201"/>
      <c r="K7" s="2"/>
      <c r="L7" s="2"/>
      <c r="M7" s="8"/>
      <c r="N7" s="194"/>
      <c r="O7" s="194"/>
      <c r="P7" s="194"/>
      <c r="Q7" s="194"/>
      <c r="R7" s="194"/>
      <c r="S7" s="194"/>
      <c r="T7" s="194"/>
      <c r="U7" s="194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215" t="s">
        <v>14</v>
      </c>
      <c r="B9" s="216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94"/>
      <c r="M9" s="194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1224.4000000000001</v>
      </c>
      <c r="D10" s="80">
        <f t="shared" ref="D10:H10" si="0">+D68+O68+D127+O127</f>
        <v>293467</v>
      </c>
      <c r="E10" s="81">
        <f t="shared" si="0"/>
        <v>136</v>
      </c>
      <c r="F10" s="82">
        <f t="shared" si="0"/>
        <v>40560</v>
      </c>
      <c r="G10" s="79">
        <f t="shared" si="0"/>
        <v>85</v>
      </c>
      <c r="H10" s="83">
        <f t="shared" si="0"/>
        <v>22415</v>
      </c>
      <c r="I10" s="79">
        <f>+C10+E10-G10</f>
        <v>1275.4000000000001</v>
      </c>
      <c r="J10" s="147">
        <f>+D10+F10-H10</f>
        <v>311612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559</v>
      </c>
      <c r="D11" s="87">
        <f t="shared" si="1"/>
        <v>39661</v>
      </c>
      <c r="E11" s="88">
        <f t="shared" si="1"/>
        <v>840</v>
      </c>
      <c r="F11" s="89">
        <f t="shared" si="1"/>
        <v>59701</v>
      </c>
      <c r="G11" s="90">
        <f t="shared" si="1"/>
        <v>819</v>
      </c>
      <c r="H11" s="89">
        <f t="shared" si="1"/>
        <v>57387</v>
      </c>
      <c r="I11" s="90">
        <f t="shared" ref="I11:J49" si="2">+C11+E11-G11</f>
        <v>580</v>
      </c>
      <c r="J11" s="148">
        <f t="shared" si="2"/>
        <v>41975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144</v>
      </c>
      <c r="D13" s="87">
        <f t="shared" si="4"/>
        <v>20219</v>
      </c>
      <c r="E13" s="88">
        <f t="shared" si="4"/>
        <v>82</v>
      </c>
      <c r="F13" s="89">
        <f t="shared" si="4"/>
        <v>14464</v>
      </c>
      <c r="G13" s="86">
        <f t="shared" si="4"/>
        <v>61</v>
      </c>
      <c r="H13" s="89">
        <f t="shared" si="4"/>
        <v>12087</v>
      </c>
      <c r="I13" s="90">
        <f t="shared" si="2"/>
        <v>165</v>
      </c>
      <c r="J13" s="148">
        <f t="shared" si="2"/>
        <v>22596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2</v>
      </c>
      <c r="D16" s="87">
        <f t="shared" si="7"/>
        <v>590</v>
      </c>
      <c r="E16" s="88">
        <f t="shared" si="7"/>
        <v>36</v>
      </c>
      <c r="F16" s="89">
        <f t="shared" si="7"/>
        <v>8294</v>
      </c>
      <c r="G16" s="86">
        <f t="shared" si="7"/>
        <v>20</v>
      </c>
      <c r="H16" s="89">
        <f t="shared" si="7"/>
        <v>4608</v>
      </c>
      <c r="I16" s="90">
        <f t="shared" si="2"/>
        <v>18</v>
      </c>
      <c r="J16" s="148">
        <f t="shared" si="2"/>
        <v>4276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0</v>
      </c>
      <c r="D18" s="87">
        <f t="shared" si="9"/>
        <v>0</v>
      </c>
      <c r="E18" s="88">
        <f t="shared" si="9"/>
        <v>0.128</v>
      </c>
      <c r="F18" s="89">
        <f t="shared" si="9"/>
        <v>800</v>
      </c>
      <c r="G18" s="86">
        <f t="shared" si="9"/>
        <v>0.12</v>
      </c>
      <c r="H18" s="89">
        <f t="shared" si="9"/>
        <v>750</v>
      </c>
      <c r="I18" s="90">
        <f t="shared" si="2"/>
        <v>8.0000000000000071E-3</v>
      </c>
      <c r="J18" s="148">
        <f t="shared" si="2"/>
        <v>50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1463.76</v>
      </c>
      <c r="D22" s="87">
        <f t="shared" si="13"/>
        <v>626303</v>
      </c>
      <c r="E22" s="88">
        <f t="shared" si="13"/>
        <v>1264</v>
      </c>
      <c r="F22" s="89">
        <f t="shared" si="13"/>
        <v>411444</v>
      </c>
      <c r="G22" s="86">
        <f t="shared" si="13"/>
        <v>1154</v>
      </c>
      <c r="H22" s="89">
        <f t="shared" si="13"/>
        <v>382491</v>
      </c>
      <c r="I22" s="90">
        <f t="shared" si="2"/>
        <v>1573.7600000000002</v>
      </c>
      <c r="J22" s="148">
        <f t="shared" si="2"/>
        <v>655256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178.14200000000005</v>
      </c>
      <c r="D23" s="87">
        <f t="shared" si="14"/>
        <v>98400</v>
      </c>
      <c r="E23" s="88">
        <f t="shared" si="14"/>
        <v>197</v>
      </c>
      <c r="F23" s="89">
        <f t="shared" si="14"/>
        <v>112800</v>
      </c>
      <c r="G23" s="86">
        <f t="shared" si="14"/>
        <v>196</v>
      </c>
      <c r="H23" s="89">
        <f t="shared" si="14"/>
        <v>109400</v>
      </c>
      <c r="I23" s="90">
        <f t="shared" si="2"/>
        <v>179.14200000000005</v>
      </c>
      <c r="J23" s="148">
        <f t="shared" si="2"/>
        <v>101800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1120</v>
      </c>
      <c r="D24" s="87">
        <f t="shared" si="15"/>
        <v>169601</v>
      </c>
      <c r="E24" s="88">
        <f t="shared" si="15"/>
        <v>779</v>
      </c>
      <c r="F24" s="89">
        <f t="shared" si="15"/>
        <v>100253</v>
      </c>
      <c r="G24" s="86">
        <f t="shared" si="15"/>
        <v>783</v>
      </c>
      <c r="H24" s="89">
        <f t="shared" si="15"/>
        <v>95671</v>
      </c>
      <c r="I24" s="90">
        <f t="shared" si="2"/>
        <v>1116</v>
      </c>
      <c r="J24" s="148">
        <f t="shared" si="2"/>
        <v>174183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3840</v>
      </c>
      <c r="D25" s="87">
        <f t="shared" si="16"/>
        <v>4292491</v>
      </c>
      <c r="E25" s="88">
        <f t="shared" si="16"/>
        <v>1751</v>
      </c>
      <c r="F25" s="89">
        <f t="shared" si="16"/>
        <v>3559985.6</v>
      </c>
      <c r="G25" s="86">
        <f t="shared" si="16"/>
        <v>2263</v>
      </c>
      <c r="H25" s="89">
        <f t="shared" si="16"/>
        <v>4449485.3</v>
      </c>
      <c r="I25" s="90">
        <f t="shared" si="2"/>
        <v>3328</v>
      </c>
      <c r="J25" s="148">
        <f t="shared" si="2"/>
        <v>3402991.3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452</v>
      </c>
      <c r="D26" s="87">
        <f t="shared" si="17"/>
        <v>220534</v>
      </c>
      <c r="E26" s="88">
        <f t="shared" si="17"/>
        <v>361</v>
      </c>
      <c r="F26" s="89">
        <f t="shared" si="17"/>
        <v>245752</v>
      </c>
      <c r="G26" s="86">
        <f t="shared" si="17"/>
        <v>348</v>
      </c>
      <c r="H26" s="89">
        <f t="shared" si="17"/>
        <v>229244</v>
      </c>
      <c r="I26" s="90">
        <f t="shared" si="2"/>
        <v>465</v>
      </c>
      <c r="J26" s="148">
        <f t="shared" si="2"/>
        <v>237042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216</v>
      </c>
      <c r="D27" s="87">
        <f t="shared" si="18"/>
        <v>158060</v>
      </c>
      <c r="E27" s="88">
        <f t="shared" si="18"/>
        <v>60</v>
      </c>
      <c r="F27" s="89">
        <f t="shared" si="18"/>
        <v>49605</v>
      </c>
      <c r="G27" s="86">
        <f t="shared" si="18"/>
        <v>77</v>
      </c>
      <c r="H27" s="89">
        <f t="shared" si="18"/>
        <v>59135</v>
      </c>
      <c r="I27" s="90">
        <f t="shared" si="2"/>
        <v>199</v>
      </c>
      <c r="J27" s="148">
        <f t="shared" si="2"/>
        <v>148530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7164.3</v>
      </c>
      <c r="D28" s="87">
        <f t="shared" si="19"/>
        <v>3859352</v>
      </c>
      <c r="E28" s="88">
        <f t="shared" si="19"/>
        <v>1825</v>
      </c>
      <c r="F28" s="89">
        <f t="shared" si="19"/>
        <v>3582325</v>
      </c>
      <c r="G28" s="86">
        <f t="shared" si="19"/>
        <v>1861</v>
      </c>
      <c r="H28" s="89">
        <f t="shared" si="19"/>
        <v>3649045</v>
      </c>
      <c r="I28" s="90">
        <f t="shared" si="2"/>
        <v>7128.2999999999993</v>
      </c>
      <c r="J28" s="148">
        <f t="shared" si="2"/>
        <v>3792632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156.19999999999999</v>
      </c>
      <c r="D29" s="87">
        <f t="shared" si="20"/>
        <v>30510</v>
      </c>
      <c r="E29" s="88">
        <f t="shared" si="20"/>
        <v>36</v>
      </c>
      <c r="F29" s="89">
        <f t="shared" si="20"/>
        <v>17130</v>
      </c>
      <c r="G29" s="86">
        <f t="shared" si="20"/>
        <v>24</v>
      </c>
      <c r="H29" s="89">
        <f t="shared" si="20"/>
        <v>16350</v>
      </c>
      <c r="I29" s="90">
        <f t="shared" si="2"/>
        <v>168.2</v>
      </c>
      <c r="J29" s="148">
        <f t="shared" si="2"/>
        <v>31290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354.18400000000003</v>
      </c>
      <c r="D30" s="87">
        <f t="shared" si="21"/>
        <v>123079</v>
      </c>
      <c r="E30" s="88">
        <f t="shared" si="21"/>
        <v>176</v>
      </c>
      <c r="F30" s="89">
        <f t="shared" si="21"/>
        <v>90962</v>
      </c>
      <c r="G30" s="86">
        <f t="shared" si="21"/>
        <v>222</v>
      </c>
      <c r="H30" s="89">
        <f t="shared" si="21"/>
        <v>90042</v>
      </c>
      <c r="I30" s="90">
        <f t="shared" si="2"/>
        <v>308.18399999999997</v>
      </c>
      <c r="J30" s="148">
        <f t="shared" si="2"/>
        <v>123999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5702</v>
      </c>
      <c r="D31" s="87">
        <f t="shared" si="22"/>
        <v>784358</v>
      </c>
      <c r="E31" s="88">
        <f t="shared" si="22"/>
        <v>90</v>
      </c>
      <c r="F31" s="89">
        <f t="shared" si="22"/>
        <v>2237</v>
      </c>
      <c r="G31" s="86">
        <f t="shared" si="22"/>
        <v>985</v>
      </c>
      <c r="H31" s="89">
        <f t="shared" si="22"/>
        <v>102497</v>
      </c>
      <c r="I31" s="90">
        <f t="shared" si="2"/>
        <v>4807</v>
      </c>
      <c r="J31" s="148">
        <f t="shared" si="2"/>
        <v>684098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318</v>
      </c>
      <c r="D32" s="87">
        <f t="shared" si="23"/>
        <v>242152</v>
      </c>
      <c r="E32" s="88">
        <f t="shared" si="23"/>
        <v>90</v>
      </c>
      <c r="F32" s="89">
        <f t="shared" si="23"/>
        <v>68088</v>
      </c>
      <c r="G32" s="86">
        <f t="shared" si="23"/>
        <v>76</v>
      </c>
      <c r="H32" s="89">
        <f t="shared" si="23"/>
        <v>70642</v>
      </c>
      <c r="I32" s="90">
        <f t="shared" si="2"/>
        <v>332</v>
      </c>
      <c r="J32" s="148">
        <f t="shared" si="2"/>
        <v>239598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4847</v>
      </c>
      <c r="D33" s="87">
        <f t="shared" si="24"/>
        <v>299626</v>
      </c>
      <c r="E33" s="88">
        <f t="shared" si="24"/>
        <v>1821</v>
      </c>
      <c r="F33" s="89">
        <f t="shared" si="24"/>
        <v>72484</v>
      </c>
      <c r="G33" s="86">
        <f t="shared" si="24"/>
        <v>1565</v>
      </c>
      <c r="H33" s="89">
        <f t="shared" si="24"/>
        <v>79488</v>
      </c>
      <c r="I33" s="90">
        <f t="shared" si="2"/>
        <v>5103</v>
      </c>
      <c r="J33" s="148">
        <f t="shared" si="2"/>
        <v>292622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6226.5</v>
      </c>
      <c r="D34" s="87">
        <f t="shared" si="25"/>
        <v>2045100.25</v>
      </c>
      <c r="E34" s="88">
        <f t="shared" si="25"/>
        <v>4701</v>
      </c>
      <c r="F34" s="89">
        <f t="shared" si="25"/>
        <v>1259800</v>
      </c>
      <c r="G34" s="86">
        <f t="shared" si="25"/>
        <v>4384</v>
      </c>
      <c r="H34" s="89">
        <f t="shared" si="25"/>
        <v>1282476</v>
      </c>
      <c r="I34" s="90">
        <f t="shared" si="2"/>
        <v>6543.5</v>
      </c>
      <c r="J34" s="148">
        <f t="shared" si="2"/>
        <v>2022424.25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5029</v>
      </c>
      <c r="D35" s="87">
        <f t="shared" si="26"/>
        <v>1418790</v>
      </c>
      <c r="E35" s="92">
        <f t="shared" si="26"/>
        <v>4180</v>
      </c>
      <c r="F35" s="89">
        <f t="shared" si="26"/>
        <v>1389165</v>
      </c>
      <c r="G35" s="86">
        <f t="shared" si="26"/>
        <v>4326</v>
      </c>
      <c r="H35" s="89">
        <f t="shared" si="26"/>
        <v>1432536</v>
      </c>
      <c r="I35" s="90">
        <f t="shared" si="2"/>
        <v>4883</v>
      </c>
      <c r="J35" s="148">
        <f t="shared" si="2"/>
        <v>1375419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47273.599999999999</v>
      </c>
      <c r="D36" s="87">
        <f t="shared" si="27"/>
        <v>7037899.7999999998</v>
      </c>
      <c r="E36" s="88">
        <f t="shared" si="27"/>
        <v>20622</v>
      </c>
      <c r="F36" s="89">
        <f t="shared" si="27"/>
        <v>3393788.2</v>
      </c>
      <c r="G36" s="86">
        <f t="shared" si="27"/>
        <v>21428</v>
      </c>
      <c r="H36" s="89">
        <f t="shared" si="27"/>
        <v>3503757.4</v>
      </c>
      <c r="I36" s="90">
        <f t="shared" si="2"/>
        <v>46467.600000000006</v>
      </c>
      <c r="J36" s="148">
        <f t="shared" si="2"/>
        <v>6927930.5999999996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46</v>
      </c>
      <c r="D37" s="87">
        <f t="shared" si="28"/>
        <v>31015</v>
      </c>
      <c r="E37" s="88">
        <f t="shared" si="28"/>
        <v>50</v>
      </c>
      <c r="F37" s="89">
        <f t="shared" si="28"/>
        <v>60750</v>
      </c>
      <c r="G37" s="86">
        <f t="shared" si="28"/>
        <v>23</v>
      </c>
      <c r="H37" s="89">
        <f t="shared" si="28"/>
        <v>15792</v>
      </c>
      <c r="I37" s="90">
        <f t="shared" si="2"/>
        <v>73</v>
      </c>
      <c r="J37" s="148">
        <f t="shared" si="2"/>
        <v>75973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12698</v>
      </c>
      <c r="D38" s="87">
        <f t="shared" si="29"/>
        <v>3380955</v>
      </c>
      <c r="E38" s="88">
        <f t="shared" si="29"/>
        <v>7461</v>
      </c>
      <c r="F38" s="89">
        <f t="shared" si="29"/>
        <v>1941575</v>
      </c>
      <c r="G38" s="86">
        <f t="shared" si="29"/>
        <v>7425</v>
      </c>
      <c r="H38" s="89">
        <f t="shared" si="29"/>
        <v>1861313</v>
      </c>
      <c r="I38" s="90">
        <f t="shared" si="2"/>
        <v>12734</v>
      </c>
      <c r="J38" s="148">
        <f t="shared" si="2"/>
        <v>3461217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330.9</v>
      </c>
      <c r="D39" s="87">
        <f t="shared" si="30"/>
        <v>428785.5</v>
      </c>
      <c r="E39" s="88">
        <f t="shared" si="30"/>
        <v>80</v>
      </c>
      <c r="F39" s="93">
        <f t="shared" si="30"/>
        <v>39950</v>
      </c>
      <c r="G39" s="86">
        <f t="shared" si="30"/>
        <v>77</v>
      </c>
      <c r="H39" s="89">
        <f t="shared" si="30"/>
        <v>36003</v>
      </c>
      <c r="I39" s="90">
        <f t="shared" si="2"/>
        <v>333.9</v>
      </c>
      <c r="J39" s="148">
        <f t="shared" si="2"/>
        <v>432732.5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32</v>
      </c>
      <c r="D40" s="87">
        <f t="shared" si="31"/>
        <v>2475</v>
      </c>
      <c r="E40" s="88">
        <f t="shared" si="31"/>
        <v>4</v>
      </c>
      <c r="F40" s="89">
        <f t="shared" si="31"/>
        <v>192</v>
      </c>
      <c r="G40" s="86">
        <f t="shared" si="31"/>
        <v>16</v>
      </c>
      <c r="H40" s="89">
        <f t="shared" si="31"/>
        <v>1090</v>
      </c>
      <c r="I40" s="90">
        <f t="shared" si="2"/>
        <v>20</v>
      </c>
      <c r="J40" s="148">
        <f t="shared" si="2"/>
        <v>1577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56</v>
      </c>
      <c r="D41" s="87">
        <f t="shared" si="32"/>
        <v>7328</v>
      </c>
      <c r="E41" s="88">
        <f t="shared" si="32"/>
        <v>100</v>
      </c>
      <c r="F41" s="89">
        <f t="shared" si="32"/>
        <v>13100</v>
      </c>
      <c r="G41" s="86">
        <f t="shared" si="32"/>
        <v>74</v>
      </c>
      <c r="H41" s="89">
        <f t="shared" si="32"/>
        <v>9900</v>
      </c>
      <c r="I41" s="90">
        <f t="shared" si="2"/>
        <v>82</v>
      </c>
      <c r="J41" s="148">
        <f t="shared" si="2"/>
        <v>10528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27282</v>
      </c>
      <c r="D42" s="87">
        <f t="shared" si="33"/>
        <v>2332399</v>
      </c>
      <c r="E42" s="88">
        <f t="shared" si="33"/>
        <v>31854</v>
      </c>
      <c r="F42" s="89">
        <f t="shared" si="33"/>
        <v>7612201</v>
      </c>
      <c r="G42" s="86">
        <f t="shared" si="33"/>
        <v>30884</v>
      </c>
      <c r="H42" s="89">
        <f t="shared" si="33"/>
        <v>7348570</v>
      </c>
      <c r="I42" s="94">
        <f t="shared" si="2"/>
        <v>28252</v>
      </c>
      <c r="J42" s="148">
        <f t="shared" si="2"/>
        <v>2596030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920</v>
      </c>
      <c r="D43" s="87">
        <f t="shared" si="34"/>
        <v>200751</v>
      </c>
      <c r="E43" s="88">
        <f t="shared" si="34"/>
        <v>18430</v>
      </c>
      <c r="F43" s="89">
        <f t="shared" si="34"/>
        <v>1289538</v>
      </c>
      <c r="G43" s="86">
        <f t="shared" si="34"/>
        <v>17335</v>
      </c>
      <c r="H43" s="89">
        <f t="shared" si="34"/>
        <v>1212039</v>
      </c>
      <c r="I43" s="86">
        <f t="shared" si="2"/>
        <v>2015</v>
      </c>
      <c r="J43" s="148">
        <f t="shared" si="2"/>
        <v>278250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52</v>
      </c>
      <c r="D44" s="87">
        <f t="shared" si="35"/>
        <v>57383</v>
      </c>
      <c r="E44" s="88">
        <f t="shared" si="35"/>
        <v>15</v>
      </c>
      <c r="F44" s="89">
        <f t="shared" si="35"/>
        <v>28635</v>
      </c>
      <c r="G44" s="86">
        <f t="shared" si="35"/>
        <v>10</v>
      </c>
      <c r="H44" s="89">
        <f t="shared" si="35"/>
        <v>10212</v>
      </c>
      <c r="I44" s="86">
        <f t="shared" si="2"/>
        <v>57</v>
      </c>
      <c r="J44" s="148">
        <f t="shared" si="2"/>
        <v>75806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888</v>
      </c>
      <c r="D45" s="87">
        <f t="shared" si="36"/>
        <v>231961</v>
      </c>
      <c r="E45" s="88">
        <f t="shared" si="36"/>
        <v>1400</v>
      </c>
      <c r="F45" s="89">
        <f t="shared" si="36"/>
        <v>130994</v>
      </c>
      <c r="G45" s="86">
        <f t="shared" si="36"/>
        <v>1638</v>
      </c>
      <c r="H45" s="89">
        <f t="shared" si="36"/>
        <v>144596</v>
      </c>
      <c r="I45" s="90">
        <f t="shared" si="2"/>
        <v>650</v>
      </c>
      <c r="J45" s="148">
        <f t="shared" si="2"/>
        <v>218359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1781.1</v>
      </c>
      <c r="D46" s="87">
        <f t="shared" si="37"/>
        <v>1207678</v>
      </c>
      <c r="E46" s="88">
        <f t="shared" si="37"/>
        <v>1558</v>
      </c>
      <c r="F46" s="89">
        <f t="shared" si="37"/>
        <v>1370359</v>
      </c>
      <c r="G46" s="86">
        <f t="shared" si="37"/>
        <v>2027</v>
      </c>
      <c r="H46" s="89">
        <f t="shared" si="37"/>
        <v>1798791</v>
      </c>
      <c r="I46" s="90">
        <f t="shared" si="2"/>
        <v>1312.1</v>
      </c>
      <c r="J46" s="148">
        <f t="shared" si="2"/>
        <v>779246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2930.1</v>
      </c>
      <c r="D47" s="87">
        <f t="shared" si="38"/>
        <v>401587.5</v>
      </c>
      <c r="E47" s="88">
        <f t="shared" si="38"/>
        <v>1944</v>
      </c>
      <c r="F47" s="89">
        <f t="shared" si="38"/>
        <v>247722</v>
      </c>
      <c r="G47" s="86">
        <f t="shared" si="38"/>
        <v>1316</v>
      </c>
      <c r="H47" s="89">
        <f t="shared" si="38"/>
        <v>208424</v>
      </c>
      <c r="I47" s="90">
        <f t="shared" si="2"/>
        <v>3558.1000000000004</v>
      </c>
      <c r="J47" s="148">
        <f t="shared" si="2"/>
        <v>440885.5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7550.9409999999998</v>
      </c>
      <c r="D49" s="98">
        <f t="shared" si="40"/>
        <v>1981673.5</v>
      </c>
      <c r="E49" s="99">
        <f t="shared" si="40"/>
        <v>7555</v>
      </c>
      <c r="F49" s="100">
        <f t="shared" si="40"/>
        <v>1726304</v>
      </c>
      <c r="G49" s="97">
        <f t="shared" si="40"/>
        <v>7262</v>
      </c>
      <c r="H49" s="101">
        <f t="shared" si="40"/>
        <v>1707792</v>
      </c>
      <c r="I49" s="102">
        <f t="shared" si="2"/>
        <v>7843.9409999999989</v>
      </c>
      <c r="J49" s="149">
        <f t="shared" si="2"/>
        <v>2000185.5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208" t="s">
        <v>57</v>
      </c>
      <c r="B50" s="209"/>
      <c r="C50" s="166">
        <f t="shared" ref="C50:H50" si="41">SUM(C10:C49)</f>
        <v>140837.12700000001</v>
      </c>
      <c r="D50" s="167">
        <f t="shared" si="41"/>
        <v>32024184.550000001</v>
      </c>
      <c r="E50" s="166">
        <f t="shared" si="41"/>
        <v>109498.128</v>
      </c>
      <c r="F50" s="167">
        <f t="shared" si="41"/>
        <v>28940957.800000001</v>
      </c>
      <c r="G50" s="166">
        <f>SUM(G10:G49)</f>
        <v>108764.12</v>
      </c>
      <c r="H50" s="167">
        <f t="shared" si="41"/>
        <v>30004028.700000003</v>
      </c>
      <c r="I50" s="168">
        <f>SUM(I10:I49)</f>
        <v>141571.13500000001</v>
      </c>
      <c r="J50" s="169">
        <f>SUM(J10:J49)</f>
        <v>30961113.649999999</v>
      </c>
      <c r="K50" s="170"/>
      <c r="L50" s="210"/>
      <c r="M50" s="210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11" t="s">
        <v>58</v>
      </c>
      <c r="B51" s="212"/>
      <c r="C51" s="173">
        <v>127577</v>
      </c>
      <c r="D51" s="174">
        <v>26433846</v>
      </c>
      <c r="E51" s="173">
        <v>113360</v>
      </c>
      <c r="F51" s="175">
        <v>33235345</v>
      </c>
      <c r="G51" s="176">
        <v>114029</v>
      </c>
      <c r="H51" s="177">
        <v>31796518</v>
      </c>
      <c r="I51" s="178">
        <v>126908</v>
      </c>
      <c r="J51" s="179">
        <v>27872673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13" t="s">
        <v>59</v>
      </c>
      <c r="B52" s="214"/>
      <c r="C52" s="150">
        <f t="shared" ref="C52:I52" si="42">C50/C51*100</f>
        <v>110.39382255422217</v>
      </c>
      <c r="D52" s="151">
        <f t="shared" si="42"/>
        <v>121.1484115856618</v>
      </c>
      <c r="E52" s="150">
        <f t="shared" si="42"/>
        <v>96.593267466478466</v>
      </c>
      <c r="F52" s="152">
        <f t="shared" si="42"/>
        <v>87.078854755381656</v>
      </c>
      <c r="G52" s="153">
        <f t="shared" si="42"/>
        <v>95.382858746459235</v>
      </c>
      <c r="H52" s="152">
        <f t="shared" si="42"/>
        <v>94.362623920015395</v>
      </c>
      <c r="I52" s="154">
        <f t="shared" si="42"/>
        <v>111.5541455227409</v>
      </c>
      <c r="J52" s="155">
        <f>J50/J51*100</f>
        <v>111.08053271388789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219" t="s">
        <v>61</v>
      </c>
      <c r="C53" s="219"/>
      <c r="D53" s="219"/>
      <c r="E53" s="219"/>
      <c r="F53" s="219"/>
      <c r="G53" s="219"/>
      <c r="H53" s="219"/>
      <c r="I53" s="219"/>
      <c r="J53" s="21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220" t="s">
        <v>62</v>
      </c>
      <c r="C54" s="220"/>
      <c r="D54" s="220"/>
      <c r="E54" s="220"/>
      <c r="F54" s="220"/>
      <c r="G54" s="220"/>
      <c r="H54" s="220"/>
      <c r="I54" s="220"/>
      <c r="J54" s="22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220" t="s">
        <v>63</v>
      </c>
      <c r="C55" s="220"/>
      <c r="D55" s="220"/>
      <c r="E55" s="220"/>
      <c r="F55" s="220"/>
      <c r="G55" s="220"/>
      <c r="H55" s="220"/>
      <c r="I55" s="220"/>
      <c r="J55" s="22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220" t="s">
        <v>64</v>
      </c>
      <c r="C56" s="220"/>
      <c r="D56" s="220"/>
      <c r="E56" s="220"/>
      <c r="F56" s="220"/>
      <c r="G56" s="220"/>
      <c r="H56" s="220"/>
      <c r="I56" s="220"/>
      <c r="J56" s="220"/>
      <c r="K56" s="2"/>
      <c r="L56" s="2"/>
      <c r="M56" s="181"/>
      <c r="N56" s="181"/>
      <c r="O56" s="181"/>
      <c r="P56" s="181"/>
      <c r="Q56" s="181"/>
      <c r="R56" s="181"/>
      <c r="S56" s="181"/>
      <c r="T56" s="181"/>
      <c r="U56" s="181"/>
      <c r="V56" s="2"/>
    </row>
    <row r="57" spans="1:23" x14ac:dyDescent="0.15">
      <c r="A57" s="108"/>
      <c r="B57" s="220" t="s">
        <v>65</v>
      </c>
      <c r="C57" s="220"/>
      <c r="D57" s="220"/>
      <c r="E57" s="220"/>
      <c r="F57" s="220"/>
      <c r="G57" s="220"/>
      <c r="H57" s="220"/>
      <c r="I57" s="220"/>
      <c r="J57" s="22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1" t="s">
        <v>0</v>
      </c>
      <c r="B59" s="221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0" t="s">
        <v>1</v>
      </c>
      <c r="B60" s="190"/>
      <c r="C60" s="190"/>
      <c r="D60" s="190"/>
      <c r="E60" s="190"/>
      <c r="F60" s="190"/>
      <c r="G60" s="190"/>
      <c r="H60" s="190"/>
      <c r="I60" s="190"/>
      <c r="J60" s="190"/>
      <c r="K60" s="2"/>
      <c r="L60" s="2"/>
      <c r="M60" s="193" t="s">
        <v>1</v>
      </c>
      <c r="N60" s="193"/>
      <c r="O60" s="193"/>
      <c r="P60" s="193"/>
      <c r="Q60" s="193"/>
      <c r="R60" s="193"/>
      <c r="S60" s="193"/>
      <c r="T60" s="193"/>
      <c r="U60" s="193"/>
      <c r="V60" s="2"/>
    </row>
    <row r="61" spans="1:23" x14ac:dyDescent="0.15">
      <c r="A61" s="108"/>
      <c r="B61" s="108"/>
      <c r="C61" s="108"/>
      <c r="D61" s="191" t="s">
        <v>2</v>
      </c>
      <c r="E61" s="191"/>
      <c r="F61" s="191"/>
      <c r="G61" s="191"/>
      <c r="H61" s="108"/>
      <c r="I61" s="108"/>
      <c r="J61" s="108"/>
      <c r="K61" s="2"/>
      <c r="L61" s="2"/>
      <c r="M61" s="2"/>
      <c r="N61" s="2"/>
      <c r="O61" s="194" t="s">
        <v>2</v>
      </c>
      <c r="P61" s="194"/>
      <c r="Q61" s="194"/>
      <c r="R61" s="194"/>
      <c r="S61" s="2"/>
      <c r="T61" s="2"/>
      <c r="U61" s="2"/>
      <c r="V61" s="2"/>
    </row>
    <row r="62" spans="1:23" x14ac:dyDescent="0.15">
      <c r="A62" s="109"/>
      <c r="B62" s="110" t="str">
        <f>A4</f>
        <v>令和 5年 3月分</v>
      </c>
      <c r="C62" s="108"/>
      <c r="D62" s="108"/>
      <c r="E62" s="108"/>
      <c r="F62" s="108"/>
      <c r="G62" s="108"/>
      <c r="H62" s="192" t="s">
        <v>3</v>
      </c>
      <c r="I62" s="192"/>
      <c r="J62" s="192"/>
      <c r="K62" s="2"/>
      <c r="L62" s="184" t="str">
        <f>A4</f>
        <v>令和 5年 3月分</v>
      </c>
      <c r="M62" s="180"/>
      <c r="N62" s="2"/>
      <c r="O62" s="2"/>
      <c r="P62" s="2"/>
      <c r="Q62" s="2"/>
      <c r="R62" s="2"/>
      <c r="S62" s="195" t="s">
        <v>3</v>
      </c>
      <c r="T62" s="195"/>
      <c r="U62" s="195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196" t="s">
        <v>68</v>
      </c>
      <c r="D64" s="196"/>
      <c r="E64" s="196"/>
      <c r="F64" s="196"/>
      <c r="G64" s="196"/>
      <c r="H64" s="196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185" t="s">
        <v>8</v>
      </c>
      <c r="D65" s="186"/>
      <c r="E65" s="185" t="s">
        <v>9</v>
      </c>
      <c r="F65" s="187"/>
      <c r="G65" s="186" t="s">
        <v>10</v>
      </c>
      <c r="H65" s="186"/>
      <c r="I65" s="185" t="s">
        <v>11</v>
      </c>
      <c r="J65" s="187"/>
      <c r="K65" s="2"/>
      <c r="L65" s="6"/>
      <c r="M65" s="7" t="s">
        <v>7</v>
      </c>
      <c r="N65" s="200" t="s">
        <v>8</v>
      </c>
      <c r="O65" s="199"/>
      <c r="P65" s="200" t="s">
        <v>9</v>
      </c>
      <c r="Q65" s="201"/>
      <c r="R65" s="199" t="s">
        <v>10</v>
      </c>
      <c r="S65" s="199"/>
      <c r="T65" s="200" t="s">
        <v>11</v>
      </c>
      <c r="U65" s="201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02" t="s">
        <v>14</v>
      </c>
      <c r="M67" s="203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1224.4000000000001</v>
      </c>
      <c r="D68" s="80">
        <v>293467</v>
      </c>
      <c r="E68" s="88">
        <v>136</v>
      </c>
      <c r="F68" s="89">
        <v>40560</v>
      </c>
      <c r="G68" s="79">
        <v>85</v>
      </c>
      <c r="H68" s="83">
        <v>22415</v>
      </c>
      <c r="I68" s="90">
        <f>+C68+E68-G68</f>
        <v>1275.4000000000001</v>
      </c>
      <c r="J68" s="163">
        <f>+D68+F68-H68</f>
        <v>311612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144</v>
      </c>
      <c r="D71" s="87">
        <v>20219</v>
      </c>
      <c r="E71" s="88">
        <v>82</v>
      </c>
      <c r="F71" s="89">
        <v>14464</v>
      </c>
      <c r="G71" s="86">
        <v>61</v>
      </c>
      <c r="H71" s="89">
        <v>12087</v>
      </c>
      <c r="I71" s="90">
        <f t="shared" si="43"/>
        <v>165</v>
      </c>
      <c r="J71" s="91">
        <f t="shared" si="43"/>
        <v>22596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2</v>
      </c>
      <c r="D74" s="87">
        <v>590</v>
      </c>
      <c r="E74" s="88">
        <v>36</v>
      </c>
      <c r="F74" s="89">
        <v>8294</v>
      </c>
      <c r="G74" s="86">
        <v>20</v>
      </c>
      <c r="H74" s="89">
        <v>4608</v>
      </c>
      <c r="I74" s="90">
        <f t="shared" si="43"/>
        <v>18</v>
      </c>
      <c r="J74" s="91">
        <f t="shared" si="43"/>
        <v>4276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0</v>
      </c>
      <c r="O76" s="32">
        <v>0</v>
      </c>
      <c r="P76" s="33">
        <v>0.128</v>
      </c>
      <c r="Q76" s="34">
        <v>800</v>
      </c>
      <c r="R76" s="31">
        <v>0.12</v>
      </c>
      <c r="S76" s="32">
        <v>750</v>
      </c>
      <c r="T76" s="28">
        <f t="shared" si="44"/>
        <v>8.0000000000000071E-3</v>
      </c>
      <c r="U76" s="54">
        <f t="shared" si="44"/>
        <v>50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1463.76</v>
      </c>
      <c r="D80" s="87">
        <v>626303</v>
      </c>
      <c r="E80" s="88">
        <v>1264</v>
      </c>
      <c r="F80" s="89">
        <v>411444</v>
      </c>
      <c r="G80" s="86">
        <v>1154</v>
      </c>
      <c r="H80" s="89">
        <v>382491</v>
      </c>
      <c r="I80" s="90">
        <f t="shared" si="43"/>
        <v>1573.7600000000002</v>
      </c>
      <c r="J80" s="91">
        <f t="shared" si="43"/>
        <v>655256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178.14200000000005</v>
      </c>
      <c r="D81" s="87">
        <v>98400</v>
      </c>
      <c r="E81" s="88">
        <v>197</v>
      </c>
      <c r="F81" s="89">
        <v>112800</v>
      </c>
      <c r="G81" s="86">
        <v>196</v>
      </c>
      <c r="H81" s="89">
        <v>109400</v>
      </c>
      <c r="I81" s="90">
        <f t="shared" si="43"/>
        <v>179.14200000000005</v>
      </c>
      <c r="J81" s="91">
        <f t="shared" si="43"/>
        <v>101800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1070</v>
      </c>
      <c r="D82" s="87">
        <v>167601</v>
      </c>
      <c r="E82" s="88" ph="1">
        <v>729</v>
      </c>
      <c r="F82" s="89">
        <v>99203</v>
      </c>
      <c r="G82" s="86">
        <v>733</v>
      </c>
      <c r="H82" s="89">
        <v>94621</v>
      </c>
      <c r="I82" s="90">
        <f t="shared" si="43"/>
        <v>1066</v>
      </c>
      <c r="J82" s="91">
        <f t="shared" si="43"/>
        <v>172183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3840</v>
      </c>
      <c r="D83" s="87">
        <v>4292491</v>
      </c>
      <c r="E83" s="88">
        <v>1751</v>
      </c>
      <c r="F83" s="89">
        <v>3559985.6</v>
      </c>
      <c r="G83" s="86">
        <v>2263</v>
      </c>
      <c r="H83" s="89">
        <v>4449485.3</v>
      </c>
      <c r="I83" s="90">
        <f t="shared" si="43"/>
        <v>3328</v>
      </c>
      <c r="J83" s="91">
        <f t="shared" si="43"/>
        <v>3402991.3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452</v>
      </c>
      <c r="D84" s="87">
        <v>220534</v>
      </c>
      <c r="E84" s="88">
        <v>361</v>
      </c>
      <c r="F84" s="89">
        <v>245752</v>
      </c>
      <c r="G84" s="86">
        <v>348</v>
      </c>
      <c r="H84" s="89">
        <v>229244</v>
      </c>
      <c r="I84" s="90">
        <f t="shared" si="43"/>
        <v>465</v>
      </c>
      <c r="J84" s="91">
        <f t="shared" si="43"/>
        <v>237042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216</v>
      </c>
      <c r="D85" s="87">
        <v>158060</v>
      </c>
      <c r="E85" s="88">
        <v>60</v>
      </c>
      <c r="F85" s="89">
        <v>49605</v>
      </c>
      <c r="G85" s="86">
        <v>77</v>
      </c>
      <c r="H85" s="89">
        <v>59135</v>
      </c>
      <c r="I85" s="90">
        <f t="shared" si="43"/>
        <v>199</v>
      </c>
      <c r="J85" s="91">
        <f t="shared" si="43"/>
        <v>148530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7164.3</v>
      </c>
      <c r="D86" s="87">
        <v>3859352</v>
      </c>
      <c r="E86" s="88">
        <v>1825</v>
      </c>
      <c r="F86" s="89">
        <v>3582325</v>
      </c>
      <c r="G86" s="86">
        <v>1861</v>
      </c>
      <c r="H86" s="89">
        <v>3649045</v>
      </c>
      <c r="I86" s="90">
        <f t="shared" si="43"/>
        <v>7128.2999999999993</v>
      </c>
      <c r="J86" s="91">
        <f t="shared" si="43"/>
        <v>3792632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19.499999999999996</v>
      </c>
      <c r="D87" s="87">
        <v>5625</v>
      </c>
      <c r="E87" s="88">
        <v>11</v>
      </c>
      <c r="F87" s="89">
        <v>1650</v>
      </c>
      <c r="G87" s="86">
        <v>9</v>
      </c>
      <c r="H87" s="89">
        <v>1350</v>
      </c>
      <c r="I87" s="90">
        <f t="shared" si="43"/>
        <v>21.499999999999996</v>
      </c>
      <c r="J87" s="91">
        <f t="shared" si="43"/>
        <v>5925</v>
      </c>
      <c r="K87" s="2"/>
      <c r="L87" s="30">
        <v>20</v>
      </c>
      <c r="M87" s="12" t="s">
        <v>36</v>
      </c>
      <c r="N87" s="31">
        <v>136.69999999999999</v>
      </c>
      <c r="O87" s="32">
        <v>24885</v>
      </c>
      <c r="P87" s="33">
        <v>25</v>
      </c>
      <c r="Q87" s="34">
        <v>15480</v>
      </c>
      <c r="R87" s="31">
        <v>15</v>
      </c>
      <c r="S87" s="32">
        <v>15000</v>
      </c>
      <c r="T87" s="28">
        <f t="shared" si="44"/>
        <v>146.69999999999999</v>
      </c>
      <c r="U87" s="54">
        <f t="shared" si="44"/>
        <v>25365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343.1</v>
      </c>
      <c r="D88" s="87">
        <v>120874</v>
      </c>
      <c r="E88" s="88">
        <v>176</v>
      </c>
      <c r="F88" s="89">
        <v>90962</v>
      </c>
      <c r="G88" s="86">
        <v>222</v>
      </c>
      <c r="H88" s="89">
        <v>90042</v>
      </c>
      <c r="I88" s="90">
        <f t="shared" si="43"/>
        <v>297.10000000000002</v>
      </c>
      <c r="J88" s="91">
        <f t="shared" si="43"/>
        <v>121794</v>
      </c>
      <c r="K88" s="2"/>
      <c r="L88" s="30">
        <v>21</v>
      </c>
      <c r="M88" s="12" t="s">
        <v>37</v>
      </c>
      <c r="N88" s="31">
        <v>11.084</v>
      </c>
      <c r="O88" s="32">
        <v>2205</v>
      </c>
      <c r="P88" s="33">
        <v>0</v>
      </c>
      <c r="Q88" s="34">
        <v>0</v>
      </c>
      <c r="R88" s="31">
        <v>0</v>
      </c>
      <c r="S88" s="32">
        <v>0</v>
      </c>
      <c r="T88" s="28">
        <f t="shared" si="44"/>
        <v>11.084</v>
      </c>
      <c r="U88" s="54">
        <f t="shared" si="44"/>
        <v>2205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5702</v>
      </c>
      <c r="D89" s="87">
        <v>784358</v>
      </c>
      <c r="E89" s="88">
        <v>90</v>
      </c>
      <c r="F89" s="89">
        <v>2237</v>
      </c>
      <c r="G89" s="86">
        <v>985</v>
      </c>
      <c r="H89" s="89">
        <v>102497</v>
      </c>
      <c r="I89" s="90">
        <f t="shared" si="43"/>
        <v>4807</v>
      </c>
      <c r="J89" s="91">
        <f t="shared" si="43"/>
        <v>684098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318</v>
      </c>
      <c r="D90" s="87">
        <v>242152</v>
      </c>
      <c r="E90" s="88">
        <v>90</v>
      </c>
      <c r="F90" s="89">
        <v>68088</v>
      </c>
      <c r="G90" s="86">
        <v>76</v>
      </c>
      <c r="H90" s="89">
        <v>70642</v>
      </c>
      <c r="I90" s="90">
        <f t="shared" si="43"/>
        <v>332</v>
      </c>
      <c r="J90" s="91">
        <f t="shared" si="43"/>
        <v>239598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4847</v>
      </c>
      <c r="D91" s="87">
        <v>299626</v>
      </c>
      <c r="E91" s="88">
        <v>1821</v>
      </c>
      <c r="F91" s="89">
        <v>72484</v>
      </c>
      <c r="G91" s="86">
        <v>1565</v>
      </c>
      <c r="H91" s="89">
        <v>79488</v>
      </c>
      <c r="I91" s="90">
        <f t="shared" si="43"/>
        <v>5103</v>
      </c>
      <c r="J91" s="91">
        <f t="shared" si="43"/>
        <v>292622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4002.5</v>
      </c>
      <c r="D92" s="87">
        <v>1211100.25</v>
      </c>
      <c r="E92" s="88">
        <v>3549</v>
      </c>
      <c r="F92" s="89">
        <v>827800</v>
      </c>
      <c r="G92" s="86">
        <v>3337</v>
      </c>
      <c r="H92" s="89">
        <v>889851</v>
      </c>
      <c r="I92" s="90">
        <f t="shared" si="43"/>
        <v>4214.5</v>
      </c>
      <c r="J92" s="91">
        <f t="shared" si="43"/>
        <v>1149049.25</v>
      </c>
      <c r="K92" s="2"/>
      <c r="L92" s="30">
        <v>25</v>
      </c>
      <c r="M92" s="12" t="s">
        <v>41</v>
      </c>
      <c r="N92" s="31">
        <v>2224</v>
      </c>
      <c r="O92" s="32">
        <v>834000</v>
      </c>
      <c r="P92" s="33">
        <v>1152</v>
      </c>
      <c r="Q92" s="34">
        <v>432000</v>
      </c>
      <c r="R92" s="31">
        <v>1047</v>
      </c>
      <c r="S92" s="32">
        <v>392625</v>
      </c>
      <c r="T92" s="33">
        <f t="shared" si="44"/>
        <v>2329</v>
      </c>
      <c r="U92" s="54">
        <f t="shared" si="44"/>
        <v>873375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5029</v>
      </c>
      <c r="D93" s="87">
        <v>1418790</v>
      </c>
      <c r="E93" s="92">
        <v>4180</v>
      </c>
      <c r="F93" s="89">
        <v>1389165</v>
      </c>
      <c r="G93" s="86">
        <v>4326</v>
      </c>
      <c r="H93" s="89">
        <v>1432536</v>
      </c>
      <c r="I93" s="90">
        <f t="shared" si="43"/>
        <v>4883</v>
      </c>
      <c r="J93" s="91">
        <f t="shared" si="43"/>
        <v>1375419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47273.599999999999</v>
      </c>
      <c r="D94" s="87">
        <v>7037899.7999999998</v>
      </c>
      <c r="E94" s="88">
        <v>20622</v>
      </c>
      <c r="F94" s="89">
        <v>3393788.2</v>
      </c>
      <c r="G94" s="86">
        <v>21428</v>
      </c>
      <c r="H94" s="89">
        <v>3503757.4</v>
      </c>
      <c r="I94" s="90">
        <f t="shared" si="43"/>
        <v>46467.600000000006</v>
      </c>
      <c r="J94" s="91">
        <f t="shared" si="43"/>
        <v>6927930.5999999996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46</v>
      </c>
      <c r="D95" s="87">
        <v>31015</v>
      </c>
      <c r="E95" s="88">
        <v>50</v>
      </c>
      <c r="F95" s="89">
        <v>60750</v>
      </c>
      <c r="G95" s="86">
        <v>23</v>
      </c>
      <c r="H95" s="89">
        <v>15792</v>
      </c>
      <c r="I95" s="90">
        <f t="shared" si="43"/>
        <v>73</v>
      </c>
      <c r="J95" s="91">
        <f t="shared" si="43"/>
        <v>75973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12698</v>
      </c>
      <c r="D96" s="87">
        <v>3380955</v>
      </c>
      <c r="E96" s="88">
        <v>7461</v>
      </c>
      <c r="F96" s="89">
        <v>1941575</v>
      </c>
      <c r="G96" s="86">
        <v>7425</v>
      </c>
      <c r="H96" s="89">
        <v>1861313</v>
      </c>
      <c r="I96" s="90">
        <f t="shared" si="43"/>
        <v>12734</v>
      </c>
      <c r="J96" s="91">
        <f t="shared" si="43"/>
        <v>3461217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330.9</v>
      </c>
      <c r="D97" s="87">
        <v>428785.5</v>
      </c>
      <c r="E97" s="88">
        <v>80</v>
      </c>
      <c r="F97" s="93">
        <v>39950</v>
      </c>
      <c r="G97" s="86">
        <v>77</v>
      </c>
      <c r="H97" s="89">
        <v>36003</v>
      </c>
      <c r="I97" s="90">
        <f t="shared" si="43"/>
        <v>333.9</v>
      </c>
      <c r="J97" s="91">
        <f t="shared" si="43"/>
        <v>432732.5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32</v>
      </c>
      <c r="D98" s="87">
        <v>2475</v>
      </c>
      <c r="E98" s="88">
        <v>4</v>
      </c>
      <c r="F98" s="89">
        <v>192</v>
      </c>
      <c r="G98" s="86">
        <v>16</v>
      </c>
      <c r="H98" s="89">
        <v>1090</v>
      </c>
      <c r="I98" s="90">
        <f t="shared" si="43"/>
        <v>20</v>
      </c>
      <c r="J98" s="91">
        <f t="shared" si="43"/>
        <v>1577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56</v>
      </c>
      <c r="D99" s="87">
        <v>7328</v>
      </c>
      <c r="E99" s="88">
        <v>100</v>
      </c>
      <c r="F99" s="89">
        <v>13100</v>
      </c>
      <c r="G99" s="86">
        <v>74</v>
      </c>
      <c r="H99" s="89">
        <v>9900</v>
      </c>
      <c r="I99" s="90">
        <f t="shared" si="43"/>
        <v>82</v>
      </c>
      <c r="J99" s="91">
        <f t="shared" si="43"/>
        <v>10528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27282</v>
      </c>
      <c r="D100" s="87">
        <v>2332399</v>
      </c>
      <c r="E100" s="88">
        <v>31854</v>
      </c>
      <c r="F100" s="89">
        <v>7612201</v>
      </c>
      <c r="G100" s="86">
        <v>30884</v>
      </c>
      <c r="H100" s="89">
        <v>7348570</v>
      </c>
      <c r="I100" s="90">
        <f t="shared" si="43"/>
        <v>28252</v>
      </c>
      <c r="J100" s="91">
        <f t="shared" si="43"/>
        <v>2596030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920</v>
      </c>
      <c r="D101" s="87">
        <v>200751</v>
      </c>
      <c r="E101" s="88">
        <v>18430</v>
      </c>
      <c r="F101" s="89">
        <v>1289538</v>
      </c>
      <c r="G101" s="86">
        <v>17335</v>
      </c>
      <c r="H101" s="89">
        <v>1212039</v>
      </c>
      <c r="I101" s="90">
        <f t="shared" si="43"/>
        <v>2015</v>
      </c>
      <c r="J101" s="91">
        <f t="shared" si="43"/>
        <v>278250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52</v>
      </c>
      <c r="D102" s="87">
        <v>57383</v>
      </c>
      <c r="E102" s="88">
        <v>15</v>
      </c>
      <c r="F102" s="89">
        <v>28635</v>
      </c>
      <c r="G102" s="86">
        <v>10</v>
      </c>
      <c r="H102" s="89">
        <v>10212</v>
      </c>
      <c r="I102" s="86">
        <f t="shared" si="43"/>
        <v>57</v>
      </c>
      <c r="J102" s="87">
        <f t="shared" si="43"/>
        <v>75806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888</v>
      </c>
      <c r="D103" s="87">
        <v>231961</v>
      </c>
      <c r="E103" s="88">
        <v>1400</v>
      </c>
      <c r="F103" s="89">
        <v>130994</v>
      </c>
      <c r="G103" s="86">
        <v>1638</v>
      </c>
      <c r="H103" s="89">
        <v>144596</v>
      </c>
      <c r="I103" s="86">
        <f t="shared" si="43"/>
        <v>650</v>
      </c>
      <c r="J103" s="87">
        <f t="shared" si="43"/>
        <v>218359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1781.1</v>
      </c>
      <c r="D104" s="87">
        <v>1207678</v>
      </c>
      <c r="E104" s="88">
        <v>1558</v>
      </c>
      <c r="F104" s="89">
        <v>1370359</v>
      </c>
      <c r="G104" s="86">
        <v>2027</v>
      </c>
      <c r="H104" s="89">
        <v>1798791</v>
      </c>
      <c r="I104" s="86">
        <f t="shared" si="43"/>
        <v>1312.1</v>
      </c>
      <c r="J104" s="87">
        <f t="shared" si="43"/>
        <v>779246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2930.1</v>
      </c>
      <c r="D105" s="87">
        <v>401587.5</v>
      </c>
      <c r="E105" s="88">
        <v>1944</v>
      </c>
      <c r="F105" s="89">
        <v>247722</v>
      </c>
      <c r="G105" s="86">
        <v>1316</v>
      </c>
      <c r="H105" s="89">
        <v>208424</v>
      </c>
      <c r="I105" s="90">
        <f t="shared" si="43"/>
        <v>3558.1000000000004</v>
      </c>
      <c r="J105" s="91">
        <f t="shared" si="43"/>
        <v>440885.5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7550.9409999999998</v>
      </c>
      <c r="D107" s="158">
        <v>1981673.5</v>
      </c>
      <c r="E107" s="99">
        <v>7555</v>
      </c>
      <c r="F107" s="100">
        <v>1726304</v>
      </c>
      <c r="G107" s="157">
        <v>7262</v>
      </c>
      <c r="H107" s="100">
        <v>1707792</v>
      </c>
      <c r="I107" s="94">
        <f t="shared" si="43"/>
        <v>7843.9409999999989</v>
      </c>
      <c r="J107" s="159">
        <f t="shared" si="43"/>
        <v>2000185.5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137925.34299999999</v>
      </c>
      <c r="D108" s="161">
        <f t="shared" ref="D108:J108" si="45">SUM(D68:D107)</f>
        <v>31128333.550000001</v>
      </c>
      <c r="E108" s="160">
        <f>SUM(E68:E107)</f>
        <v>107501</v>
      </c>
      <c r="F108" s="161">
        <f t="shared" si="45"/>
        <v>28438926.800000001</v>
      </c>
      <c r="G108" s="162">
        <f t="shared" si="45"/>
        <v>106903</v>
      </c>
      <c r="H108" s="161">
        <f t="shared" si="45"/>
        <v>29544216.700000003</v>
      </c>
      <c r="I108" s="162">
        <f t="shared" si="45"/>
        <v>138523.34299999999</v>
      </c>
      <c r="J108" s="146">
        <f t="shared" si="45"/>
        <v>30023043.649999999</v>
      </c>
      <c r="K108" s="2"/>
      <c r="L108" s="204" t="s">
        <v>57</v>
      </c>
      <c r="M108" s="205"/>
      <c r="N108" s="43">
        <f t="shared" ref="N108:S108" si="46">SUM(N68:N107)</f>
        <v>2371.7840000000001</v>
      </c>
      <c r="O108" s="41">
        <f t="shared" si="46"/>
        <v>861090</v>
      </c>
      <c r="P108" s="44">
        <f t="shared" si="46"/>
        <v>1177.1279999999999</v>
      </c>
      <c r="Q108" s="59">
        <f t="shared" si="46"/>
        <v>448280</v>
      </c>
      <c r="R108" s="42">
        <f t="shared" si="46"/>
        <v>1062.1199999999999</v>
      </c>
      <c r="S108" s="59">
        <f t="shared" si="46"/>
        <v>408375</v>
      </c>
      <c r="T108" s="42">
        <f>SUM(T68:T107)</f>
        <v>2486.7919999999999</v>
      </c>
      <c r="U108" s="41">
        <f>SUM(U68:U107)</f>
        <v>900995</v>
      </c>
      <c r="V108" s="2"/>
    </row>
    <row r="109" spans="1:22" ht="18" customHeight="1" thickTop="1" thickBot="1" x14ac:dyDescent="0.2">
      <c r="A109" s="206" t="s">
        <v>58</v>
      </c>
      <c r="B109" s="207"/>
      <c r="C109" s="173">
        <v>123900</v>
      </c>
      <c r="D109" s="174">
        <v>25305033</v>
      </c>
      <c r="E109" s="173">
        <v>110215</v>
      </c>
      <c r="F109" s="175">
        <v>32613138</v>
      </c>
      <c r="G109" s="176">
        <v>111380</v>
      </c>
      <c r="H109" s="177">
        <v>31342445</v>
      </c>
      <c r="I109" s="178">
        <v>122735</v>
      </c>
      <c r="J109" s="179">
        <v>26575726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7" t="s">
        <v>59</v>
      </c>
      <c r="B110" s="198"/>
      <c r="C110" s="103">
        <f>+C108/C109*100</f>
        <v>111.3198894269572</v>
      </c>
      <c r="D110" s="104">
        <f t="shared" ref="D110:J110" si="47">+D108/D109*100</f>
        <v>123.01242029599409</v>
      </c>
      <c r="E110" s="103">
        <f t="shared" si="47"/>
        <v>97.537540262214762</v>
      </c>
      <c r="F110" s="104">
        <f t="shared" si="47"/>
        <v>87.200829309954784</v>
      </c>
      <c r="G110" s="105">
        <f t="shared" si="47"/>
        <v>95.98042736577483</v>
      </c>
      <c r="H110" s="104">
        <f t="shared" si="47"/>
        <v>94.262641922160199</v>
      </c>
      <c r="I110" s="106">
        <f t="shared" si="47"/>
        <v>112.86376583696583</v>
      </c>
      <c r="J110" s="107">
        <f t="shared" si="47"/>
        <v>112.97167817729607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220" t="s">
        <v>71</v>
      </c>
      <c r="C112" s="220"/>
      <c r="D112" s="220"/>
      <c r="E112" s="220"/>
      <c r="F112" s="220"/>
      <c r="G112" s="220"/>
      <c r="H112" s="220"/>
      <c r="I112" s="220"/>
      <c r="J112" s="220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220" t="s">
        <v>72</v>
      </c>
      <c r="C113" s="220"/>
      <c r="D113" s="220"/>
      <c r="E113" s="220"/>
      <c r="F113" s="220"/>
      <c r="G113" s="220"/>
      <c r="H113" s="220"/>
      <c r="I113" s="220"/>
      <c r="J113" s="220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220" t="s">
        <v>73</v>
      </c>
      <c r="C114" s="220"/>
      <c r="D114" s="220"/>
      <c r="E114" s="220"/>
      <c r="F114" s="220"/>
      <c r="G114" s="220"/>
      <c r="H114" s="220"/>
      <c r="I114" s="220"/>
      <c r="J114" s="220"/>
      <c r="K114" s="2"/>
      <c r="L114" s="2"/>
      <c r="M114" s="181" t="s">
        <v>74</v>
      </c>
      <c r="N114" s="181"/>
      <c r="O114" s="181"/>
      <c r="P114" s="181"/>
      <c r="Q114" s="181"/>
      <c r="R114" s="181"/>
      <c r="S114" s="181"/>
      <c r="T114" s="181"/>
      <c r="U114" s="181"/>
      <c r="V114" s="2"/>
    </row>
    <row r="115" spans="1:22" x14ac:dyDescent="0.15">
      <c r="A115" s="108"/>
      <c r="B115" s="220" t="s">
        <v>74</v>
      </c>
      <c r="C115" s="220"/>
      <c r="D115" s="220"/>
      <c r="E115" s="220"/>
      <c r="F115" s="220"/>
      <c r="G115" s="220"/>
      <c r="H115" s="220"/>
      <c r="I115" s="220"/>
      <c r="J115" s="220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220" t="s">
        <v>76</v>
      </c>
      <c r="C116" s="220"/>
      <c r="D116" s="220"/>
      <c r="E116" s="220"/>
      <c r="F116" s="220"/>
      <c r="G116" s="220"/>
      <c r="H116" s="220"/>
      <c r="I116" s="220"/>
      <c r="J116" s="22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1" t="s">
        <v>0</v>
      </c>
      <c r="B118" s="221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90" t="s">
        <v>1</v>
      </c>
      <c r="C119" s="190"/>
      <c r="D119" s="190"/>
      <c r="E119" s="190"/>
      <c r="F119" s="190"/>
      <c r="G119" s="190"/>
      <c r="H119" s="190"/>
      <c r="I119" s="190"/>
      <c r="J119" s="190"/>
      <c r="L119" s="193" t="s">
        <v>1</v>
      </c>
      <c r="M119" s="193"/>
      <c r="N119" s="193"/>
      <c r="O119" s="193"/>
      <c r="P119" s="193"/>
      <c r="Q119" s="193"/>
      <c r="R119" s="193"/>
      <c r="S119" s="193"/>
      <c r="T119" s="193"/>
      <c r="U119" s="193"/>
    </row>
    <row r="120" spans="1:22" x14ac:dyDescent="0.15">
      <c r="A120" s="108"/>
      <c r="B120" s="108"/>
      <c r="C120" s="108"/>
      <c r="D120" s="191" t="s">
        <v>2</v>
      </c>
      <c r="E120" s="191"/>
      <c r="F120" s="191"/>
      <c r="G120" s="191"/>
      <c r="H120" s="108"/>
      <c r="I120" s="108"/>
      <c r="J120" s="108"/>
      <c r="L120" s="2"/>
      <c r="M120" s="2"/>
      <c r="N120" s="2"/>
      <c r="O120" s="194" t="s">
        <v>2</v>
      </c>
      <c r="P120" s="194"/>
      <c r="Q120" s="194"/>
      <c r="R120" s="194"/>
      <c r="S120" s="2"/>
      <c r="T120" s="2"/>
      <c r="U120" s="2"/>
    </row>
    <row r="121" spans="1:22" x14ac:dyDescent="0.15">
      <c r="A121" s="182" t="str">
        <f>A4</f>
        <v>令和 5年 3月分</v>
      </c>
      <c r="B121" s="183"/>
      <c r="C121" s="108"/>
      <c r="D121" s="108"/>
      <c r="E121" s="108"/>
      <c r="F121" s="108"/>
      <c r="G121" s="108"/>
      <c r="H121" s="192" t="s">
        <v>3</v>
      </c>
      <c r="I121" s="192"/>
      <c r="J121" s="192"/>
      <c r="L121" s="184" t="str">
        <f>A4</f>
        <v>令和 5年 3月分</v>
      </c>
      <c r="M121" s="180"/>
      <c r="N121" s="2"/>
      <c r="O121" s="2"/>
      <c r="P121" s="2"/>
      <c r="Q121" s="2"/>
      <c r="R121" s="2"/>
      <c r="S121" s="195" t="s">
        <v>3</v>
      </c>
      <c r="T121" s="195"/>
      <c r="U121" s="195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6" t="s">
        <v>5</v>
      </c>
      <c r="B123" s="196"/>
      <c r="C123" s="196" t="s">
        <v>69</v>
      </c>
      <c r="D123" s="196"/>
      <c r="E123" s="196"/>
      <c r="F123" s="196"/>
      <c r="G123" s="196"/>
      <c r="H123" s="196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185" t="s">
        <v>8</v>
      </c>
      <c r="D124" s="186"/>
      <c r="E124" s="185" t="s">
        <v>9</v>
      </c>
      <c r="F124" s="187"/>
      <c r="G124" s="186" t="s">
        <v>10</v>
      </c>
      <c r="H124" s="186"/>
      <c r="I124" s="188" t="s">
        <v>11</v>
      </c>
      <c r="J124" s="189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490</v>
      </c>
      <c r="D128" s="138">
        <v>32761</v>
      </c>
      <c r="E128" s="88">
        <v>770</v>
      </c>
      <c r="F128" s="89">
        <v>52701</v>
      </c>
      <c r="G128" s="135">
        <v>749</v>
      </c>
      <c r="H128" s="138">
        <v>50387</v>
      </c>
      <c r="I128" s="135">
        <f t="shared" ref="I128:J166" si="48">+C128+E128-G128</f>
        <v>511</v>
      </c>
      <c r="J128" s="138">
        <f t="shared" si="48"/>
        <v>35075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490</v>
      </c>
      <c r="D167" s="146">
        <f t="shared" si="50"/>
        <v>32761</v>
      </c>
      <c r="E167" s="145">
        <f t="shared" si="50"/>
        <v>770</v>
      </c>
      <c r="F167" s="146">
        <f t="shared" si="50"/>
        <v>52701</v>
      </c>
      <c r="G167" s="145">
        <f t="shared" si="50"/>
        <v>749</v>
      </c>
      <c r="H167" s="146">
        <f t="shared" si="50"/>
        <v>50387</v>
      </c>
      <c r="I167" s="145">
        <f t="shared" si="50"/>
        <v>511</v>
      </c>
      <c r="J167" s="146">
        <f t="shared" si="50"/>
        <v>35075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0" t="s">
        <v>81</v>
      </c>
      <c r="C172" s="180"/>
      <c r="D172" s="180"/>
      <c r="E172" s="180"/>
      <c r="F172" s="180"/>
      <c r="G172" s="180"/>
      <c r="H172" s="180"/>
      <c r="I172" s="180"/>
      <c r="J172" s="180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2023-04-25T09:09:55Z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