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03\"/>
    </mc:Choice>
  </mc:AlternateContent>
  <xr:revisionPtr revIDLastSave="0" documentId="13_ncr:1_{30B624F0-74A7-4AF3-AF20-B7057CB4C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品目別管理表 (令和5年3月)" sheetId="26" r:id="rId1"/>
    <sheet name="(令和5年2月)" sheetId="27" r:id="rId2"/>
    <sheet name="(令和5年1月)" sheetId="25" r:id="rId3"/>
    <sheet name="(令和4年12月)" sheetId="24" r:id="rId4"/>
    <sheet name="(令和4年11月)" sheetId="22" r:id="rId5"/>
    <sheet name="(令和4年10月)" sheetId="23" r:id="rId6"/>
    <sheet name="(令和4年9月)" sheetId="21" r:id="rId7"/>
    <sheet name="(令和4年8月)" sheetId="20" r:id="rId8"/>
    <sheet name="(令和4年7月)" sheetId="19" r:id="rId9"/>
    <sheet name="(令和4年6月) " sheetId="17" r:id="rId10"/>
    <sheet name="(令和4年5月) " sheetId="9" r:id="rId11"/>
    <sheet name="(令和4年4月) " sheetId="6" r:id="rId12"/>
    <sheet name="(令和4年3月) " sheetId="18" r:id="rId13"/>
  </sheets>
  <definedNames>
    <definedName name="_xlnm.Print_Area" localSheetId="5">'(令和4年10月)'!$A$1:$Z$49</definedName>
    <definedName name="_xlnm.Print_Area" localSheetId="4">'(令和4年11月)'!$A$1:$Z$49</definedName>
    <definedName name="_xlnm.Print_Area" localSheetId="3">'(令和4年12月)'!$A$1:$Z$49</definedName>
    <definedName name="_xlnm.Print_Area" localSheetId="12">'(令和4年3月) '!$A$1:$Z$49</definedName>
    <definedName name="_xlnm.Print_Area" localSheetId="11">'(令和4年4月) '!$A$1:$Z$49</definedName>
    <definedName name="_xlnm.Print_Area" localSheetId="10">'(令和4年5月) '!$A$1:$Z$49</definedName>
    <definedName name="_xlnm.Print_Area" localSheetId="9">'(令和4年6月) '!$A$1:$Z$49</definedName>
    <definedName name="_xlnm.Print_Area" localSheetId="8">'(令和4年7月)'!$A$1:$Z$49</definedName>
    <definedName name="_xlnm.Print_Area" localSheetId="7">'(令和4年8月)'!$A$1:$Z$49</definedName>
    <definedName name="_xlnm.Print_Area" localSheetId="6">'(令和4年9月)'!$A$1:$Z$49</definedName>
    <definedName name="_xlnm.Print_Area" localSheetId="2">'(令和5年1月)'!$A$1:$Z$49</definedName>
    <definedName name="_xlnm.Print_Area" localSheetId="1">'(令和5年2月)'!$A$1:$Z$49</definedName>
    <definedName name="_xlnm.Print_Area" localSheetId="0">'10品目別管理表 (令和5年3月)'!$A$1:$Z$49</definedName>
  </definedNames>
  <calcPr calcId="191029"/>
</workbook>
</file>

<file path=xl/calcChain.xml><?xml version="1.0" encoding="utf-8"?>
<calcChain xmlns="http://schemas.openxmlformats.org/spreadsheetml/2006/main">
  <c r="X37" i="26" l="1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Y22" i="27"/>
  <c r="X22" i="27"/>
  <c r="X49" i="27" s="1"/>
  <c r="W22" i="27"/>
  <c r="W45" i="27" s="1"/>
  <c r="V22" i="27"/>
  <c r="V49" i="27" s="1"/>
  <c r="U22" i="27"/>
  <c r="T22" i="27"/>
  <c r="S24" i="27" s="1"/>
  <c r="S22" i="27"/>
  <c r="S49" i="27" s="1"/>
  <c r="R22" i="27"/>
  <c r="R49" i="27" s="1"/>
  <c r="Q22" i="27"/>
  <c r="Q45" i="27" s="1"/>
  <c r="P22" i="27"/>
  <c r="O24" i="27" s="1"/>
  <c r="O22" i="27"/>
  <c r="N22" i="27"/>
  <c r="M22" i="27"/>
  <c r="M49" i="27" s="1"/>
  <c r="L22" i="27"/>
  <c r="L49" i="27" s="1"/>
  <c r="K22" i="27"/>
  <c r="K45" i="27" s="1"/>
  <c r="J22" i="27"/>
  <c r="J49" i="27" s="1"/>
  <c r="I22" i="27"/>
  <c r="H22" i="27"/>
  <c r="G24" i="27" s="1"/>
  <c r="G22" i="27"/>
  <c r="G49" i="27" s="1"/>
  <c r="F22" i="27"/>
  <c r="F49" i="27" s="1"/>
  <c r="E22" i="27"/>
  <c r="E45" i="27" s="1"/>
  <c r="Z21" i="27"/>
  <c r="Y21" i="27"/>
  <c r="X21" i="27"/>
  <c r="X36" i="27" s="1"/>
  <c r="W21" i="27"/>
  <c r="W48" i="27" s="1"/>
  <c r="V21" i="27"/>
  <c r="U21" i="27"/>
  <c r="U48" i="27" s="1"/>
  <c r="T21" i="27"/>
  <c r="T36" i="27" s="1"/>
  <c r="S21" i="27"/>
  <c r="R21" i="27"/>
  <c r="R36" i="27" s="1"/>
  <c r="Q21" i="27"/>
  <c r="Q48" i="27" s="1"/>
  <c r="P21" i="27"/>
  <c r="O21" i="27"/>
  <c r="O48" i="27" s="1"/>
  <c r="N21" i="27"/>
  <c r="N36" i="27" s="1"/>
  <c r="M21" i="27"/>
  <c r="L21" i="27"/>
  <c r="L36" i="27" s="1"/>
  <c r="K21" i="27"/>
  <c r="K48" i="27" s="1"/>
  <c r="J21" i="27"/>
  <c r="I21" i="27"/>
  <c r="I48" i="27" s="1"/>
  <c r="H21" i="27"/>
  <c r="H48" i="27" s="1"/>
  <c r="G21" i="27"/>
  <c r="F21" i="27"/>
  <c r="F36" i="27" s="1"/>
  <c r="E21" i="27"/>
  <c r="E48" i="27" s="1"/>
  <c r="Z20" i="27"/>
  <c r="Y20" i="27"/>
  <c r="X20" i="27"/>
  <c r="X43" i="27" s="1"/>
  <c r="W20" i="27"/>
  <c r="V20" i="27"/>
  <c r="U20" i="27"/>
  <c r="U43" i="27" s="1"/>
  <c r="T20" i="27"/>
  <c r="T35" i="27" s="1"/>
  <c r="S20" i="27"/>
  <c r="S35" i="27" s="1"/>
  <c r="R20" i="27"/>
  <c r="R35" i="27" s="1"/>
  <c r="Q20" i="27"/>
  <c r="P20" i="27"/>
  <c r="O20" i="27"/>
  <c r="O43" i="27" s="1"/>
  <c r="N20" i="27"/>
  <c r="N35" i="27" s="1"/>
  <c r="M20" i="27"/>
  <c r="M31" i="27" s="1"/>
  <c r="L20" i="27"/>
  <c r="L43" i="27" s="1"/>
  <c r="K20" i="27"/>
  <c r="J20" i="27"/>
  <c r="I20" i="27"/>
  <c r="I43" i="27" s="1"/>
  <c r="H20" i="27"/>
  <c r="H35" i="27" s="1"/>
  <c r="G20" i="27"/>
  <c r="G35" i="27" s="1"/>
  <c r="F20" i="27"/>
  <c r="F35" i="27" s="1"/>
  <c r="E20" i="27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W49" i="27"/>
  <c r="U49" i="27"/>
  <c r="T49" i="27"/>
  <c r="Q49" i="27"/>
  <c r="O49" i="27"/>
  <c r="N49" i="27"/>
  <c r="K49" i="27"/>
  <c r="I49" i="27"/>
  <c r="H49" i="27"/>
  <c r="E49" i="27"/>
  <c r="X48" i="27"/>
  <c r="V48" i="27"/>
  <c r="S48" i="27"/>
  <c r="R48" i="27"/>
  <c r="P48" i="27"/>
  <c r="M48" i="27"/>
  <c r="L48" i="27"/>
  <c r="J48" i="27"/>
  <c r="G48" i="27"/>
  <c r="F48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X45" i="27"/>
  <c r="U45" i="27"/>
  <c r="T45" i="27"/>
  <c r="S45" i="27"/>
  <c r="R45" i="27"/>
  <c r="O45" i="27"/>
  <c r="N45" i="27"/>
  <c r="M45" i="27"/>
  <c r="L45" i="27"/>
  <c r="I45" i="27"/>
  <c r="H45" i="27"/>
  <c r="G45" i="27"/>
  <c r="F45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W43" i="27"/>
  <c r="V43" i="27"/>
  <c r="S43" i="27"/>
  <c r="Q43" i="27"/>
  <c r="P43" i="27"/>
  <c r="M43" i="27"/>
  <c r="K43" i="27"/>
  <c r="J43" i="27"/>
  <c r="G43" i="27"/>
  <c r="E43" i="27"/>
  <c r="Y42" i="27"/>
  <c r="W42" i="27"/>
  <c r="U42" i="27"/>
  <c r="S42" i="27"/>
  <c r="Q42" i="27"/>
  <c r="O42" i="27"/>
  <c r="M42" i="27"/>
  <c r="K42" i="27"/>
  <c r="I42" i="27"/>
  <c r="G42" i="27"/>
  <c r="E42" i="27"/>
  <c r="X37" i="27"/>
  <c r="W37" i="27"/>
  <c r="U37" i="27"/>
  <c r="T37" i="27"/>
  <c r="S37" i="27"/>
  <c r="R37" i="27"/>
  <c r="Q37" i="27"/>
  <c r="O37" i="27"/>
  <c r="N37" i="27"/>
  <c r="M37" i="27"/>
  <c r="L37" i="27"/>
  <c r="K37" i="27"/>
  <c r="I37" i="27"/>
  <c r="H37" i="27"/>
  <c r="G37" i="27"/>
  <c r="F37" i="27"/>
  <c r="E37" i="27"/>
  <c r="V36" i="27"/>
  <c r="U36" i="27"/>
  <c r="S36" i="27"/>
  <c r="P36" i="27"/>
  <c r="O36" i="27"/>
  <c r="M36" i="27"/>
  <c r="J36" i="27"/>
  <c r="I36" i="27"/>
  <c r="G36" i="27"/>
  <c r="W35" i="27"/>
  <c r="V35" i="27"/>
  <c r="U35" i="27"/>
  <c r="Q35" i="27"/>
  <c r="P35" i="27"/>
  <c r="O35" i="27"/>
  <c r="K35" i="27"/>
  <c r="J35" i="27"/>
  <c r="I35" i="27"/>
  <c r="E35" i="27"/>
  <c r="U34" i="27"/>
  <c r="X33" i="27"/>
  <c r="W33" i="27"/>
  <c r="U33" i="27"/>
  <c r="T33" i="27"/>
  <c r="S33" i="27"/>
  <c r="R33" i="27"/>
  <c r="Q33" i="27"/>
  <c r="O33" i="27"/>
  <c r="N33" i="27"/>
  <c r="M33" i="27"/>
  <c r="L33" i="27"/>
  <c r="K33" i="27"/>
  <c r="I33" i="27"/>
  <c r="H33" i="27"/>
  <c r="G33" i="27"/>
  <c r="F33" i="27"/>
  <c r="E33" i="27"/>
  <c r="V32" i="27"/>
  <c r="U32" i="27"/>
  <c r="S32" i="27"/>
  <c r="P32" i="27"/>
  <c r="O32" i="27"/>
  <c r="M32" i="27"/>
  <c r="J32" i="27"/>
  <c r="I32" i="27"/>
  <c r="G32" i="27"/>
  <c r="W31" i="27"/>
  <c r="V31" i="27"/>
  <c r="U31" i="27"/>
  <c r="Q31" i="27"/>
  <c r="P31" i="27"/>
  <c r="O31" i="27"/>
  <c r="K31" i="27"/>
  <c r="J31" i="27"/>
  <c r="I31" i="27"/>
  <c r="E31" i="27"/>
  <c r="W24" i="27"/>
  <c r="U24" i="27"/>
  <c r="Q24" i="27"/>
  <c r="M24" i="27"/>
  <c r="K24" i="27"/>
  <c r="I24" i="27"/>
  <c r="E24" i="27"/>
  <c r="W23" i="27"/>
  <c r="W34" i="27" s="1"/>
  <c r="U23" i="27"/>
  <c r="U46" i="27" s="1"/>
  <c r="S23" i="27"/>
  <c r="S46" i="27" s="1"/>
  <c r="Q23" i="27"/>
  <c r="Q34" i="27" s="1"/>
  <c r="K23" i="27"/>
  <c r="K34" i="27" s="1"/>
  <c r="I23" i="27"/>
  <c r="I46" i="27" s="1"/>
  <c r="G23" i="27"/>
  <c r="G34" i="27" s="1"/>
  <c r="E23" i="27"/>
  <c r="E34" i="27" s="1"/>
  <c r="Z19" i="27"/>
  <c r="Y19" i="27"/>
  <c r="Z18" i="27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M35" i="26" l="1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M34" i="27" s="1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W46" i="27"/>
  <c r="N48" i="27"/>
  <c r="T48" i="27"/>
  <c r="O23" i="27"/>
  <c r="O34" i="27" s="1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G46" i="27"/>
  <c r="F43" i="27"/>
  <c r="R43" i="27"/>
  <c r="K46" i="27"/>
  <c r="P49" i="27"/>
  <c r="R31" i="27"/>
  <c r="Z49" i="27"/>
  <c r="Y24" i="27"/>
  <c r="Z33" i="27"/>
  <c r="Z37" i="27"/>
  <c r="Z45" i="27"/>
  <c r="Z47" i="27"/>
  <c r="Z43" i="27"/>
  <c r="Z31" i="27"/>
  <c r="Z35" i="27"/>
  <c r="Y43" i="27"/>
  <c r="Y47" i="27"/>
  <c r="Y31" i="27"/>
  <c r="Y35" i="27"/>
  <c r="Y23" i="27"/>
  <c r="Y32" i="27"/>
  <c r="Y36" i="27"/>
  <c r="Y44" i="27"/>
  <c r="Y48" i="27"/>
  <c r="Z36" i="27"/>
  <c r="Z44" i="27"/>
  <c r="Z32" i="27"/>
  <c r="Z48" i="27"/>
  <c r="Y49" i="27"/>
  <c r="O25" i="27"/>
  <c r="M25" i="27"/>
  <c r="Y45" i="27"/>
  <c r="S25" i="27"/>
  <c r="Q25" i="27"/>
  <c r="Y33" i="27"/>
  <c r="W25" i="27"/>
  <c r="K25" i="27"/>
  <c r="Y37" i="27"/>
  <c r="U25" i="27"/>
  <c r="I25" i="27"/>
  <c r="G25" i="27"/>
  <c r="E25" i="27"/>
  <c r="M46" i="27"/>
  <c r="E46" i="27"/>
  <c r="Q46" i="27"/>
  <c r="Y23" i="25"/>
  <c r="Y42" i="26"/>
  <c r="E42" i="26"/>
  <c r="E23" i="26"/>
  <c r="E34" i="26" s="1"/>
  <c r="W42" i="26"/>
  <c r="U42" i="26"/>
  <c r="S42" i="26"/>
  <c r="Q42" i="26"/>
  <c r="O42" i="26"/>
  <c r="M42" i="26"/>
  <c r="K42" i="26"/>
  <c r="I42" i="26"/>
  <c r="G42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W34" i="26" s="1"/>
  <c r="U23" i="26"/>
  <c r="U34" i="26" s="1"/>
  <c r="S23" i="26"/>
  <c r="S34" i="26" s="1"/>
  <c r="Q23" i="26"/>
  <c r="O23" i="26"/>
  <c r="M23" i="26"/>
  <c r="M34" i="26" s="1"/>
  <c r="K23" i="26"/>
  <c r="K34" i="26" s="1"/>
  <c r="I23" i="26"/>
  <c r="I34" i="26" s="1"/>
  <c r="G23" i="26"/>
  <c r="G34" i="26" s="1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Y42" i="25"/>
  <c r="W42" i="25"/>
  <c r="U42" i="25"/>
  <c r="S42" i="25"/>
  <c r="Q42" i="25"/>
  <c r="O42" i="25"/>
  <c r="M42" i="25"/>
  <c r="K42" i="25"/>
  <c r="I42" i="25"/>
  <c r="G42" i="25"/>
  <c r="E42" i="25"/>
  <c r="Y42" i="24"/>
  <c r="W42" i="24"/>
  <c r="U42" i="24"/>
  <c r="S42" i="24"/>
  <c r="Q42" i="24"/>
  <c r="O42" i="24"/>
  <c r="M42" i="24"/>
  <c r="K42" i="24"/>
  <c r="I42" i="24"/>
  <c r="G42" i="24"/>
  <c r="E42" i="24"/>
  <c r="Y42" i="22"/>
  <c r="W42" i="22"/>
  <c r="U42" i="22"/>
  <c r="S42" i="22"/>
  <c r="Q42" i="22"/>
  <c r="O42" i="22"/>
  <c r="M42" i="22"/>
  <c r="K42" i="22"/>
  <c r="I42" i="22"/>
  <c r="G42" i="22"/>
  <c r="E42" i="22"/>
  <c r="Y42" i="23"/>
  <c r="W42" i="23"/>
  <c r="U42" i="23"/>
  <c r="S42" i="23"/>
  <c r="Q42" i="23"/>
  <c r="O42" i="23"/>
  <c r="M42" i="23"/>
  <c r="K42" i="23"/>
  <c r="I42" i="23"/>
  <c r="G42" i="23"/>
  <c r="E42" i="23"/>
  <c r="Z22" i="26" l="1"/>
  <c r="Y20" i="26"/>
  <c r="Y31" i="26" s="1"/>
  <c r="Z20" i="26"/>
  <c r="Z35" i="26" s="1"/>
  <c r="Y21" i="26"/>
  <c r="Y36" i="26" s="1"/>
  <c r="Z21" i="26"/>
  <c r="Y22" i="26"/>
  <c r="Q25" i="26" s="1"/>
  <c r="Y25" i="27"/>
  <c r="O46" i="27"/>
  <c r="Y46" i="27"/>
  <c r="Y34" i="27"/>
  <c r="O46" i="26"/>
  <c r="O34" i="26"/>
  <c r="Q46" i="26"/>
  <c r="Q34" i="26"/>
  <c r="Z49" i="26"/>
  <c r="Y47" i="26"/>
  <c r="Y32" i="26"/>
  <c r="Z32" i="26"/>
  <c r="K46" i="26"/>
  <c r="W46" i="26"/>
  <c r="M46" i="26"/>
  <c r="E46" i="26"/>
  <c r="Z33" i="26"/>
  <c r="Z37" i="26"/>
  <c r="Z45" i="26"/>
  <c r="Y35" i="26"/>
  <c r="Y43" i="26"/>
  <c r="Z47" i="26"/>
  <c r="Z31" i="26"/>
  <c r="G46" i="26"/>
  <c r="S46" i="26"/>
  <c r="I46" i="26"/>
  <c r="U46" i="26"/>
  <c r="U49" i="25"/>
  <c r="T49" i="25"/>
  <c r="S45" i="25"/>
  <c r="Q49" i="25"/>
  <c r="O49" i="25"/>
  <c r="N49" i="25"/>
  <c r="M45" i="25"/>
  <c r="I49" i="25"/>
  <c r="H49" i="25"/>
  <c r="G45" i="25"/>
  <c r="X48" i="25"/>
  <c r="W44" i="25"/>
  <c r="U48" i="25"/>
  <c r="T48" i="25"/>
  <c r="S48" i="25"/>
  <c r="R48" i="25"/>
  <c r="Q44" i="25"/>
  <c r="O48" i="25"/>
  <c r="N48" i="25"/>
  <c r="M48" i="25"/>
  <c r="L48" i="25"/>
  <c r="K44" i="25"/>
  <c r="H44" i="25"/>
  <c r="G48" i="25"/>
  <c r="F48" i="25"/>
  <c r="E44" i="25"/>
  <c r="X31" i="25"/>
  <c r="W47" i="25"/>
  <c r="V31" i="25"/>
  <c r="U43" i="25"/>
  <c r="T35" i="25"/>
  <c r="S23" i="25"/>
  <c r="S34" i="25" s="1"/>
  <c r="R31" i="25"/>
  <c r="Q47" i="25"/>
  <c r="P31" i="25"/>
  <c r="O43" i="25"/>
  <c r="L31" i="25"/>
  <c r="K47" i="25"/>
  <c r="J31" i="25"/>
  <c r="I43" i="25"/>
  <c r="G47" i="25"/>
  <c r="F31" i="25"/>
  <c r="E47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X45" i="24" s="1"/>
  <c r="W22" i="24"/>
  <c r="W37" i="24" s="1"/>
  <c r="V22" i="24"/>
  <c r="U22" i="24"/>
  <c r="U49" i="24" s="1"/>
  <c r="T22" i="24"/>
  <c r="T49" i="24" s="1"/>
  <c r="S22" i="24"/>
  <c r="S45" i="24" s="1"/>
  <c r="R22" i="24"/>
  <c r="R45" i="24" s="1"/>
  <c r="Q22" i="24"/>
  <c r="Q37" i="24" s="1"/>
  <c r="P22" i="24"/>
  <c r="O22" i="24"/>
  <c r="O49" i="24" s="1"/>
  <c r="N22" i="24"/>
  <c r="N49" i="24" s="1"/>
  <c r="M22" i="24"/>
  <c r="M45" i="24" s="1"/>
  <c r="L22" i="24"/>
  <c r="L45" i="24" s="1"/>
  <c r="K22" i="24"/>
  <c r="K37" i="24" s="1"/>
  <c r="J22" i="24"/>
  <c r="I22" i="24"/>
  <c r="I49" i="24" s="1"/>
  <c r="H22" i="24"/>
  <c r="H49" i="24" s="1"/>
  <c r="G22" i="24"/>
  <c r="G45" i="24" s="1"/>
  <c r="F22" i="24"/>
  <c r="F45" i="24" s="1"/>
  <c r="E22" i="24"/>
  <c r="E37" i="24" s="1"/>
  <c r="X21" i="24"/>
  <c r="X48" i="24" s="1"/>
  <c r="W21" i="24"/>
  <c r="W44" i="24" s="1"/>
  <c r="V21" i="24"/>
  <c r="V44" i="24" s="1"/>
  <c r="U21" i="24"/>
  <c r="U36" i="24" s="1"/>
  <c r="T21" i="24"/>
  <c r="S21" i="24"/>
  <c r="S48" i="24" s="1"/>
  <c r="R21" i="24"/>
  <c r="R48" i="24" s="1"/>
  <c r="Q21" i="24"/>
  <c r="Q44" i="24" s="1"/>
  <c r="P21" i="24"/>
  <c r="P44" i="24" s="1"/>
  <c r="O21" i="24"/>
  <c r="O36" i="24" s="1"/>
  <c r="N21" i="24"/>
  <c r="M21" i="24"/>
  <c r="M48" i="24" s="1"/>
  <c r="L21" i="24"/>
  <c r="L48" i="24" s="1"/>
  <c r="K21" i="24"/>
  <c r="K44" i="24" s="1"/>
  <c r="J21" i="24"/>
  <c r="J44" i="24" s="1"/>
  <c r="I21" i="24"/>
  <c r="I36" i="24" s="1"/>
  <c r="H21" i="24"/>
  <c r="G21" i="24"/>
  <c r="G48" i="24" s="1"/>
  <c r="F21" i="24"/>
  <c r="F48" i="24" s="1"/>
  <c r="E21" i="24"/>
  <c r="E44" i="24" s="1"/>
  <c r="X20" i="24"/>
  <c r="W20" i="24"/>
  <c r="W47" i="24" s="1"/>
  <c r="V20" i="24"/>
  <c r="V47" i="24" s="1"/>
  <c r="U20" i="24"/>
  <c r="U43" i="24" s="1"/>
  <c r="T20" i="24"/>
  <c r="T43" i="24" s="1"/>
  <c r="S20" i="24"/>
  <c r="S35" i="24" s="1"/>
  <c r="R20" i="24"/>
  <c r="Q20" i="24"/>
  <c r="Q47" i="24" s="1"/>
  <c r="P20" i="24"/>
  <c r="P47" i="24" s="1"/>
  <c r="O20" i="24"/>
  <c r="O43" i="24" s="1"/>
  <c r="N20" i="24"/>
  <c r="N43" i="24" s="1"/>
  <c r="M20" i="24"/>
  <c r="M35" i="24" s="1"/>
  <c r="L20" i="24"/>
  <c r="K20" i="24"/>
  <c r="K47" i="24" s="1"/>
  <c r="J20" i="24"/>
  <c r="J47" i="24" s="1"/>
  <c r="I20" i="24"/>
  <c r="I43" i="24" s="1"/>
  <c r="H20" i="24"/>
  <c r="H43" i="24" s="1"/>
  <c r="G20" i="24"/>
  <c r="G35" i="24" s="1"/>
  <c r="F20" i="24"/>
  <c r="E20" i="24"/>
  <c r="E47" i="24" s="1"/>
  <c r="Z19" i="24"/>
  <c r="Y19" i="24"/>
  <c r="Z18" i="24"/>
  <c r="Z21" i="24" s="1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Y42" i="17"/>
  <c r="W42" i="17"/>
  <c r="U42" i="17"/>
  <c r="S42" i="17"/>
  <c r="Q42" i="17"/>
  <c r="O42" i="17"/>
  <c r="M42" i="17"/>
  <c r="K42" i="17"/>
  <c r="I42" i="17"/>
  <c r="G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E42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E42" i="6"/>
  <c r="Y34" i="18"/>
  <c r="W34" i="18"/>
  <c r="U34" i="18"/>
  <c r="S34" i="18"/>
  <c r="Q34" i="18"/>
  <c r="O34" i="18"/>
  <c r="M34" i="18"/>
  <c r="K34" i="18"/>
  <c r="I34" i="18"/>
  <c r="G34" i="18"/>
  <c r="E34" i="18"/>
  <c r="Z42" i="9"/>
  <c r="Y42" i="9"/>
  <c r="Z41" i="6"/>
  <c r="Y41" i="6"/>
  <c r="Z40" i="6"/>
  <c r="Y40" i="6"/>
  <c r="Z39" i="6"/>
  <c r="Y39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41" i="6"/>
  <c r="E40" i="6"/>
  <c r="E39" i="6"/>
  <c r="Y24" i="18"/>
  <c r="W24" i="18"/>
  <c r="U24" i="18"/>
  <c r="S24" i="18"/>
  <c r="Q24" i="18"/>
  <c r="O24" i="18"/>
  <c r="M24" i="18"/>
  <c r="K24" i="18"/>
  <c r="I24" i="18"/>
  <c r="G24" i="18"/>
  <c r="E24" i="18"/>
  <c r="E42" i="18"/>
  <c r="E23" i="18"/>
  <c r="Z43" i="26" l="1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Y46" i="26"/>
  <c r="Y34" i="26"/>
  <c r="Y47" i="25"/>
  <c r="U23" i="25"/>
  <c r="U46" i="25" s="1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O45" i="25"/>
  <c r="F32" i="25"/>
  <c r="R32" i="25"/>
  <c r="I33" i="25"/>
  <c r="U33" i="25"/>
  <c r="M36" i="25"/>
  <c r="N37" i="25"/>
  <c r="W43" i="25"/>
  <c r="U45" i="25"/>
  <c r="K25" i="25"/>
  <c r="E31" i="25"/>
  <c r="Q31" i="25"/>
  <c r="G32" i="25"/>
  <c r="S32" i="25"/>
  <c r="M33" i="25"/>
  <c r="E35" i="25"/>
  <c r="V35" i="25"/>
  <c r="R36" i="25"/>
  <c r="O37" i="25"/>
  <c r="G44" i="25"/>
  <c r="S47" i="25"/>
  <c r="Z35" i="25"/>
  <c r="I23" i="25"/>
  <c r="I31" i="25"/>
  <c r="U31" i="25"/>
  <c r="K32" i="25"/>
  <c r="W32" i="25"/>
  <c r="N33" i="25"/>
  <c r="J35" i="25"/>
  <c r="W35" i="25"/>
  <c r="S36" i="25"/>
  <c r="T37" i="25"/>
  <c r="M44" i="25"/>
  <c r="L32" i="25"/>
  <c r="X32" i="25"/>
  <c r="O33" i="25"/>
  <c r="K35" i="25"/>
  <c r="F36" i="25"/>
  <c r="X36" i="25"/>
  <c r="U37" i="25"/>
  <c r="E43" i="25"/>
  <c r="S44" i="25"/>
  <c r="I46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3" i="25"/>
  <c r="H47" i="25"/>
  <c r="H31" i="25"/>
  <c r="H35" i="25"/>
  <c r="N43" i="25"/>
  <c r="N47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48" i="25"/>
  <c r="V32" i="25"/>
  <c r="G23" i="25"/>
  <c r="I24" i="25"/>
  <c r="X35" i="25"/>
  <c r="L43" i="25"/>
  <c r="Z44" i="25"/>
  <c r="V45" i="25"/>
  <c r="H32" i="25"/>
  <c r="H36" i="25"/>
  <c r="T32" i="25"/>
  <c r="T36" i="25"/>
  <c r="K37" i="25"/>
  <c r="K45" i="25"/>
  <c r="K33" i="25"/>
  <c r="W37" i="25"/>
  <c r="W45" i="25"/>
  <c r="W33" i="25"/>
  <c r="W24" i="25"/>
  <c r="F43" i="25"/>
  <c r="T44" i="25"/>
  <c r="S46" i="25"/>
  <c r="M35" i="25"/>
  <c r="M23" i="25"/>
  <c r="M43" i="25"/>
  <c r="M31" i="25"/>
  <c r="Y35" i="25"/>
  <c r="Y43" i="25"/>
  <c r="Y31" i="25"/>
  <c r="O36" i="25"/>
  <c r="O44" i="25"/>
  <c r="O32" i="25"/>
  <c r="O23" i="25"/>
  <c r="L37" i="25"/>
  <c r="L45" i="25"/>
  <c r="L49" i="25"/>
  <c r="L33" i="25"/>
  <c r="X37" i="25"/>
  <c r="X45" i="25"/>
  <c r="X49" i="25"/>
  <c r="X33" i="25"/>
  <c r="L35" i="25"/>
  <c r="P49" i="25"/>
  <c r="Y45" i="25"/>
  <c r="Y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45" i="25"/>
  <c r="Q33" i="25"/>
  <c r="X43" i="25"/>
  <c r="P45" i="25"/>
  <c r="K49" i="25"/>
  <c r="G35" i="25"/>
  <c r="G43" i="25"/>
  <c r="G31" i="25"/>
  <c r="S35" i="25"/>
  <c r="S43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F47" i="25"/>
  <c r="X47" i="25"/>
  <c r="J47" i="25"/>
  <c r="J43" i="25"/>
  <c r="P47" i="25"/>
  <c r="P43" i="25"/>
  <c r="V47" i="25"/>
  <c r="V43" i="25"/>
  <c r="K23" i="25"/>
  <c r="O25" i="25"/>
  <c r="F35" i="25"/>
  <c r="R35" i="25"/>
  <c r="R43" i="25"/>
  <c r="N44" i="25"/>
  <c r="J45" i="25"/>
  <c r="M47" i="25"/>
  <c r="I48" i="25"/>
  <c r="E49" i="25"/>
  <c r="W49" i="25"/>
  <c r="E23" i="25"/>
  <c r="Q23" i="25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F44" i="25"/>
  <c r="L44" i="25"/>
  <c r="R44" i="25"/>
  <c r="X44" i="25"/>
  <c r="H45" i="25"/>
  <c r="N45" i="25"/>
  <c r="T45" i="25"/>
  <c r="I47" i="25"/>
  <c r="O47" i="25"/>
  <c r="U47" i="25"/>
  <c r="E48" i="25"/>
  <c r="K48" i="25"/>
  <c r="Q48" i="25"/>
  <c r="W48" i="25"/>
  <c r="G49" i="25"/>
  <c r="M49" i="25"/>
  <c r="S49" i="25"/>
  <c r="T33" i="24"/>
  <c r="N35" i="24"/>
  <c r="Y20" i="24"/>
  <c r="Y35" i="24" s="1"/>
  <c r="L37" i="24"/>
  <c r="E32" i="24"/>
  <c r="X37" i="24"/>
  <c r="E43" i="24"/>
  <c r="Q32" i="24"/>
  <c r="M44" i="24"/>
  <c r="Y22" i="24"/>
  <c r="Y37" i="24" s="1"/>
  <c r="I37" i="24"/>
  <c r="U24" i="24"/>
  <c r="R32" i="24"/>
  <c r="G36" i="24"/>
  <c r="S23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I45" i="24"/>
  <c r="R36" i="24"/>
  <c r="Z22" i="24"/>
  <c r="Z45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Y48" i="24" s="1"/>
  <c r="G23" i="24"/>
  <c r="G34" i="24" s="1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44" i="24"/>
  <c r="Y32" i="24"/>
  <c r="Z33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L31" i="24"/>
  <c r="L43" i="24"/>
  <c r="L47" i="24"/>
  <c r="L35" i="24"/>
  <c r="S34" i="24"/>
  <c r="S46" i="24"/>
  <c r="Z32" i="24"/>
  <c r="Z44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Y45" i="24"/>
  <c r="Y49" i="24"/>
  <c r="Y33" i="24"/>
  <c r="O25" i="24"/>
  <c r="M25" i="24"/>
  <c r="S25" i="24"/>
  <c r="G25" i="24"/>
  <c r="I24" i="24"/>
  <c r="O23" i="24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Q23" i="24"/>
  <c r="G24" i="24"/>
  <c r="S24" i="24"/>
  <c r="I25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K24" i="24"/>
  <c r="M47" i="24"/>
  <c r="Q49" i="24"/>
  <c r="K23" i="24"/>
  <c r="W23" i="24"/>
  <c r="M24" i="24"/>
  <c r="G43" i="24"/>
  <c r="M43" i="24"/>
  <c r="S43" i="24"/>
  <c r="Y43" i="24"/>
  <c r="I44" i="24"/>
  <c r="O44" i="24"/>
  <c r="U44" i="24"/>
  <c r="E45" i="24"/>
  <c r="K45" i="24"/>
  <c r="Q45" i="24"/>
  <c r="W45" i="24"/>
  <c r="H47" i="24"/>
  <c r="N47" i="24"/>
  <c r="T47" i="24"/>
  <c r="J48" i="24"/>
  <c r="P48" i="24"/>
  <c r="V48" i="24"/>
  <c r="F49" i="24"/>
  <c r="L49" i="24"/>
  <c r="R49" i="24"/>
  <c r="X49" i="24"/>
  <c r="U23" i="24"/>
  <c r="W24" i="24"/>
  <c r="G47" i="24"/>
  <c r="S47" i="24"/>
  <c r="Y47" i="24"/>
  <c r="I48" i="24"/>
  <c r="O48" i="24"/>
  <c r="U48" i="24"/>
  <c r="E49" i="24"/>
  <c r="K49" i="24"/>
  <c r="W49" i="24"/>
  <c r="M23" i="24"/>
  <c r="Y23" i="24"/>
  <c r="E25" i="24"/>
  <c r="Q25" i="24"/>
  <c r="I47" i="24"/>
  <c r="O47" i="24"/>
  <c r="U47" i="24"/>
  <c r="E48" i="24"/>
  <c r="K48" i="24"/>
  <c r="Q48" i="24"/>
  <c r="W48" i="24"/>
  <c r="G49" i="24"/>
  <c r="M49" i="24"/>
  <c r="S49" i="24"/>
  <c r="Z21" i="22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W47" i="18"/>
  <c r="O47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Z41" i="18"/>
  <c r="X41" i="18"/>
  <c r="V41" i="18"/>
  <c r="T41" i="18"/>
  <c r="R41" i="18"/>
  <c r="P41" i="18"/>
  <c r="N41" i="18"/>
  <c r="L41" i="18"/>
  <c r="J41" i="18"/>
  <c r="H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Q36" i="18"/>
  <c r="P36" i="18"/>
  <c r="G35" i="18"/>
  <c r="F35" i="18"/>
  <c r="X22" i="18"/>
  <c r="X37" i="18" s="1"/>
  <c r="W22" i="18"/>
  <c r="W45" i="18" s="1"/>
  <c r="V22" i="18"/>
  <c r="V45" i="18" s="1"/>
  <c r="U22" i="18"/>
  <c r="U45" i="18" s="1"/>
  <c r="T22" i="18"/>
  <c r="T45" i="18" s="1"/>
  <c r="S22" i="18"/>
  <c r="S33" i="18" s="1"/>
  <c r="R22" i="18"/>
  <c r="R49" i="18" s="1"/>
  <c r="Q22" i="18"/>
  <c r="Q37" i="18" s="1"/>
  <c r="P22" i="18"/>
  <c r="P37" i="18" s="1"/>
  <c r="O22" i="18"/>
  <c r="O45" i="18" s="1"/>
  <c r="N22" i="18"/>
  <c r="N45" i="18" s="1"/>
  <c r="M22" i="18"/>
  <c r="L22" i="18"/>
  <c r="L45" i="18" s="1"/>
  <c r="K22" i="18"/>
  <c r="K33" i="18" s="1"/>
  <c r="J22" i="18"/>
  <c r="J49" i="18" s="1"/>
  <c r="I22" i="18"/>
  <c r="I37" i="18" s="1"/>
  <c r="H22" i="18"/>
  <c r="H37" i="18" s="1"/>
  <c r="G22" i="18"/>
  <c r="G45" i="18" s="1"/>
  <c r="F22" i="18"/>
  <c r="F45" i="18" s="1"/>
  <c r="E22" i="18"/>
  <c r="E33" i="18" s="1"/>
  <c r="X21" i="18"/>
  <c r="X48" i="18" s="1"/>
  <c r="W21" i="18"/>
  <c r="W36" i="18" s="1"/>
  <c r="V21" i="18"/>
  <c r="V36" i="18" s="1"/>
  <c r="U21" i="18"/>
  <c r="U44" i="18" s="1"/>
  <c r="T21" i="18"/>
  <c r="T44" i="18" s="1"/>
  <c r="S21" i="18"/>
  <c r="S32" i="18" s="1"/>
  <c r="R21" i="18"/>
  <c r="R32" i="18" s="1"/>
  <c r="Q21" i="18"/>
  <c r="Q32" i="18" s="1"/>
  <c r="P21" i="18"/>
  <c r="P48" i="18" s="1"/>
  <c r="O21" i="18"/>
  <c r="O36" i="18" s="1"/>
  <c r="N21" i="18"/>
  <c r="N36" i="18" s="1"/>
  <c r="M21" i="18"/>
  <c r="M44" i="18" s="1"/>
  <c r="L21" i="18"/>
  <c r="L44" i="18" s="1"/>
  <c r="K21" i="18"/>
  <c r="K44" i="18" s="1"/>
  <c r="J21" i="18"/>
  <c r="J48" i="18" s="1"/>
  <c r="I21" i="18"/>
  <c r="I32" i="18" s="1"/>
  <c r="H21" i="18"/>
  <c r="H48" i="18" s="1"/>
  <c r="G21" i="18"/>
  <c r="G36" i="18" s="1"/>
  <c r="F21" i="18"/>
  <c r="F36" i="18" s="1"/>
  <c r="E21" i="18"/>
  <c r="E44" i="18" s="1"/>
  <c r="X20" i="18"/>
  <c r="X47" i="18" s="1"/>
  <c r="W20" i="18"/>
  <c r="W31" i="18" s="1"/>
  <c r="V20" i="18"/>
  <c r="V47" i="18" s="1"/>
  <c r="U20" i="18"/>
  <c r="U35" i="18" s="1"/>
  <c r="T20" i="18"/>
  <c r="T35" i="18" s="1"/>
  <c r="S20" i="18"/>
  <c r="S43" i="18" s="1"/>
  <c r="R20" i="18"/>
  <c r="R43" i="18" s="1"/>
  <c r="Q20" i="18"/>
  <c r="Q43" i="18" s="1"/>
  <c r="P20" i="18"/>
  <c r="P47" i="18" s="1"/>
  <c r="O20" i="18"/>
  <c r="O31" i="18" s="1"/>
  <c r="N20" i="18"/>
  <c r="N47" i="18" s="1"/>
  <c r="M20" i="18"/>
  <c r="M35" i="18" s="1"/>
  <c r="L20" i="18"/>
  <c r="L35" i="18" s="1"/>
  <c r="K20" i="18"/>
  <c r="K43" i="18" s="1"/>
  <c r="J20" i="18"/>
  <c r="J43" i="18" s="1"/>
  <c r="I20" i="18"/>
  <c r="I43" i="18" s="1"/>
  <c r="H20" i="18"/>
  <c r="H47" i="18" s="1"/>
  <c r="G20" i="18"/>
  <c r="G31" i="18" s="1"/>
  <c r="F20" i="18"/>
  <c r="F47" i="18" s="1"/>
  <c r="E20" i="18"/>
  <c r="E35" i="18" s="1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Z7" i="18"/>
  <c r="Y7" i="18"/>
  <c r="Z6" i="18"/>
  <c r="Y6" i="18"/>
  <c r="Z5" i="18"/>
  <c r="Y5" i="18"/>
  <c r="E20" i="6"/>
  <c r="U34" i="25" l="1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Z45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Y25" i="24" s="1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X36" i="18"/>
  <c r="O35" i="18"/>
  <c r="J37" i="18"/>
  <c r="Q48" i="18"/>
  <c r="I48" i="18"/>
  <c r="V35" i="18"/>
  <c r="K37" i="18"/>
  <c r="K49" i="18"/>
  <c r="N35" i="18"/>
  <c r="Y20" i="18"/>
  <c r="W35" i="18"/>
  <c r="R37" i="18"/>
  <c r="S49" i="18"/>
  <c r="G23" i="18"/>
  <c r="G46" i="18" s="1"/>
  <c r="H36" i="18"/>
  <c r="S37" i="18"/>
  <c r="L43" i="18"/>
  <c r="T43" i="18"/>
  <c r="F44" i="18"/>
  <c r="N44" i="18"/>
  <c r="V44" i="18"/>
  <c r="H45" i="18"/>
  <c r="P45" i="18"/>
  <c r="X45" i="18"/>
  <c r="W23" i="18"/>
  <c r="W46" i="18" s="1"/>
  <c r="I36" i="18"/>
  <c r="E43" i="18"/>
  <c r="M43" i="18"/>
  <c r="U43" i="18"/>
  <c r="G44" i="18"/>
  <c r="O44" i="18"/>
  <c r="W44" i="18"/>
  <c r="I45" i="18"/>
  <c r="Q45" i="18"/>
  <c r="G47" i="18"/>
  <c r="Z21" i="18"/>
  <c r="H31" i="18"/>
  <c r="L33" i="18"/>
  <c r="I23" i="18"/>
  <c r="I46" i="18" s="1"/>
  <c r="Q31" i="18"/>
  <c r="K32" i="18"/>
  <c r="M33" i="18"/>
  <c r="T49" i="18"/>
  <c r="Z20" i="18"/>
  <c r="K23" i="18"/>
  <c r="K46" i="18" s="1"/>
  <c r="U25" i="18"/>
  <c r="J31" i="18"/>
  <c r="R31" i="18"/>
  <c r="L32" i="18"/>
  <c r="T32" i="18"/>
  <c r="F33" i="18"/>
  <c r="N33" i="18"/>
  <c r="V33" i="18"/>
  <c r="H35" i="18"/>
  <c r="P35" i="18"/>
  <c r="X35" i="18"/>
  <c r="J36" i="18"/>
  <c r="R36" i="18"/>
  <c r="L37" i="18"/>
  <c r="T37" i="18"/>
  <c r="F43" i="18"/>
  <c r="N43" i="18"/>
  <c r="V43" i="18"/>
  <c r="H44" i="18"/>
  <c r="P44" i="18"/>
  <c r="X44" i="18"/>
  <c r="J45" i="18"/>
  <c r="R45" i="18"/>
  <c r="I47" i="18"/>
  <c r="Q47" i="18"/>
  <c r="Y47" i="18"/>
  <c r="K48" i="18"/>
  <c r="S48" i="18"/>
  <c r="E49" i="18"/>
  <c r="M49" i="18"/>
  <c r="U49" i="18"/>
  <c r="P31" i="18"/>
  <c r="T33" i="18"/>
  <c r="M23" i="18"/>
  <c r="M46" i="18" s="1"/>
  <c r="G25" i="18"/>
  <c r="K31" i="18"/>
  <c r="S31" i="18"/>
  <c r="E32" i="18"/>
  <c r="M32" i="18"/>
  <c r="U32" i="18"/>
  <c r="G33" i="18"/>
  <c r="O33" i="18"/>
  <c r="W33" i="18"/>
  <c r="I35" i="18"/>
  <c r="Q35" i="18"/>
  <c r="Y35" i="18"/>
  <c r="K36" i="18"/>
  <c r="S36" i="18"/>
  <c r="E37" i="18"/>
  <c r="M37" i="18"/>
  <c r="U37" i="18"/>
  <c r="G43" i="18"/>
  <c r="O43" i="18"/>
  <c r="W43" i="18"/>
  <c r="I44" i="18"/>
  <c r="Q44" i="18"/>
  <c r="K45" i="18"/>
  <c r="S45" i="18"/>
  <c r="J47" i="18"/>
  <c r="R47" i="18"/>
  <c r="L48" i="18"/>
  <c r="T48" i="18"/>
  <c r="F49" i="18"/>
  <c r="N49" i="18"/>
  <c r="V49" i="18"/>
  <c r="X31" i="18"/>
  <c r="I31" i="18"/>
  <c r="L49" i="18"/>
  <c r="O23" i="18"/>
  <c r="O46" i="18" s="1"/>
  <c r="L31" i="18"/>
  <c r="T31" i="18"/>
  <c r="F32" i="18"/>
  <c r="N32" i="18"/>
  <c r="V32" i="18"/>
  <c r="H33" i="18"/>
  <c r="P33" i="18"/>
  <c r="X33" i="18"/>
  <c r="J35" i="18"/>
  <c r="R35" i="18"/>
  <c r="L36" i="18"/>
  <c r="T36" i="18"/>
  <c r="F37" i="18"/>
  <c r="N37" i="18"/>
  <c r="V37" i="18"/>
  <c r="H43" i="18"/>
  <c r="P43" i="18"/>
  <c r="X43" i="18"/>
  <c r="J44" i="18"/>
  <c r="R44" i="18"/>
  <c r="K47" i="18"/>
  <c r="S47" i="18"/>
  <c r="E48" i="18"/>
  <c r="M48" i="18"/>
  <c r="U48" i="18"/>
  <c r="G49" i="18"/>
  <c r="O49" i="18"/>
  <c r="W49" i="18"/>
  <c r="J32" i="18"/>
  <c r="Y31" i="18"/>
  <c r="U33" i="18"/>
  <c r="Y22" i="18"/>
  <c r="E25" i="18" s="1"/>
  <c r="Q23" i="18"/>
  <c r="Q46" i="18" s="1"/>
  <c r="E31" i="18"/>
  <c r="M31" i="18"/>
  <c r="U31" i="18"/>
  <c r="G32" i="18"/>
  <c r="O32" i="18"/>
  <c r="W32" i="18"/>
  <c r="I33" i="18"/>
  <c r="Q33" i="18"/>
  <c r="K35" i="18"/>
  <c r="S35" i="18"/>
  <c r="E36" i="18"/>
  <c r="M36" i="18"/>
  <c r="U36" i="18"/>
  <c r="G37" i="18"/>
  <c r="O37" i="18"/>
  <c r="W37" i="18"/>
  <c r="Y43" i="18"/>
  <c r="S44" i="18"/>
  <c r="E45" i="18"/>
  <c r="M45" i="18"/>
  <c r="L47" i="18"/>
  <c r="T47" i="18"/>
  <c r="F48" i="18"/>
  <c r="N48" i="18"/>
  <c r="V48" i="18"/>
  <c r="H49" i="18"/>
  <c r="P49" i="18"/>
  <c r="X49" i="18"/>
  <c r="R48" i="18"/>
  <c r="Z22" i="18"/>
  <c r="S23" i="18"/>
  <c r="S46" i="18" s="1"/>
  <c r="F31" i="18"/>
  <c r="N31" i="18"/>
  <c r="V31" i="18"/>
  <c r="H32" i="18"/>
  <c r="P32" i="18"/>
  <c r="X32" i="18"/>
  <c r="J33" i="18"/>
  <c r="R33" i="18"/>
  <c r="E47" i="18"/>
  <c r="M47" i="18"/>
  <c r="U47" i="18"/>
  <c r="G48" i="18"/>
  <c r="O48" i="18"/>
  <c r="W48" i="18"/>
  <c r="I49" i="18"/>
  <c r="Q49" i="18"/>
  <c r="Y21" i="18"/>
  <c r="Y23" i="18" s="1"/>
  <c r="Y46" i="18" s="1"/>
  <c r="U23" i="18"/>
  <c r="U46" i="18" s="1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Y21" i="6" s="1"/>
  <c r="H21" i="6"/>
  <c r="G21" i="6"/>
  <c r="F21" i="6"/>
  <c r="E21" i="6"/>
  <c r="E23" i="6" s="1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  <c r="Z6" i="6"/>
  <c r="Y6" i="6"/>
  <c r="Z5" i="6"/>
  <c r="Y5" i="6"/>
  <c r="Y25" i="22" l="1"/>
  <c r="Y45" i="20"/>
  <c r="Y42" i="20"/>
  <c r="Y46" i="20" s="1"/>
  <c r="Y25" i="19"/>
  <c r="Z43" i="20"/>
  <c r="Y25" i="21"/>
  <c r="Z21" i="6"/>
  <c r="Z22" i="6"/>
  <c r="Z20" i="6"/>
  <c r="K25" i="18"/>
  <c r="Y22" i="6"/>
  <c r="Z49" i="18"/>
  <c r="Z33" i="18"/>
  <c r="Z37" i="18"/>
  <c r="Z45" i="18"/>
  <c r="Y37" i="18"/>
  <c r="Q25" i="18"/>
  <c r="Y49" i="18"/>
  <c r="Y33" i="18"/>
  <c r="Y45" i="18"/>
  <c r="S25" i="18"/>
  <c r="I25" i="18"/>
  <c r="Z43" i="18"/>
  <c r="Z35" i="18"/>
  <c r="Z47" i="18"/>
  <c r="Z31" i="18"/>
  <c r="Z32" i="18"/>
  <c r="Z44" i="18"/>
  <c r="Z48" i="18"/>
  <c r="Z36" i="18"/>
  <c r="Y32" i="18"/>
  <c r="Y36" i="18"/>
  <c r="Y48" i="18"/>
  <c r="Y44" i="18"/>
  <c r="O25" i="18"/>
  <c r="W25" i="18"/>
  <c r="M25" i="18"/>
  <c r="Y20" i="6"/>
  <c r="Y5" i="9"/>
  <c r="Y25" i="18" l="1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23" i="9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F42" i="6"/>
  <c r="Z49" i="6"/>
  <c r="Y49" i="6"/>
  <c r="X49" i="6"/>
  <c r="W45" i="6"/>
  <c r="V45" i="6"/>
  <c r="U45" i="6"/>
  <c r="T45" i="6"/>
  <c r="S45" i="6"/>
  <c r="R49" i="6"/>
  <c r="Q49" i="6"/>
  <c r="P49" i="6"/>
  <c r="O45" i="6"/>
  <c r="N45" i="6"/>
  <c r="M45" i="6"/>
  <c r="L45" i="6"/>
  <c r="K45" i="6"/>
  <c r="J49" i="6"/>
  <c r="I49" i="6"/>
  <c r="H49" i="6"/>
  <c r="G45" i="6"/>
  <c r="F45" i="6"/>
  <c r="E45" i="6"/>
  <c r="Z44" i="6"/>
  <c r="Y44" i="6"/>
  <c r="X48" i="6"/>
  <c r="W48" i="6"/>
  <c r="V48" i="6"/>
  <c r="U44" i="6"/>
  <c r="T44" i="6"/>
  <c r="S44" i="6"/>
  <c r="R44" i="6"/>
  <c r="Q44" i="6"/>
  <c r="P48" i="6"/>
  <c r="O48" i="6"/>
  <c r="N48" i="6"/>
  <c r="M44" i="6"/>
  <c r="L44" i="6"/>
  <c r="K44" i="6"/>
  <c r="J44" i="6"/>
  <c r="I44" i="6"/>
  <c r="H48" i="6"/>
  <c r="G48" i="6"/>
  <c r="F48" i="6"/>
  <c r="E44" i="6"/>
  <c r="Z43" i="6"/>
  <c r="Y43" i="6"/>
  <c r="X43" i="6"/>
  <c r="W43" i="6"/>
  <c r="V47" i="6"/>
  <c r="U47" i="6"/>
  <c r="T47" i="6"/>
  <c r="S43" i="6"/>
  <c r="R43" i="6"/>
  <c r="Q43" i="6"/>
  <c r="P43" i="6"/>
  <c r="O43" i="6"/>
  <c r="N47" i="6"/>
  <c r="M47" i="6"/>
  <c r="L47" i="6"/>
  <c r="K43" i="6"/>
  <c r="J43" i="6"/>
  <c r="I43" i="6"/>
  <c r="H43" i="6"/>
  <c r="G43" i="6"/>
  <c r="F47" i="6"/>
  <c r="E4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S23" i="6"/>
  <c r="K23" i="6"/>
  <c r="M23" i="6" l="1"/>
  <c r="M46" i="6" s="1"/>
  <c r="G47" i="6"/>
  <c r="U23" i="6"/>
  <c r="U46" i="6" s="1"/>
  <c r="K49" i="6"/>
  <c r="S49" i="6"/>
  <c r="S46" i="9"/>
  <c r="I23" i="6"/>
  <c r="Y23" i="6"/>
  <c r="O47" i="6"/>
  <c r="K46" i="9"/>
  <c r="O46" i="9"/>
  <c r="W23" i="6"/>
  <c r="K46" i="6"/>
  <c r="W47" i="6"/>
  <c r="I46" i="9"/>
  <c r="W46" i="9"/>
  <c r="E46" i="9"/>
  <c r="S46" i="6"/>
  <c r="I48" i="6"/>
  <c r="G46" i="9"/>
  <c r="E46" i="6"/>
  <c r="G23" i="6"/>
  <c r="Y25" i="6"/>
  <c r="O23" i="6"/>
  <c r="Q48" i="6"/>
  <c r="Q23" i="6"/>
  <c r="Y48" i="6"/>
  <c r="U46" i="9"/>
  <c r="Q46" i="9"/>
  <c r="M46" i="9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Y46" i="6" l="1"/>
  <c r="Z47" i="9"/>
  <c r="Z43" i="9"/>
  <c r="I46" i="6"/>
  <c r="Z45" i="9"/>
  <c r="Z49" i="9"/>
  <c r="G46" i="6"/>
  <c r="O46" i="6"/>
  <c r="Q46" i="6"/>
  <c r="Y49" i="9"/>
  <c r="Y45" i="9"/>
  <c r="Y47" i="9"/>
  <c r="Y43" i="9"/>
  <c r="Z44" i="9"/>
  <c r="Z48" i="9"/>
  <c r="Y48" i="9"/>
  <c r="Y44" i="9"/>
  <c r="W46" i="6"/>
  <c r="Y34" i="9" l="1"/>
  <c r="Y46" i="9"/>
  <c r="E46" i="18" l="1"/>
</calcChain>
</file>

<file path=xl/sharedStrings.xml><?xml version="1.0" encoding="utf-8"?>
<sst xmlns="http://schemas.openxmlformats.org/spreadsheetml/2006/main" count="1664" uniqueCount="76">
  <si>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</si>
  <si>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</si>
  <si>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</si>
  <si>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</si>
  <si>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</si>
  <si>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</si>
  <si>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</si>
  <si>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</si>
  <si>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</si>
  <si>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</si>
  <si>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</si>
  <si>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</si>
  <si>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</si>
  <si>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</si>
  <si>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</si>
  <si>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</si>
  <si>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</si>
  <si>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</si>
  <si>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</si>
  <si>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</si>
  <si>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</si>
  <si>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</si>
  <si>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</si>
  <si>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</si>
  <si>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</si>
  <si>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</si>
  <si>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</si>
  <si>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</si>
  <si>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</si>
  <si>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</si>
  <si>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</si>
  <si>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</si>
  <si>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</si>
  <si>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</si>
  <si>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</si>
  <si>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</si>
  <si>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</si>
  <si>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</si>
  <si>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</si>
  <si>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</si>
  <si>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</si>
  <si>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</si>
  <si>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</si>
  <si>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</si>
  <si>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</si>
  <si>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</si>
  <si>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</si>
  <si>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</si>
  <si>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</si>
  <si>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</si>
  <si>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</si>
  <si>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</si>
  <si>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</si>
  <si>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</si>
  <si>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</si>
  <si>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</si>
  <si>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</si>
  <si>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</si>
  <si>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</si>
  <si>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</si>
  <si>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</si>
  <si>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</si>
  <si>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</si>
  <si>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</si>
  <si>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</si>
  <si>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令和4年4月</t>
    <phoneticPr fontId="9"/>
  </si>
  <si>
    <t>令和4年3月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</si>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</sst>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0" borderId="18" xfId="0" applyNumberFormat="1" applyFont="1" applyBorder="1" applyAlignment="1"/>
    <xf numFmtId="0" fontId="10" fillId="0" borderId="14" xfId="0" applyFont="1" applyBorder="1" applyAlignment="1"/>
    <xf numFmtId="3" fontId="10" fillId="0" borderId="19" xfId="0" applyNumberFormat="1" applyFont="1" applyBorder="1" applyAlignment="1"/>
    <xf numFmtId="3" fontId="10" fillId="0" borderId="24" xfId="0" applyNumberFormat="1" applyFont="1" applyBorder="1" applyAlignment="1"/>
    <xf numFmtId="0" fontId="10" fillId="0" borderId="25" xfId="0" applyFont="1" applyBorder="1" applyAlignment="1"/>
    <xf numFmtId="3" fontId="10" fillId="0" borderId="26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3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0" fontId="10" fillId="0" borderId="19" xfId="0" applyFont="1" applyBorder="1" applyAlignment="1"/>
    <xf numFmtId="0" fontId="10" fillId="0" borderId="32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0" fillId="0" borderId="61" xfId="0" applyFont="1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1" xfId="0" applyNumberFormat="1" applyFont="1" applyBorder="1" applyAlignment="1">
      <alignment horizontal="center"/>
    </xf>
    <xf numFmtId="180" fontId="1" fillId="0" borderId="29" xfId="3" applyNumberFormat="1" applyBorder="1" applyAlignment="1">
      <alignment horizontal="center"/>
    </xf>
    <xf numFmtId="180" fontId="1" fillId="0" borderId="53" xfId="3" applyNumberFormat="1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D3AC7F-A7A5-4AF7-9D9C-101F5B373F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5AC28C-2F98-4715-9121-2825CE4097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F2A7EE-5FB2-40AE-8F5A-DF9B24CA8E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3B95F7D-0D8F-4CD6-B20F-5E59FF689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295AFC8-B0E3-4E32-B65D-FC56069A8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7A65EA8-F208-44C7-B6E8-F164E4EB1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C761262-D53C-4A5B-8D75-A1379A7BA8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8B5D870-F440-497D-9DC0-057D931DC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5879976-C534-4657-96EC-92A09CE6F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D31749D-2BF3-4057-BD85-D13676CAE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ECA7EA0-FA2A-42DF-BB0A-25A71E6C5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CC9A024-C97C-433C-B7EF-3EB40C67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7F9C586-5D3F-4784-AF18-1A0E8EB4F4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99B8ABF-9B87-448E-B139-EF0D610D8D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C3B567E-15A0-4B11-8762-E67C1768D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32B6245-C2C9-4651-993D-B321517F2C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948CB95-A688-4589-AEAE-1295B06A25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7880DF2-427D-485B-A09B-AA49C336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F5603C2-E53C-4EF5-BC02-37C1C3085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F399BCB-C889-457A-B7E9-7A17AF889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C8EF372-6B36-40EC-98AA-0D62A6428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4443A9F-9085-4E9A-8091-3BD4346BE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116F133-6FC4-48CD-BF83-C814B4E05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FA5798-C228-4EEA-91FC-A351443C8D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8FC28B0-88A9-4108-B3F1-7F6657CD3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A59C532-5A8C-460C-A27E-3793F5037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20D2F18-6F62-44E2-AA9F-C7740DDA2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F6DE85E-9C6F-4825-A2C1-0CEF78412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D581583-B899-4CF7-AF95-A6BB53185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C9CC82-7E62-42B0-A8FD-11DD0BD71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1DF987F-408A-4E63-8384-55537D8D2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E5399F2-A9FA-407B-9247-DD502338B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1E059D9-5895-467C-957D-B502165C5D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FE5A08B-E40D-48F7-91FA-BE91418B1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A45C4F6-8800-4A6D-A961-7B5C63B9B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77AC55B-7E0B-4316-94FC-6D3F63116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32ADF75-2957-4228-A8E5-69041AD56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E1C1D3C-EF63-4691-8AC1-D8A60F7C56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EF2188E-7F92-40D4-896E-A5FFFAA12D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D7432A8-77B1-40BF-B786-C0AE93168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86032DC-7B4B-487E-BB70-69482A95D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203FD0DF-4DC5-4EB3-B58F-C8D8756CE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BB01CF3-85AB-4E00-8298-4059F1D6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D08A07A-9A6C-4EA5-AF87-1107E7FD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E414255-07E0-4071-B04B-C9D99C498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0D6D803-CADF-43DE-8D21-4EAFB5279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7F502FE-A091-4E5D-9811-5CE457B6E0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502A73E-0294-4E6B-BA50-A6607B024F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BB4FDAE-2ACB-495B-9F9F-70B7747BA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E92FDF1-204B-4442-8AC2-FBF05A9FD6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A05BA3E-7304-41A7-B2DD-CDD40B139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67F26FA-52CA-4B83-A394-684E7233A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7D2B45-190C-4C3F-9005-034022D6A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A4E02EA-AA95-407B-BF6C-4ED4C15E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E15969C-2C43-4B3C-9133-7119A5C5CF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86CF83-18E7-4DD6-89BD-49BB100FD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5B3B3E0-EF58-499D-AB7D-8AB291482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A9AF68E-9058-49C7-B6CA-0426AC814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1EA37C9-B77F-4A4C-94D5-BB529FA75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471DC1B-51A3-43E1-88C8-1C4FE1920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2A432AD-3F1D-43C9-ACD5-9F26BF983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1527619-8FEF-420D-A957-9EF08B8F7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ACEBEA1-33BE-4398-819B-0B6DA0684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79006DC-9949-49A7-8285-DB8AD47023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D5D97708-78CA-47FF-B647-09BF85CC0C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D0866BA-010E-4CD9-9A17-B0CE0FAE2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CCF4A99-01EB-47D5-ADF1-D8FACC458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7BD1392-F78B-46CF-AD93-89408F660C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2CA149E-B79B-40DA-A1E5-4D27F82E11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A64503-B197-44E7-B0E2-FCDAB9B2B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39BEF9C-F0CE-4447-BAF1-18512C8678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FBF41E4-D663-4484-9ED5-87877C3BB0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485109-5636-497F-B036-58A12F69E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6D0FD1-A36D-41CE-9B91-45E257DBE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EA4CEC-4C38-4656-9815-FD0B8509A6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BD61C56-DDF6-4182-8DAC-66A600050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758B84-D632-4375-B36A-61B5F1F91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3EA2C6E-A6B0-481A-AEFB-C7CE00CB2A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6B4CEF1-98EC-4E85-95E8-99A849943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7CE5614-0395-4C17-880C-D950CF498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F078D33-19DC-45B5-B4F0-EECE80F50A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652D47D-9A41-44BF-8BDB-78FC669410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EECD0F-CEDF-4E5A-A103-89E6D0A8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DA43F74-8CDB-4E27-81DF-49F599CD3E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418F917-ADDE-4C80-AE9F-4B7BA4FF9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7A4DD4E-3108-4AF1-8B16-B17A99835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9409690-AC34-4E83-821A-21EF73004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A5009A-D785-4732-A28E-37964A000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B2E0BEC-8E5C-4796-B9F1-3961777BE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3F6D64B-F5B6-4312-BFBC-B8DA27F7E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4436918-DA6E-427C-8843-4BA8BBDFE8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19F7A8F-6772-4E4A-9889-CB9EDED43F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7231FA0-575B-4A3A-A0D8-ED483800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37E191F-385F-4C00-BE08-01751379E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C1D0520-37C2-4DFC-801A-A0CA81B389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FBD439C-1B29-4487-8DA3-BDDF793DE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81B5515-5501-4E38-AA07-5B7295A2C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C3E25D5-DB6C-4005-A128-ED137AE6C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7495A63-CD9D-4BE3-983E-A5F91FAE4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B241793-1E6F-4044-86E0-49F45A693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B0497E-3D7C-4F6F-81DB-B7D2D2DCB8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1AB5D6A-A542-48D2-91A4-5D4250FCB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6837F21-4E8D-431D-90B1-BACED460C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7A49183-23D4-4505-8663-0BC66087E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BF3E2-D571-40D8-B75B-022B0F0A20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9BD5AB9-E252-41DB-B5FC-C0BCD788A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3BF51C6-1299-46B2-94F9-10F10B86D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87B20D6-352D-4432-B1AC-92FCCFE5B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B0BD955-E452-4E49-BDFC-8370FBDD2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0C32395-E687-4D49-8BD8-9CB3676DC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F779AAF-6492-4232-870E-EBF4A27715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C402C84-08ED-4CED-B03E-162DA7090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102090A-A55C-4E7F-B332-BE818207C9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96C68DF-1974-459F-BFBE-6E0FE6DC4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CF0743-02B9-4F0E-BC74-5B5EEF58F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D3CDE62-1F42-4927-8F01-4FDFA47DF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2FACE2E-3DB6-41E3-9962-FCBF21C5EA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C9D8E52-D264-4565-BEAE-0E8523C47F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724F9F3-7DCE-40E9-A538-17210EB8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C90E29B-CB6E-41DF-BA49-DD15F1375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356C7F2-716D-4D7D-AEC2-E996B9B6D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BC8A40E-8ACD-4874-B912-5E764E33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758445-49D5-407C-A2B2-90B14F1E8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6B01A4-542C-4B4C-A721-5A32BD145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0841506-1CCB-491B-9BE8-760658C15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5292035-601A-459E-B3A8-8EE2735F8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5D969E0-F488-4880-9A16-0492ADD24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97A673D-6309-4A84-8510-36997CF18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31537A4-A392-49AA-9724-E2DFC758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A444E16-55A8-4A2E-86E8-9230043A17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BAD25F4-EB87-4902-BC91-7458029715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B376062B-86DC-4D7A-A968-FA6E46870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37B1198-6342-4C6E-B342-6E9E03A75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83ECB50-E929-4A6D-9350-54A7C5185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4D62AF-BD8B-406B-8536-29CE32E9C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91CFEF-0F8C-4B17-99CE-F8B154B9D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B7AAC35-AC25-4B8D-9A93-7AE9508CD3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345D576-9180-438B-B2AB-0C878A360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A9C3843-5F76-44FF-A275-A89B31B5A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544D425-9FC0-494A-807C-390550757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CD41E46-4477-48F1-82C1-B52E7EC77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A4D7110B-85CD-4E3F-A565-CC1D1AAF0A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9C4DD28-9A9E-444B-A6DD-FBCC94D68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EC8BBC8-1485-4A7F-9239-EA68861EE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D3D4750-4DB1-4DCB-A930-AA49DD6E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91ECA7C-EE8C-4F6B-9A12-5DB8BEBBC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B2945CA-DAFB-4B1E-8539-AFC919D73B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0D2E63F-F86E-498D-AB40-FA7EEFC4CC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629F0A5-20BE-443B-BAA3-CDABD7296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0EF5ADD-FE14-4125-A91C-CD5B598220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0601E5E-9964-4FAA-B4EA-BD4D8F7A4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9FCF54-F471-43FE-B4A6-F48FE13B6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BE5EBF3-1954-4E60-8FDB-685DE1BB8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64DA9-66D4-469E-A09F-B10286A3F8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F0B3FB5-7265-44E7-BAB8-328272D2C6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320F971-E35A-4E9D-93F9-76D0A91534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6ED9530-9264-4E90-8C20-7C3E1B12D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BCE208-EF84-42A9-9686-95EA6DC48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5C2C3C5-BDE1-4C22-86DF-C8FB02754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67055E8-884E-4249-BD61-DA5212BA6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D919554-FD32-4317-BCF0-574220FC4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8F8B96-43CA-4896-8739-2A1B52A5D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DE3D327-FA81-4715-92A7-AD4C0741F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2624A81-AA2B-4CB3-AD43-F84140196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B0A3ABD-1A61-49A5-82C1-68DF23FF5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745FC8E-9CCE-4F5B-8A5B-C34366CA9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D9351A-0F93-47B5-A942-AB1A92CB3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C08BAB1-5CB9-430B-8CCA-FDFFFEF25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2074D8-1E5D-498F-8D8E-BA4C5512CB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572544C-F9B8-489F-A8D5-2EE6821C3C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08C6F59-43B9-4315-9EC2-D5E06672D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599FC77-D5ED-4B13-BC75-F5968C39C0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E7BE471-7AD8-4EBD-88DD-538EED9336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C66C60E-C53A-4C00-B8A9-8C3ACB53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3D83678-2CDE-4DFA-B73E-D45EAA72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3674C54-21C5-49FC-BBCD-3653B0B2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F1180B7-D846-4C33-8F09-B02D2DDAA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5EBC8-84C9-454C-8185-614C89606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CF40384-51E3-4C53-8C63-BA3BD2140D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548C1C6-17B2-4EC3-AAF4-2496FA83F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91D639D-C13E-44E8-882F-F1155026C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7E83926-3D4A-4F40-9AFC-5546B780CC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5609EA-EBD8-4C02-BF9F-8BA1AD053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13B84E2-2107-42D0-AA5C-1FAD6788F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73CA96A-2416-4350-8DF4-DE97CDC60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F797ABB3-1B12-4B0E-B0E8-5B8F2E8AB5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78564F5-DAB8-4843-929B-7665A71EC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B9B1377-3709-48D5-9657-CEE64A2D57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20A92BC-F411-466B-884C-021E1E6E04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C9C5157-E7F3-49B2-95AC-B14F680A0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90AE50B-FDE9-42BC-B961-606FA519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695FE71-5910-4282-AC87-0F6C8CE12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CBD5075-C616-4B97-B16B-9DF513EBE6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859B9F-EFDC-4CCA-A26D-F4E1C9A55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F4C976-09BC-4EED-8137-D6B420601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410DC8A-33FD-43B3-A334-FA247B0E7A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7C33911-AD4A-4802-A14D-061996D30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774810B-B892-4937-8BA7-0A4DCE9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062F1F-3768-45BA-B2E7-827C52A46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9B64468-B7F0-4786-860E-C12853E39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9AA03FE-BC28-4D93-9E09-86A2778A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01177B8-99D9-4379-AC1D-753EB4B2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B147C04-ED13-428E-BA8F-F31C544E29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93D46001-097A-473A-B6C7-7BA44839C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9B561BE-2D9D-45C3-8D98-6FC3351EE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FA69B84-20E9-49B4-AE5C-ECAFB99FF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79EB266-26BF-4343-9602-E819914707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6E74933-7EA9-435F-8069-ED2B73D55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C4D8A9E-D5FC-471A-BB02-6548744F7F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158297-75DC-43DE-922B-FA844D2AA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D0BAD46-F56F-4695-9433-678812B6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540DC9ED-FF07-44A8-82F8-40B6B663A5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7D7A50C-AE14-4ED7-99BA-CE0F28181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D7C9DFA-752A-40EE-BAEE-8C8EB4F45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C43D040-38C3-426C-8424-255569A0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F1CB556-3B6A-46E2-89FA-A88C36201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7155ABC-1864-4AC6-8F20-7430D0A4D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2B42F1D-40F4-4208-AB22-7D85A72CE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4F611A8-5824-4F85-AB27-479A28C595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CF85E8-0A83-4DA4-AB72-596848538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D64A4FD-B2D3-447C-8876-881FE1A09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BAA1CB-7322-440C-9F5E-CEB1EDF32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63760D-50AF-4E08-9F62-7424C71F81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A73C659-F688-455D-99B9-D159F78BF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7F2613-88BF-44F6-AA2D-014518E082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7A715F-6238-4911-998B-2C5CE6C64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72686ED-E3EF-4C86-886C-D5225CF63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98DB293-8B13-4FFE-981C-A97F7A5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73EFC8-9EEC-47FE-9A0E-CC682B3CD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82D30AF-CFFF-4ADC-B16D-EE6F86A04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E9CCD62-6792-498A-9AF5-2C8564BDE0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6CA6F0B-07CC-4920-AF2C-91D4ABFA1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4082BAC-38B3-4F39-9248-BAE3668D2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724E21-03E4-44D4-8898-2EAA65062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B73E026-5C0C-4BFF-B104-994FCE7D6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8BC723F-B2B6-49DE-8299-D735F2155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984A92FE-BE09-451D-9AF7-5627DE483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2EE81BA-5B9F-4308-814E-3844F43A7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1641EA-162A-4E0A-A1F5-F4F214DC0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2E7EBA5-8441-4B4D-93F0-34EA81F86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FC7DCEF-0B93-42AB-A2C1-467207FF1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B943CD0-587E-4177-8853-5ABF4F772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EBBCE40-14DE-4BBF-932F-A9628A5FAB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645D9D9-3928-4762-B8BA-0748FBBE1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6D7AE73-ABF1-4198-92D1-D1320A26E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662FD5A-82E1-4A0F-9A34-CB1F6DDE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4864EB6-C250-4475-9759-576D7F663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7DEBA8F-39AF-41CB-877E-5932B60023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17B7F8A-6C7D-4CC7-925D-38133A168E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8DFC6E1-5D38-43DD-8F07-3BFA69143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C1D838F-9B7D-45DB-B149-9846A2E51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BC9FC12-A2D2-4F72-BBC0-F2E0AD4F5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01354BC-1E4C-44C2-9ACF-9B4B418864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4114E51-4D2D-465D-9359-9BA7A6768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C67F114-62D4-438C-BF53-F2AC05442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BB41F9-4B0B-4E5D-BFFC-BA925A5E9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2DA072B-DCE3-49F7-966A-611A97D98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E95292D-4387-4309-BE10-228298C49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6F47E76-D62F-4414-9030-62CE6A1AE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7B80C1-AD81-4A70-998D-E3F51AF2E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173DEE3-D754-4E08-9C70-445B6C3B5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01E2F3C-97EC-4F96-A834-710EC195C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D5F42AF-0B5D-43C4-B75F-AB3DCC1DFF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75B36B7-6E81-426D-B6F3-CB8F26A75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68C770D-D96D-46E0-BFA4-14EC2AC27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3D154D1-B857-4D86-BCC4-75C0E9DBA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BF9B64-CAB7-444E-8C19-E10094831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9DCBC3E-A84C-44DF-AD86-F73D64D6C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1D86883-6BFA-42A2-A1A9-A4B59A575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6BAB3F9-1470-4027-A9FD-D3D28DC11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06A1286-AA25-47DB-8BB9-5949C8C9C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C3840E4-6915-4485-B28A-77C97A1E3D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C9DBDC7-0EA1-4FDF-AED7-42463FFAE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D0360D-D029-4A33-AACB-8359D21E94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F5802D-FEB0-4AF6-8FA8-D845EBE56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ED6A301-D12D-4DC1-86B5-64CD93A072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B998B7A-9DDA-47F5-8549-26769FDA3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5DB7459-EF7E-4420-BA20-2E36DDC45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BC9B363-6B01-4EB8-BAC3-B4FFF5C38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BF4219-3B0B-4DDB-9263-709C7B2BD5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032F0B0-73EE-4565-9DE0-F59877923D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FC0D23-6066-4DA6-9285-5451879A7C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7012D12-C10A-4418-B876-61BC5D668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868F83A-63D8-4C87-ABDA-309BF4758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9345165-C65B-4A2C-8DBD-9977A79B5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7BA2762-E07D-4E69-9957-8490D96A6B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B268B12-FEEA-401C-990C-39FA35C5A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AF23854-35C0-435A-A71B-88E61D4BA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561DFB1-5569-4AC5-80AF-564F71E2F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31F398-AC18-4F2F-91C8-66B00F499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4C06633-AA4F-4AA9-BA09-974DEB957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5A16B14-DE59-4812-90D9-134236DEB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76CFD70-10D7-403C-805A-F3C1849A3D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73A5D6B-27B2-461E-9D88-F476F744C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FE1DF71-76F3-4211-9572-1A6AEFB3F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0EC2A8-607F-433C-9A91-2FF2185D6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147CB8-E955-4CEF-B1EA-56F759C9AD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E9D2332-93DE-4D60-A7FA-EF0028776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BD67D5-3418-4595-94E3-F4038F970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3CC1045-CDD3-4B85-B5C4-A42A7F83F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75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9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7"/>
      <c r="D6" s="85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80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81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9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80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81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9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80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9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82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52.146661356484124</v>
      </c>
      <c r="F23" s="139"/>
      <c r="G23" s="138">
        <f>(G20+G21)/(G22+G41)*100</f>
        <v>84.363391030169737</v>
      </c>
      <c r="H23" s="139"/>
      <c r="I23" s="138">
        <f>(I20+I21)/(I22+I41)*100</f>
        <v>64.054219323277621</v>
      </c>
      <c r="J23" s="139"/>
      <c r="K23" s="138">
        <f>(K20+K21)/(K22+K41)*100</f>
        <v>26.753722987347444</v>
      </c>
      <c r="L23" s="139"/>
      <c r="M23" s="138">
        <f>(M20+M21)/(M22+M41)*100</f>
        <v>41.667656653333793</v>
      </c>
      <c r="N23" s="139"/>
      <c r="O23" s="138">
        <f>(O20+O21)/(O22+O41)*100</f>
        <v>83.22081988063789</v>
      </c>
      <c r="P23" s="139"/>
      <c r="Q23" s="138">
        <f>(Q20+Q21)/(Q22+Q41)*100</f>
        <v>47.036656107294192</v>
      </c>
      <c r="R23" s="139"/>
      <c r="S23" s="138">
        <f>(S20+S21)/(S22+S41)*100</f>
        <v>167.15839035295713</v>
      </c>
      <c r="T23" s="139"/>
      <c r="U23" s="138">
        <f>(U20+U21)/(U22+U41)*100</f>
        <v>88.619369611105142</v>
      </c>
      <c r="V23" s="139"/>
      <c r="W23" s="138">
        <f>(W20+W21)/(W22+W41)*100</f>
        <v>98.33596721789317</v>
      </c>
      <c r="X23" s="139"/>
      <c r="Y23" s="138">
        <f>(Y20+Y21)/(Y22+Y41)*100</f>
        <v>77.267469775139944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186669.69517388075</v>
      </c>
      <c r="F24" s="141"/>
      <c r="G24" s="134">
        <f>H22/G22*1000</f>
        <v>431887.23613755929</v>
      </c>
      <c r="H24" s="135"/>
      <c r="I24" s="136">
        <f>J22/I22*1000</f>
        <v>776984.37563658576</v>
      </c>
      <c r="J24" s="137"/>
      <c r="K24" s="134">
        <f>L22/K22*1000</f>
        <v>537873.70518472022</v>
      </c>
      <c r="L24" s="135"/>
      <c r="M24" s="136">
        <f>N22/M22*1000</f>
        <v>196619.9778656837</v>
      </c>
      <c r="N24" s="137"/>
      <c r="O24" s="134">
        <f>P22/O22*1000</f>
        <v>281674.99488019658</v>
      </c>
      <c r="P24" s="135"/>
      <c r="Q24" s="136">
        <f>R22/Q22*1000</f>
        <v>182823.81036261606</v>
      </c>
      <c r="R24" s="137"/>
      <c r="S24" s="134">
        <f>T22/S22*1000</f>
        <v>95043.794659027306</v>
      </c>
      <c r="T24" s="135"/>
      <c r="U24" s="136">
        <f>V22/U22*1000</f>
        <v>271515.54543498531</v>
      </c>
      <c r="V24" s="137"/>
      <c r="W24" s="134">
        <f>X22/W22*1000</f>
        <v>254997.51974167069</v>
      </c>
      <c r="X24" s="135"/>
      <c r="Y24" s="136">
        <f>Z22/Y22*1000</f>
        <v>218696.51359367851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1734</v>
      </c>
      <c r="F27" s="103">
        <v>239031</v>
      </c>
      <c r="G27" s="118">
        <v>1037</v>
      </c>
      <c r="H27" s="104">
        <v>352921</v>
      </c>
      <c r="I27" s="102">
        <v>2934</v>
      </c>
      <c r="J27" s="103">
        <v>5848721</v>
      </c>
      <c r="K27" s="118">
        <v>1692</v>
      </c>
      <c r="L27" s="104">
        <v>3436378</v>
      </c>
      <c r="M27" s="102">
        <v>8675</v>
      </c>
      <c r="N27" s="103">
        <v>2095663</v>
      </c>
      <c r="O27" s="106">
        <v>4994</v>
      </c>
      <c r="P27" s="104">
        <v>1614810</v>
      </c>
      <c r="Q27" s="102">
        <v>29495</v>
      </c>
      <c r="R27" s="103">
        <v>5886224</v>
      </c>
      <c r="S27" s="106">
        <v>48976</v>
      </c>
      <c r="T27" s="104">
        <v>10337793</v>
      </c>
      <c r="U27" s="102">
        <v>4984</v>
      </c>
      <c r="V27" s="103">
        <v>1531048</v>
      </c>
      <c r="W27" s="102">
        <v>8839</v>
      </c>
      <c r="X27" s="104">
        <v>1892756</v>
      </c>
      <c r="Y27" s="102">
        <v>113360</v>
      </c>
      <c r="Z27" s="103">
        <v>33235345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995</v>
      </c>
      <c r="F28" s="111">
        <v>91440</v>
      </c>
      <c r="G28" s="108">
        <v>923</v>
      </c>
      <c r="H28" s="109">
        <v>316405</v>
      </c>
      <c r="I28" s="110">
        <v>3224</v>
      </c>
      <c r="J28" s="111">
        <v>5874108</v>
      </c>
      <c r="K28" s="112">
        <v>811</v>
      </c>
      <c r="L28" s="109">
        <v>1971094</v>
      </c>
      <c r="M28" s="110">
        <v>9857</v>
      </c>
      <c r="N28" s="111">
        <v>1929725</v>
      </c>
      <c r="O28" s="112">
        <v>5091</v>
      </c>
      <c r="P28" s="109">
        <v>1630821</v>
      </c>
      <c r="Q28" s="110">
        <v>30743</v>
      </c>
      <c r="R28" s="111">
        <v>6127578</v>
      </c>
      <c r="S28" s="112">
        <v>48697</v>
      </c>
      <c r="T28" s="109">
        <v>10254929</v>
      </c>
      <c r="U28" s="110">
        <v>4316</v>
      </c>
      <c r="V28" s="111">
        <v>1674858</v>
      </c>
      <c r="W28" s="110">
        <v>9372</v>
      </c>
      <c r="X28" s="109">
        <v>1925560</v>
      </c>
      <c r="Y28" s="113">
        <v>114029</v>
      </c>
      <c r="Z28" s="107">
        <v>31796518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3153</v>
      </c>
      <c r="F29" s="107">
        <v>623608</v>
      </c>
      <c r="G29" s="116">
        <v>1179</v>
      </c>
      <c r="H29" s="117">
        <v>513224</v>
      </c>
      <c r="I29" s="113">
        <v>1849</v>
      </c>
      <c r="J29" s="107">
        <v>1783704</v>
      </c>
      <c r="K29" s="116">
        <v>3680</v>
      </c>
      <c r="L29" s="117">
        <v>4994311</v>
      </c>
      <c r="M29" s="113">
        <v>13642.1</v>
      </c>
      <c r="N29" s="107">
        <v>3043285</v>
      </c>
      <c r="O29" s="116">
        <v>4439</v>
      </c>
      <c r="P29" s="117">
        <v>1248308</v>
      </c>
      <c r="Q29" s="113">
        <v>58185</v>
      </c>
      <c r="R29" s="107">
        <v>10166948</v>
      </c>
      <c r="S29" s="116">
        <v>28648</v>
      </c>
      <c r="T29" s="117">
        <v>2651615</v>
      </c>
      <c r="U29" s="113">
        <v>4305</v>
      </c>
      <c r="V29" s="107">
        <v>977801</v>
      </c>
      <c r="W29" s="113">
        <v>7828</v>
      </c>
      <c r="X29" s="117">
        <v>1869869</v>
      </c>
      <c r="Y29" s="113">
        <v>126908.1</v>
      </c>
      <c r="Z29" s="107">
        <v>27872673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/>
      <c r="F30" s="130"/>
      <c r="G30" s="129"/>
      <c r="H30" s="130"/>
      <c r="I30" s="129"/>
      <c r="J30" s="130"/>
      <c r="K30" s="129"/>
      <c r="L30" s="130"/>
      <c r="M30" s="129"/>
      <c r="N30" s="130"/>
      <c r="O30" s="129"/>
      <c r="P30" s="130"/>
      <c r="Q30" s="129"/>
      <c r="R30" s="130"/>
      <c r="S30" s="129"/>
      <c r="T30" s="130"/>
      <c r="U30" s="129"/>
      <c r="V30" s="130"/>
      <c r="W30" s="129"/>
      <c r="X30" s="130"/>
      <c r="Y30" s="129"/>
      <c r="Z30" s="130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-639.87200000000007</v>
      </c>
      <c r="F31" s="95">
        <f t="shared" ref="F31:Z33" si="3">F20-F27</f>
        <v>-115212</v>
      </c>
      <c r="G31" s="96">
        <f t="shared" si="3"/>
        <v>424</v>
      </c>
      <c r="H31" s="97">
        <f t="shared" si="3"/>
        <v>171323</v>
      </c>
      <c r="I31" s="94">
        <f t="shared" si="3"/>
        <v>-43</v>
      </c>
      <c r="J31" s="95">
        <f t="shared" si="3"/>
        <v>-1942730.4</v>
      </c>
      <c r="K31" s="96">
        <f t="shared" si="3"/>
        <v>193</v>
      </c>
      <c r="L31" s="97">
        <f t="shared" si="3"/>
        <v>195552</v>
      </c>
      <c r="M31" s="94">
        <f t="shared" si="3"/>
        <v>-1761</v>
      </c>
      <c r="N31" s="95">
        <f t="shared" si="3"/>
        <v>-584962</v>
      </c>
      <c r="O31" s="96">
        <f t="shared" si="3"/>
        <v>-814</v>
      </c>
      <c r="P31" s="97">
        <f t="shared" si="3"/>
        <v>-225645</v>
      </c>
      <c r="Q31" s="94">
        <f t="shared" si="3"/>
        <v>-1282</v>
      </c>
      <c r="R31" s="95">
        <f t="shared" si="3"/>
        <v>-450160.79999999981</v>
      </c>
      <c r="S31" s="96">
        <f t="shared" si="3"/>
        <v>1412</v>
      </c>
      <c r="T31" s="97">
        <f t="shared" si="3"/>
        <v>-1422762</v>
      </c>
      <c r="U31" s="94">
        <f t="shared" si="3"/>
        <v>-67</v>
      </c>
      <c r="V31" s="95">
        <f t="shared" si="3"/>
        <v>246662</v>
      </c>
      <c r="W31" s="96">
        <f t="shared" si="3"/>
        <v>-1284</v>
      </c>
      <c r="X31" s="97">
        <f t="shared" si="3"/>
        <v>-166452</v>
      </c>
      <c r="Y31" s="94">
        <f t="shared" si="3"/>
        <v>-3861.872000000003</v>
      </c>
      <c r="Z31" s="95">
        <f t="shared" si="3"/>
        <v>-4294387.1999999993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4">E21-E28</f>
        <v>-9.8799999999999955</v>
      </c>
      <c r="F32" s="99">
        <f t="shared" si="4"/>
        <v>5807</v>
      </c>
      <c r="G32" s="100">
        <f t="shared" si="4"/>
        <v>427</v>
      </c>
      <c r="H32" s="101">
        <f t="shared" si="4"/>
        <v>175486</v>
      </c>
      <c r="I32" s="98">
        <f t="shared" si="4"/>
        <v>170</v>
      </c>
      <c r="J32" s="99">
        <f t="shared" si="4"/>
        <v>-1099707.7000000002</v>
      </c>
      <c r="K32" s="100">
        <f t="shared" si="4"/>
        <v>1127</v>
      </c>
      <c r="L32" s="101">
        <f t="shared" si="4"/>
        <v>1737086</v>
      </c>
      <c r="M32" s="98">
        <f t="shared" si="4"/>
        <v>-2601</v>
      </c>
      <c r="N32" s="99">
        <f t="shared" si="4"/>
        <v>-288230</v>
      </c>
      <c r="O32" s="100">
        <f t="shared" si="4"/>
        <v>-765</v>
      </c>
      <c r="P32" s="101">
        <f t="shared" si="4"/>
        <v>-198285</v>
      </c>
      <c r="Q32" s="98">
        <f t="shared" si="4"/>
        <v>-1790</v>
      </c>
      <c r="R32" s="99">
        <f t="shared" si="4"/>
        <v>-710712.59999999963</v>
      </c>
      <c r="S32" s="100">
        <f t="shared" si="4"/>
        <v>-388</v>
      </c>
      <c r="T32" s="101">
        <f t="shared" si="4"/>
        <v>-1683330</v>
      </c>
      <c r="U32" s="98">
        <f t="shared" si="3"/>
        <v>675</v>
      </c>
      <c r="V32" s="99">
        <f t="shared" si="3"/>
        <v>487165</v>
      </c>
      <c r="W32" s="100">
        <f t="shared" si="3"/>
        <v>-2110</v>
      </c>
      <c r="X32" s="101">
        <f t="shared" si="3"/>
        <v>-217768</v>
      </c>
      <c r="Y32" s="98">
        <f t="shared" si="3"/>
        <v>-5264.8800000000047</v>
      </c>
      <c r="Z32" s="99">
        <f t="shared" si="3"/>
        <v>-1792489.3000000007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4"/>
        <v>-1114.5919999999999</v>
      </c>
      <c r="F33" s="99">
        <f t="shared" si="3"/>
        <v>-243099</v>
      </c>
      <c r="G33" s="100">
        <f t="shared" si="3"/>
        <v>573.90200000000004</v>
      </c>
      <c r="H33" s="101">
        <f t="shared" si="3"/>
        <v>243832</v>
      </c>
      <c r="I33" s="98">
        <f t="shared" si="3"/>
        <v>3060</v>
      </c>
      <c r="J33" s="99">
        <f t="shared" si="3"/>
        <v>2030512.2999999998</v>
      </c>
      <c r="K33" s="100">
        <f t="shared" si="3"/>
        <v>3647.2999999999993</v>
      </c>
      <c r="L33" s="101">
        <f t="shared" si="3"/>
        <v>-1053149</v>
      </c>
      <c r="M33" s="98">
        <f t="shared" si="3"/>
        <v>3619.7840000000015</v>
      </c>
      <c r="N33" s="99">
        <f t="shared" si="3"/>
        <v>350746.25</v>
      </c>
      <c r="O33" s="100">
        <f t="shared" si="3"/>
        <v>444</v>
      </c>
      <c r="P33" s="101">
        <f t="shared" si="3"/>
        <v>127111</v>
      </c>
      <c r="Q33" s="98">
        <f t="shared" si="3"/>
        <v>1423.5</v>
      </c>
      <c r="R33" s="99">
        <f t="shared" si="3"/>
        <v>730905.09999999963</v>
      </c>
      <c r="S33" s="100">
        <f t="shared" si="3"/>
        <v>1721</v>
      </c>
      <c r="T33" s="101">
        <f t="shared" si="3"/>
        <v>234770</v>
      </c>
      <c r="U33" s="98">
        <f t="shared" si="3"/>
        <v>1272.1999999999998</v>
      </c>
      <c r="V33" s="99">
        <f t="shared" si="3"/>
        <v>536495.5</v>
      </c>
      <c r="W33" s="100">
        <f t="shared" si="3"/>
        <v>15.940999999999804</v>
      </c>
      <c r="X33" s="101">
        <f t="shared" si="3"/>
        <v>130316.5</v>
      </c>
      <c r="Y33" s="98">
        <f t="shared" si="3"/>
        <v>14663.035000000003</v>
      </c>
      <c r="Z33" s="99">
        <f t="shared" si="3"/>
        <v>3088440.6499999985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52.146661356484124</v>
      </c>
      <c r="F34" s="128"/>
      <c r="G34" s="124">
        <f t="shared" ref="G34" si="5">+G23-G30</f>
        <v>84.363391030169737</v>
      </c>
      <c r="H34" s="128"/>
      <c r="I34" s="124">
        <f t="shared" ref="I34" si="6">+I23-I30</f>
        <v>64.054219323277621</v>
      </c>
      <c r="J34" s="128"/>
      <c r="K34" s="124">
        <f t="shared" ref="K34" si="7">+K23-K30</f>
        <v>26.753722987347444</v>
      </c>
      <c r="L34" s="128"/>
      <c r="M34" s="124">
        <f t="shared" ref="M34" si="8">+M23-M30</f>
        <v>41.667656653333793</v>
      </c>
      <c r="N34" s="128"/>
      <c r="O34" s="124">
        <f t="shared" ref="O34" si="9">+O23-O30</f>
        <v>83.22081988063789</v>
      </c>
      <c r="P34" s="128"/>
      <c r="Q34" s="124">
        <f t="shared" ref="Q34" si="10">+Q23-Q30</f>
        <v>47.036656107294192</v>
      </c>
      <c r="R34" s="128"/>
      <c r="S34" s="124">
        <f t="shared" ref="S34" si="11">+S23-S30</f>
        <v>167.15839035295713</v>
      </c>
      <c r="T34" s="128"/>
      <c r="U34" s="124">
        <f t="shared" ref="U34" si="12">+U23-U30</f>
        <v>88.619369611105142</v>
      </c>
      <c r="V34" s="128"/>
      <c r="W34" s="124">
        <f t="shared" ref="W34" si="13">+W23-W30</f>
        <v>98.33596721789317</v>
      </c>
      <c r="X34" s="128"/>
      <c r="Y34" s="124">
        <f t="shared" ref="Y34" si="14">+Y23-Y30</f>
        <v>77.267469775139944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5">E20/E27*100</f>
        <v>63.098500576701269</v>
      </c>
      <c r="F35" s="64">
        <f t="shared" si="15"/>
        <v>51.800394091142991</v>
      </c>
      <c r="G35" s="65">
        <f t="shared" si="15"/>
        <v>140.88717454194793</v>
      </c>
      <c r="H35" s="66">
        <f t="shared" si="15"/>
        <v>148.54429178201354</v>
      </c>
      <c r="I35" s="63">
        <f t="shared" si="15"/>
        <v>98.5344239945467</v>
      </c>
      <c r="J35" s="64">
        <f t="shared" si="15"/>
        <v>66.783671165029077</v>
      </c>
      <c r="K35" s="65">
        <f t="shared" si="15"/>
        <v>111.40661938534279</v>
      </c>
      <c r="L35" s="66">
        <f t="shared" si="15"/>
        <v>105.69064288038162</v>
      </c>
      <c r="M35" s="63">
        <f t="shared" si="15"/>
        <v>79.700288184438037</v>
      </c>
      <c r="N35" s="64">
        <f t="shared" si="15"/>
        <v>72.087019716433417</v>
      </c>
      <c r="O35" s="65">
        <f t="shared" si="15"/>
        <v>83.70044052863436</v>
      </c>
      <c r="P35" s="66">
        <f t="shared" si="15"/>
        <v>86.026529436899708</v>
      </c>
      <c r="Q35" s="63">
        <f t="shared" si="15"/>
        <v>95.653500593320899</v>
      </c>
      <c r="R35" s="64">
        <f t="shared" si="15"/>
        <v>92.352299198943172</v>
      </c>
      <c r="S35" s="65">
        <f t="shared" si="15"/>
        <v>102.88304475661549</v>
      </c>
      <c r="T35" s="66">
        <f t="shared" si="15"/>
        <v>86.237275209515218</v>
      </c>
      <c r="U35" s="63">
        <f t="shared" si="15"/>
        <v>98.655698234349927</v>
      </c>
      <c r="V35" s="64">
        <f t="shared" si="15"/>
        <v>116.11066406801093</v>
      </c>
      <c r="W35" s="65">
        <f t="shared" si="15"/>
        <v>85.473469849530488</v>
      </c>
      <c r="X35" s="66">
        <f t="shared" si="15"/>
        <v>91.205839527123416</v>
      </c>
      <c r="Y35" s="63">
        <f t="shared" si="15"/>
        <v>96.593267466478466</v>
      </c>
      <c r="Z35" s="64">
        <f t="shared" si="15"/>
        <v>87.078854755381656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5"/>
        <v>99.007035175879395</v>
      </c>
      <c r="F36" s="68">
        <f t="shared" si="15"/>
        <v>106.35061242344707</v>
      </c>
      <c r="G36" s="69">
        <f t="shared" si="15"/>
        <v>146.26218851570965</v>
      </c>
      <c r="H36" s="70">
        <f t="shared" si="15"/>
        <v>155.46246108626602</v>
      </c>
      <c r="I36" s="67">
        <f t="shared" si="15"/>
        <v>105.27295285359801</v>
      </c>
      <c r="J36" s="68">
        <f t="shared" si="15"/>
        <v>81.27872861717897</v>
      </c>
      <c r="K36" s="69">
        <f t="shared" si="15"/>
        <v>238.96424167694207</v>
      </c>
      <c r="L36" s="70">
        <f t="shared" si="15"/>
        <v>188.12801418907469</v>
      </c>
      <c r="M36" s="67">
        <f t="shared" si="15"/>
        <v>73.61266105305873</v>
      </c>
      <c r="N36" s="68">
        <f t="shared" si="15"/>
        <v>85.063674875953836</v>
      </c>
      <c r="O36" s="69">
        <f t="shared" si="15"/>
        <v>84.973482616381844</v>
      </c>
      <c r="P36" s="70">
        <f t="shared" si="15"/>
        <v>87.841400129137412</v>
      </c>
      <c r="Q36" s="67">
        <f t="shared" si="15"/>
        <v>94.177536349738162</v>
      </c>
      <c r="R36" s="68">
        <f t="shared" si="15"/>
        <v>88.40141080211464</v>
      </c>
      <c r="S36" s="69">
        <f t="shared" si="15"/>
        <v>99.203236338994188</v>
      </c>
      <c r="T36" s="70">
        <f t="shared" si="15"/>
        <v>83.585161828034103</v>
      </c>
      <c r="U36" s="67">
        <f t="shared" si="15"/>
        <v>115.63948100092678</v>
      </c>
      <c r="V36" s="68">
        <f t="shared" si="15"/>
        <v>129.08694349013467</v>
      </c>
      <c r="W36" s="69">
        <f t="shared" si="15"/>
        <v>77.486128894579593</v>
      </c>
      <c r="X36" s="70">
        <f t="shared" si="15"/>
        <v>88.690666611271524</v>
      </c>
      <c r="Y36" s="67">
        <f t="shared" si="15"/>
        <v>95.382858746459235</v>
      </c>
      <c r="Z36" s="68">
        <f t="shared" si="15"/>
        <v>94.36262392001538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5"/>
        <v>64.649793847129729</v>
      </c>
      <c r="F37" s="72">
        <f t="shared" si="15"/>
        <v>61.017337814781079</v>
      </c>
      <c r="G37" s="73">
        <f t="shared" si="15"/>
        <v>148.67701441899916</v>
      </c>
      <c r="H37" s="74">
        <f t="shared" si="15"/>
        <v>147.50985924274781</v>
      </c>
      <c r="I37" s="71">
        <f t="shared" si="15"/>
        <v>265.49486208761493</v>
      </c>
      <c r="J37" s="72">
        <f t="shared" si="15"/>
        <v>213.83684176298311</v>
      </c>
      <c r="K37" s="73">
        <f t="shared" si="15"/>
        <v>199.11141304347822</v>
      </c>
      <c r="L37" s="74">
        <f t="shared" si="15"/>
        <v>78.913027242396396</v>
      </c>
      <c r="M37" s="71">
        <f t="shared" si="15"/>
        <v>126.53392073067931</v>
      </c>
      <c r="N37" s="72">
        <f t="shared" si="15"/>
        <v>111.52525149632714</v>
      </c>
      <c r="O37" s="73">
        <f t="shared" si="15"/>
        <v>110.00225275963054</v>
      </c>
      <c r="P37" s="74">
        <f t="shared" si="15"/>
        <v>110.18266325297922</v>
      </c>
      <c r="Q37" s="71">
        <f t="shared" si="15"/>
        <v>102.44650683165763</v>
      </c>
      <c r="R37" s="72">
        <f t="shared" si="15"/>
        <v>107.18903155597923</v>
      </c>
      <c r="S37" s="73">
        <f t="shared" si="15"/>
        <v>106.00740016755097</v>
      </c>
      <c r="T37" s="74">
        <f t="shared" si="15"/>
        <v>108.85384944646941</v>
      </c>
      <c r="U37" s="71">
        <f t="shared" si="15"/>
        <v>129.55168408826944</v>
      </c>
      <c r="V37" s="72">
        <f t="shared" si="15"/>
        <v>154.86755485011776</v>
      </c>
      <c r="W37" s="73">
        <f t="shared" si="15"/>
        <v>100.20364077669903</v>
      </c>
      <c r="X37" s="74">
        <f t="shared" si="15"/>
        <v>106.96928501408387</v>
      </c>
      <c r="Y37" s="71">
        <f t="shared" si="15"/>
        <v>111.55405762122355</v>
      </c>
      <c r="Z37" s="72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1022.1</v>
      </c>
      <c r="F39" s="14">
        <v>68014</v>
      </c>
      <c r="G39" s="13">
        <v>1180.9010000000001</v>
      </c>
      <c r="H39" s="14">
        <v>444565</v>
      </c>
      <c r="I39" s="13">
        <v>2275</v>
      </c>
      <c r="J39" s="14">
        <v>4379083</v>
      </c>
      <c r="K39" s="13">
        <v>1278.2</v>
      </c>
      <c r="L39" s="14">
        <v>2400022</v>
      </c>
      <c r="M39" s="13">
        <v>5337.5279999999993</v>
      </c>
      <c r="N39" s="14">
        <v>1288122.5</v>
      </c>
      <c r="O39" s="13">
        <v>3457</v>
      </c>
      <c r="P39" s="14">
        <v>1129924</v>
      </c>
      <c r="Q39" s="13">
        <v>23704.6</v>
      </c>
      <c r="R39" s="14">
        <v>4634460.5</v>
      </c>
      <c r="S39" s="25">
        <v>33447</v>
      </c>
      <c r="T39" s="26">
        <v>5573886</v>
      </c>
      <c r="U39" s="13">
        <v>4554.3999999999996</v>
      </c>
      <c r="V39" s="14">
        <v>1386118.5</v>
      </c>
      <c r="W39" s="13">
        <v>5264.1629999999996</v>
      </c>
      <c r="X39" s="14">
        <v>1085782</v>
      </c>
      <c r="Y39" s="55">
        <v>81520.891999999993</v>
      </c>
      <c r="Z39" s="56">
        <v>22389977.5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949.3</v>
      </c>
      <c r="F40" s="21">
        <v>122961</v>
      </c>
      <c r="G40" s="27">
        <v>1197.0409999999999</v>
      </c>
      <c r="H40" s="21">
        <v>444258</v>
      </c>
      <c r="I40" s="27">
        <v>2018</v>
      </c>
      <c r="J40" s="21">
        <v>4347331</v>
      </c>
      <c r="K40" s="27">
        <v>1454.6</v>
      </c>
      <c r="L40" s="21">
        <v>2736199</v>
      </c>
      <c r="M40" s="27">
        <v>7255.2120000000004</v>
      </c>
      <c r="N40" s="21">
        <v>1726281.75</v>
      </c>
      <c r="O40" s="27">
        <v>3608</v>
      </c>
      <c r="P40" s="21">
        <v>1214125</v>
      </c>
      <c r="Q40" s="27">
        <v>24401.7</v>
      </c>
      <c r="R40" s="21">
        <v>4591582</v>
      </c>
      <c r="S40" s="25">
        <v>33937</v>
      </c>
      <c r="T40" s="26">
        <v>5758774</v>
      </c>
      <c r="U40" s="27">
        <v>3105.3</v>
      </c>
      <c r="V40" s="21">
        <v>646752</v>
      </c>
      <c r="W40" s="27">
        <v>5597.8130000000001</v>
      </c>
      <c r="X40" s="21">
        <v>1158934</v>
      </c>
      <c r="Y40" s="58">
        <v>83523.965999999986</v>
      </c>
      <c r="Z40" s="59">
        <v>22747197.75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1948.9</v>
      </c>
      <c r="F41" s="21">
        <v>360018</v>
      </c>
      <c r="G41" s="27">
        <v>1579.1120000000001</v>
      </c>
      <c r="H41" s="21">
        <v>691868</v>
      </c>
      <c r="I41" s="27">
        <v>4903</v>
      </c>
      <c r="J41" s="21">
        <v>4770637.4000000004</v>
      </c>
      <c r="K41" s="27">
        <v>6962.2999999999993</v>
      </c>
      <c r="L41" s="21">
        <v>3163919</v>
      </c>
      <c r="M41" s="27">
        <v>16745.308000000001</v>
      </c>
      <c r="N41" s="21">
        <v>3406175.25</v>
      </c>
      <c r="O41" s="27">
        <v>5338</v>
      </c>
      <c r="P41" s="21">
        <v>1457015</v>
      </c>
      <c r="Q41" s="27">
        <v>61926.5</v>
      </c>
      <c r="R41" s="21">
        <v>11082615.300000001</v>
      </c>
      <c r="S41" s="25">
        <v>28675</v>
      </c>
      <c r="T41" s="26">
        <v>2352509</v>
      </c>
      <c r="U41" s="27">
        <v>5603.2</v>
      </c>
      <c r="V41" s="21">
        <v>1797672.5</v>
      </c>
      <c r="W41" s="27">
        <v>7223.7910000000002</v>
      </c>
      <c r="X41" s="21">
        <v>1932318.5</v>
      </c>
      <c r="Y41" s="58">
        <v>140905.111</v>
      </c>
      <c r="Z41" s="59">
        <v>31014747.949999999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+(E39+E40)/(E41+'(令和5年1月)'!E41)*100</f>
        <v>51.53986928104576</v>
      </c>
      <c r="F42" s="123"/>
      <c r="G42" s="122">
        <f>+(G39+G40)/(G41+'(令和5年1月)'!G41)*100</f>
        <v>74.910816780936273</v>
      </c>
      <c r="H42" s="123"/>
      <c r="I42" s="122">
        <f>+(I39+I40)/(I41+'(令和5年1月)'!I41)*100</f>
        <v>44.957587181903861</v>
      </c>
      <c r="J42" s="123"/>
      <c r="K42" s="122">
        <f>+(K39+K40)/(K41+'(令和5年1月)'!K41)*100</f>
        <v>19.380185802425363</v>
      </c>
      <c r="L42" s="123"/>
      <c r="M42" s="122">
        <f>+(M39+M40)/(M41+'(令和5年1月)'!M41)*100</f>
        <v>35.564373324898398</v>
      </c>
      <c r="N42" s="123"/>
      <c r="O42" s="122">
        <f>+(O39+O40)/(O41+'(令和5年1月)'!O41)*100</f>
        <v>65.253532834580213</v>
      </c>
      <c r="P42" s="123"/>
      <c r="Q42" s="122">
        <f>+(Q39+Q40)/(Q41+'(令和5年1月)'!Q41)*100</f>
        <v>38.624055701280049</v>
      </c>
      <c r="R42" s="123"/>
      <c r="S42" s="122">
        <f>+(S39+S40)/(S41+'(令和5年1月)'!S41)*100</f>
        <v>116.50069156293223</v>
      </c>
      <c r="T42" s="123"/>
      <c r="U42" s="122">
        <f>+(U39+U40)/(U41+'(令和5年1月)'!U41)*100</f>
        <v>78.502249597737091</v>
      </c>
      <c r="V42" s="123"/>
      <c r="W42" s="122">
        <f>+(W39+W40)/(W41+'(令和5年1月)'!W41)*100</f>
        <v>73.484916548228171</v>
      </c>
      <c r="X42" s="123"/>
      <c r="Y42" s="122">
        <f>+(Y39+Y40)/(Y41+'(令和5年1月)'!Y41)*100</f>
        <v>58.152616641328883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6">E20-E39</f>
        <v>72.027999999999906</v>
      </c>
      <c r="F43" s="97">
        <f t="shared" si="16"/>
        <v>55805</v>
      </c>
      <c r="G43" s="94">
        <f t="shared" si="16"/>
        <v>280.09899999999993</v>
      </c>
      <c r="H43" s="95">
        <f t="shared" si="16"/>
        <v>79679</v>
      </c>
      <c r="I43" s="96">
        <f t="shared" si="16"/>
        <v>616</v>
      </c>
      <c r="J43" s="97">
        <f t="shared" si="16"/>
        <v>-473092.39999999991</v>
      </c>
      <c r="K43" s="94">
        <f t="shared" si="16"/>
        <v>606.79999999999995</v>
      </c>
      <c r="L43" s="95">
        <f t="shared" si="16"/>
        <v>1231908</v>
      </c>
      <c r="M43" s="96">
        <f t="shared" si="16"/>
        <v>1576.4720000000007</v>
      </c>
      <c r="N43" s="97">
        <f t="shared" si="16"/>
        <v>222578.5</v>
      </c>
      <c r="O43" s="94">
        <f t="shared" si="16"/>
        <v>723</v>
      </c>
      <c r="P43" s="95">
        <f t="shared" si="16"/>
        <v>259241</v>
      </c>
      <c r="Q43" s="96">
        <f t="shared" si="16"/>
        <v>4508.4000000000015</v>
      </c>
      <c r="R43" s="97">
        <f t="shared" si="16"/>
        <v>801602.70000000019</v>
      </c>
      <c r="S43" s="94">
        <f t="shared" si="16"/>
        <v>16941</v>
      </c>
      <c r="T43" s="95">
        <f t="shared" si="16"/>
        <v>3341145</v>
      </c>
      <c r="U43" s="96">
        <f t="shared" si="16"/>
        <v>362.60000000000036</v>
      </c>
      <c r="V43" s="97">
        <f t="shared" si="16"/>
        <v>391591.5</v>
      </c>
      <c r="W43" s="94">
        <f t="shared" si="16"/>
        <v>2290.8370000000004</v>
      </c>
      <c r="X43" s="95">
        <f t="shared" si="16"/>
        <v>640522</v>
      </c>
      <c r="Y43" s="94">
        <f t="shared" si="16"/>
        <v>27977.236000000004</v>
      </c>
      <c r="Z43" s="95">
        <f t="shared" si="16"/>
        <v>6550980.3000000007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6"/>
        <v>35.82000000000005</v>
      </c>
      <c r="F44" s="101">
        <f t="shared" si="16"/>
        <v>-25714</v>
      </c>
      <c r="G44" s="98">
        <f t="shared" si="16"/>
        <v>152.95900000000006</v>
      </c>
      <c r="H44" s="99">
        <f t="shared" si="16"/>
        <v>47633</v>
      </c>
      <c r="I44" s="100">
        <f t="shared" si="16"/>
        <v>1376</v>
      </c>
      <c r="J44" s="101">
        <f t="shared" si="16"/>
        <v>427069.29999999981</v>
      </c>
      <c r="K44" s="98">
        <f t="shared" si="16"/>
        <v>483.40000000000009</v>
      </c>
      <c r="L44" s="99">
        <f t="shared" si="16"/>
        <v>971981</v>
      </c>
      <c r="M44" s="100">
        <f t="shared" si="16"/>
        <v>0.78799999999955617</v>
      </c>
      <c r="N44" s="101">
        <f t="shared" si="16"/>
        <v>-84786.75</v>
      </c>
      <c r="O44" s="98">
        <f t="shared" si="16"/>
        <v>718</v>
      </c>
      <c r="P44" s="99">
        <f t="shared" si="16"/>
        <v>218411</v>
      </c>
      <c r="Q44" s="100">
        <f t="shared" si="16"/>
        <v>4551.2999999999993</v>
      </c>
      <c r="R44" s="101">
        <f t="shared" si="16"/>
        <v>825283.40000000037</v>
      </c>
      <c r="S44" s="98">
        <f t="shared" si="16"/>
        <v>14372</v>
      </c>
      <c r="T44" s="99">
        <f t="shared" si="16"/>
        <v>2812825</v>
      </c>
      <c r="U44" s="100">
        <f t="shared" si="16"/>
        <v>1885.6999999999998</v>
      </c>
      <c r="V44" s="101">
        <f t="shared" si="16"/>
        <v>1515271</v>
      </c>
      <c r="W44" s="98">
        <f t="shared" si="16"/>
        <v>1664.1869999999999</v>
      </c>
      <c r="X44" s="99">
        <f t="shared" si="16"/>
        <v>548858</v>
      </c>
      <c r="Y44" s="98">
        <f t="shared" si="16"/>
        <v>25240.15400000001</v>
      </c>
      <c r="Z44" s="99">
        <f t="shared" si="16"/>
        <v>7256830.9499999993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6"/>
        <v>89.508000000000038</v>
      </c>
      <c r="F45" s="101">
        <f t="shared" si="16"/>
        <v>20491</v>
      </c>
      <c r="G45" s="98">
        <f t="shared" si="16"/>
        <v>173.78999999999996</v>
      </c>
      <c r="H45" s="99">
        <f t="shared" si="16"/>
        <v>65188</v>
      </c>
      <c r="I45" s="100">
        <f t="shared" si="16"/>
        <v>6</v>
      </c>
      <c r="J45" s="101">
        <f t="shared" si="16"/>
        <v>-956421.10000000056</v>
      </c>
      <c r="K45" s="98">
        <f t="shared" si="16"/>
        <v>365</v>
      </c>
      <c r="L45" s="99">
        <f t="shared" si="16"/>
        <v>777243</v>
      </c>
      <c r="M45" s="100">
        <f t="shared" si="16"/>
        <v>516.57600000000093</v>
      </c>
      <c r="N45" s="101">
        <f t="shared" si="16"/>
        <v>-12144</v>
      </c>
      <c r="O45" s="98">
        <f t="shared" si="16"/>
        <v>-455</v>
      </c>
      <c r="P45" s="99">
        <f t="shared" si="16"/>
        <v>-81596</v>
      </c>
      <c r="Q45" s="100">
        <f t="shared" si="16"/>
        <v>-2318</v>
      </c>
      <c r="R45" s="101">
        <f t="shared" si="16"/>
        <v>-184762.20000000112</v>
      </c>
      <c r="S45" s="98">
        <f t="shared" si="16"/>
        <v>1694</v>
      </c>
      <c r="T45" s="99">
        <f t="shared" si="16"/>
        <v>533876</v>
      </c>
      <c r="U45" s="100">
        <f t="shared" si="16"/>
        <v>-26</v>
      </c>
      <c r="V45" s="101">
        <f t="shared" si="16"/>
        <v>-283376</v>
      </c>
      <c r="W45" s="98">
        <f t="shared" si="16"/>
        <v>620.14999999999964</v>
      </c>
      <c r="X45" s="99">
        <f t="shared" si="16"/>
        <v>67867</v>
      </c>
      <c r="Y45" s="98">
        <f t="shared" si="16"/>
        <v>666.02400000000489</v>
      </c>
      <c r="Z45" s="99">
        <f t="shared" si="16"/>
        <v>-53634.300000000745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0.60679207543836355</v>
      </c>
      <c r="F46" s="123"/>
      <c r="G46" s="122">
        <f>G23-G42</f>
        <v>9.4525742492334643</v>
      </c>
      <c r="H46" s="123"/>
      <c r="I46" s="122">
        <f>I23-I42</f>
        <v>19.09663214137376</v>
      </c>
      <c r="J46" s="123"/>
      <c r="K46" s="122">
        <f>K23-K42</f>
        <v>7.3735371849220819</v>
      </c>
      <c r="L46" s="123"/>
      <c r="M46" s="122">
        <f>M23-M42</f>
        <v>6.1032833284353956</v>
      </c>
      <c r="N46" s="123"/>
      <c r="O46" s="122">
        <f t="shared" si="16"/>
        <v>17.967287046057677</v>
      </c>
      <c r="P46" s="123"/>
      <c r="Q46" s="122">
        <f t="shared" si="16"/>
        <v>8.4126004060141426</v>
      </c>
      <c r="R46" s="123"/>
      <c r="S46" s="122">
        <f t="shared" si="16"/>
        <v>50.657698790024895</v>
      </c>
      <c r="T46" s="123"/>
      <c r="U46" s="122">
        <f t="shared" si="16"/>
        <v>10.117120013368051</v>
      </c>
      <c r="V46" s="123"/>
      <c r="W46" s="122">
        <f t="shared" si="16"/>
        <v>24.851050669665</v>
      </c>
      <c r="X46" s="123"/>
      <c r="Y46" s="122">
        <f t="shared" si="16"/>
        <v>19.11485313381106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7">E20/E39*100</f>
        <v>107.04705997456216</v>
      </c>
      <c r="F47" s="76">
        <f t="shared" si="17"/>
        <v>182.04928397094716</v>
      </c>
      <c r="G47" s="75">
        <f t="shared" si="17"/>
        <v>123.71909245567578</v>
      </c>
      <c r="H47" s="77">
        <f t="shared" si="17"/>
        <v>117.92291340973762</v>
      </c>
      <c r="I47" s="78">
        <f t="shared" si="17"/>
        <v>127.07692307692309</v>
      </c>
      <c r="J47" s="76">
        <f t="shared" si="17"/>
        <v>89.196541833073269</v>
      </c>
      <c r="K47" s="75">
        <f t="shared" si="17"/>
        <v>147.47300891879206</v>
      </c>
      <c r="L47" s="77">
        <f t="shared" si="17"/>
        <v>151.32902948389639</v>
      </c>
      <c r="M47" s="78">
        <f t="shared" si="17"/>
        <v>129.53562023468544</v>
      </c>
      <c r="N47" s="76">
        <f t="shared" si="17"/>
        <v>117.27929602968661</v>
      </c>
      <c r="O47" s="75">
        <f t="shared" si="17"/>
        <v>120.91408735898177</v>
      </c>
      <c r="P47" s="77">
        <f t="shared" si="17"/>
        <v>122.94322450005488</v>
      </c>
      <c r="Q47" s="78">
        <f t="shared" si="17"/>
        <v>119.01909334053306</v>
      </c>
      <c r="R47" s="76">
        <f t="shared" si="17"/>
        <v>117.29656990279666</v>
      </c>
      <c r="S47" s="75">
        <f t="shared" si="17"/>
        <v>150.65028253655038</v>
      </c>
      <c r="T47" s="77">
        <f t="shared" si="17"/>
        <v>159.94282983182649</v>
      </c>
      <c r="U47" s="78">
        <f t="shared" si="17"/>
        <v>107.96153170560339</v>
      </c>
      <c r="V47" s="76">
        <f t="shared" si="17"/>
        <v>128.25093958416974</v>
      </c>
      <c r="W47" s="75">
        <f t="shared" si="17"/>
        <v>143.51759244537072</v>
      </c>
      <c r="X47" s="77">
        <f t="shared" si="17"/>
        <v>158.99176814498674</v>
      </c>
      <c r="Y47" s="75">
        <f t="shared" si="17"/>
        <v>134.31909945244468</v>
      </c>
      <c r="Z47" s="77">
        <f t="shared" si="17"/>
        <v>129.25853900478461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7"/>
        <v>103.77330664700307</v>
      </c>
      <c r="F48" s="70">
        <f t="shared" si="17"/>
        <v>79.087678206911136</v>
      </c>
      <c r="G48" s="67">
        <f t="shared" si="17"/>
        <v>112.77809197847024</v>
      </c>
      <c r="H48" s="68">
        <f t="shared" si="17"/>
        <v>110.72192284663416</v>
      </c>
      <c r="I48" s="69">
        <f t="shared" si="17"/>
        <v>168.18632309217048</v>
      </c>
      <c r="J48" s="70">
        <f t="shared" si="17"/>
        <v>109.82371252614536</v>
      </c>
      <c r="K48" s="67">
        <f t="shared" si="17"/>
        <v>133.23250378110822</v>
      </c>
      <c r="L48" s="68">
        <f t="shared" si="17"/>
        <v>135.52303761531965</v>
      </c>
      <c r="M48" s="69">
        <f t="shared" si="17"/>
        <v>100.01086115746858</v>
      </c>
      <c r="N48" s="70">
        <f t="shared" si="17"/>
        <v>95.088475563157644</v>
      </c>
      <c r="O48" s="67">
        <f t="shared" si="17"/>
        <v>119.90022172949001</v>
      </c>
      <c r="P48" s="68">
        <f t="shared" si="17"/>
        <v>117.98916915474106</v>
      </c>
      <c r="Q48" s="69">
        <f t="shared" si="17"/>
        <v>118.6515693578726</v>
      </c>
      <c r="R48" s="70">
        <f t="shared" si="17"/>
        <v>117.97383559740413</v>
      </c>
      <c r="S48" s="67">
        <f t="shared" si="17"/>
        <v>142.34905854966556</v>
      </c>
      <c r="T48" s="68">
        <f t="shared" si="17"/>
        <v>148.84416370567763</v>
      </c>
      <c r="U48" s="69">
        <f t="shared" si="17"/>
        <v>160.725211734776</v>
      </c>
      <c r="V48" s="70">
        <f t="shared" si="17"/>
        <v>334.28934120033642</v>
      </c>
      <c r="W48" s="67">
        <f t="shared" si="17"/>
        <v>129.72923532815403</v>
      </c>
      <c r="X48" s="68">
        <f t="shared" si="17"/>
        <v>147.35886599236886</v>
      </c>
      <c r="Y48" s="67">
        <f t="shared" si="17"/>
        <v>130.21905592940834</v>
      </c>
      <c r="Z48" s="68">
        <f t="shared" si="17"/>
        <v>131.90208758790959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7"/>
        <v>104.59274462517318</v>
      </c>
      <c r="F49" s="74">
        <f t="shared" si="17"/>
        <v>105.69165986145137</v>
      </c>
      <c r="G49" s="71">
        <f t="shared" si="17"/>
        <v>111.00555248772727</v>
      </c>
      <c r="H49" s="72">
        <f t="shared" si="17"/>
        <v>109.42202847942093</v>
      </c>
      <c r="I49" s="73">
        <f t="shared" si="17"/>
        <v>100.12237405669997</v>
      </c>
      <c r="J49" s="74">
        <f t="shared" si="17"/>
        <v>79.951922147761636</v>
      </c>
      <c r="K49" s="71">
        <f t="shared" si="17"/>
        <v>105.24252043146663</v>
      </c>
      <c r="L49" s="72">
        <f t="shared" si="17"/>
        <v>124.56583117330122</v>
      </c>
      <c r="M49" s="73">
        <f t="shared" si="17"/>
        <v>103.08489996123093</v>
      </c>
      <c r="N49" s="74">
        <f t="shared" si="17"/>
        <v>99.643471075071659</v>
      </c>
      <c r="O49" s="71">
        <f t="shared" si="17"/>
        <v>91.476208317721998</v>
      </c>
      <c r="P49" s="72">
        <f t="shared" si="17"/>
        <v>94.39978311822459</v>
      </c>
      <c r="Q49" s="73">
        <f t="shared" si="17"/>
        <v>96.256852882045649</v>
      </c>
      <c r="R49" s="74">
        <f t="shared" si="17"/>
        <v>98.332864626276432</v>
      </c>
      <c r="S49" s="71">
        <f t="shared" si="17"/>
        <v>105.90758500435919</v>
      </c>
      <c r="T49" s="72">
        <f t="shared" si="17"/>
        <v>122.69389830177057</v>
      </c>
      <c r="U49" s="73">
        <f t="shared" si="17"/>
        <v>99.535979440319821</v>
      </c>
      <c r="V49" s="74">
        <f t="shared" si="17"/>
        <v>84.23650581515821</v>
      </c>
      <c r="W49" s="71">
        <f t="shared" si="17"/>
        <v>108.58482755107394</v>
      </c>
      <c r="X49" s="72">
        <f t="shared" si="17"/>
        <v>103.5122056741681</v>
      </c>
      <c r="Y49" s="71">
        <f t="shared" si="17"/>
        <v>100.47267554404043</v>
      </c>
      <c r="Z49" s="72">
        <f t="shared" si="17"/>
        <v>99.827068399567636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74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9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7"/>
      <c r="D6" s="85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80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81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9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80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81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9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80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9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82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52.278059974731192</v>
      </c>
      <c r="F23" s="139"/>
      <c r="G23" s="138">
        <f>(G20+G21)/(G22+G41)*100</f>
        <v>74.403960988682442</v>
      </c>
      <c r="H23" s="139"/>
      <c r="I23" s="138">
        <f>(I20+I21)/(I22+I41)*100</f>
        <v>56.393601551139113</v>
      </c>
      <c r="J23" s="139"/>
      <c r="K23" s="138">
        <f>(K20+K21)/(K22+K41)*100</f>
        <v>19.87087417901915</v>
      </c>
      <c r="L23" s="139"/>
      <c r="M23" s="138">
        <f>(M20+M21)/(M22+M41)*100</f>
        <v>43.502764198936617</v>
      </c>
      <c r="N23" s="139"/>
      <c r="O23" s="138">
        <f>(O20+O21)/(O22+O41)*100</f>
        <v>65.911063952927563</v>
      </c>
      <c r="P23" s="139"/>
      <c r="Q23" s="138">
        <f>(Q20+Q21)/(Q22+Q41)*100</f>
        <v>40.492332856266614</v>
      </c>
      <c r="R23" s="139"/>
      <c r="S23" s="138">
        <f>(S20+S21)/(S22+S41)*100</f>
        <v>143.65136487316775</v>
      </c>
      <c r="T23" s="139"/>
      <c r="U23" s="138">
        <f>(U20+U21)/(U22+U41)*100</f>
        <v>70.390247369917546</v>
      </c>
      <c r="V23" s="139"/>
      <c r="W23" s="138">
        <f>(W20+W21)/(W22+W41)*100</f>
        <v>78.142994404230137</v>
      </c>
      <c r="X23" s="139"/>
      <c r="Y23" s="138">
        <f>(Y20+Y21)/(Y22+Y41)*100</f>
        <v>65.903262967620762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183444.07587851144</v>
      </c>
      <c r="F24" s="141"/>
      <c r="G24" s="134">
        <f>H22/G22*1000</f>
        <v>441380.17981584772</v>
      </c>
      <c r="H24" s="135"/>
      <c r="I24" s="136">
        <f>J22/I22*1000</f>
        <v>865230.22912047303</v>
      </c>
      <c r="J24" s="137"/>
      <c r="K24" s="134">
        <f>L22/K22*1000</f>
        <v>544342.64189802587</v>
      </c>
      <c r="L24" s="135"/>
      <c r="M24" s="136">
        <f>N22/M22*1000</f>
        <v>200229.97481692108</v>
      </c>
      <c r="N24" s="137"/>
      <c r="O24" s="134">
        <f>P22/O22*1000</f>
        <v>282121.69417379197</v>
      </c>
      <c r="P24" s="135"/>
      <c r="Q24" s="136">
        <f>R22/Q22*1000</f>
        <v>180263.88891190337</v>
      </c>
      <c r="R24" s="137"/>
      <c r="S24" s="134">
        <f>T22/S22*1000</f>
        <v>89888.759278897138</v>
      </c>
      <c r="T24" s="135"/>
      <c r="U24" s="136">
        <f>V22/U22*1000</f>
        <v>335965.72409399773</v>
      </c>
      <c r="V24" s="137"/>
      <c r="W24" s="134">
        <f>X22/W22*1000</f>
        <v>262440.60177400406</v>
      </c>
      <c r="X24" s="135"/>
      <c r="Y24" s="136">
        <f>Z22/Y22*1000</f>
        <v>227384.53440618684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1256</v>
      </c>
      <c r="F27" s="103">
        <v>119444</v>
      </c>
      <c r="G27" s="118">
        <v>797</v>
      </c>
      <c r="H27" s="104">
        <v>280701</v>
      </c>
      <c r="I27" s="102">
        <v>3562</v>
      </c>
      <c r="J27" s="103">
        <v>9048160</v>
      </c>
      <c r="K27" s="118">
        <v>1004</v>
      </c>
      <c r="L27" s="104">
        <v>2152062</v>
      </c>
      <c r="M27" s="102">
        <v>8741</v>
      </c>
      <c r="N27" s="103">
        <v>1887151</v>
      </c>
      <c r="O27" s="106">
        <v>4872</v>
      </c>
      <c r="P27" s="104">
        <v>1634640</v>
      </c>
      <c r="Q27" s="102">
        <v>28402</v>
      </c>
      <c r="R27" s="103">
        <v>5267689</v>
      </c>
      <c r="S27" s="106">
        <v>37913</v>
      </c>
      <c r="T27" s="104">
        <v>7998895</v>
      </c>
      <c r="U27" s="102">
        <v>3341</v>
      </c>
      <c r="V27" s="103">
        <v>1297608</v>
      </c>
      <c r="W27" s="102">
        <v>8012</v>
      </c>
      <c r="X27" s="104">
        <v>1490263</v>
      </c>
      <c r="Y27" s="102">
        <v>97900</v>
      </c>
      <c r="Z27" s="103">
        <v>31176613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1668</v>
      </c>
      <c r="F28" s="111">
        <v>237249</v>
      </c>
      <c r="G28" s="108">
        <v>862</v>
      </c>
      <c r="H28" s="109">
        <v>304386</v>
      </c>
      <c r="I28" s="110">
        <v>3614</v>
      </c>
      <c r="J28" s="111">
        <v>8610879</v>
      </c>
      <c r="K28" s="112">
        <v>661</v>
      </c>
      <c r="L28" s="109">
        <v>1160150</v>
      </c>
      <c r="M28" s="110">
        <v>9965</v>
      </c>
      <c r="N28" s="111">
        <v>1735400</v>
      </c>
      <c r="O28" s="112">
        <v>4803</v>
      </c>
      <c r="P28" s="109">
        <v>1564097</v>
      </c>
      <c r="Q28" s="110">
        <v>28314</v>
      </c>
      <c r="R28" s="111">
        <v>5035280</v>
      </c>
      <c r="S28" s="112">
        <v>40600</v>
      </c>
      <c r="T28" s="109">
        <v>8093799</v>
      </c>
      <c r="U28" s="110">
        <v>3862</v>
      </c>
      <c r="V28" s="111">
        <v>1439739</v>
      </c>
      <c r="W28" s="110">
        <v>7697</v>
      </c>
      <c r="X28" s="109">
        <v>1431352</v>
      </c>
      <c r="Y28" s="113">
        <v>102046</v>
      </c>
      <c r="Z28" s="107">
        <v>29612331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2414</v>
      </c>
      <c r="F29" s="107">
        <v>476017</v>
      </c>
      <c r="G29" s="116">
        <v>1065</v>
      </c>
      <c r="H29" s="117">
        <v>476708</v>
      </c>
      <c r="I29" s="113">
        <v>2139</v>
      </c>
      <c r="J29" s="107">
        <v>1809091</v>
      </c>
      <c r="K29" s="116">
        <v>2799</v>
      </c>
      <c r="L29" s="117">
        <v>3529027</v>
      </c>
      <c r="M29" s="113">
        <v>14824</v>
      </c>
      <c r="N29" s="107">
        <v>2877347</v>
      </c>
      <c r="O29" s="116">
        <v>4536</v>
      </c>
      <c r="P29" s="117">
        <v>1264319</v>
      </c>
      <c r="Q29" s="113">
        <v>59433</v>
      </c>
      <c r="R29" s="107">
        <v>10408302</v>
      </c>
      <c r="S29" s="116">
        <v>28369</v>
      </c>
      <c r="T29" s="117">
        <v>2568751</v>
      </c>
      <c r="U29" s="113">
        <v>3637</v>
      </c>
      <c r="V29" s="107">
        <v>1121611</v>
      </c>
      <c r="W29" s="113">
        <v>8361</v>
      </c>
      <c r="X29" s="117">
        <v>1902673</v>
      </c>
      <c r="Y29" s="113">
        <v>127577</v>
      </c>
      <c r="Z29" s="107">
        <v>26433846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/>
      <c r="F30" s="130"/>
      <c r="G30" s="129"/>
      <c r="H30" s="130"/>
      <c r="I30" s="129"/>
      <c r="J30" s="130"/>
      <c r="K30" s="129"/>
      <c r="L30" s="130"/>
      <c r="M30" s="129"/>
      <c r="N30" s="130"/>
      <c r="O30" s="129"/>
      <c r="P30" s="130"/>
      <c r="Q30" s="129"/>
      <c r="R30" s="130"/>
      <c r="S30" s="129"/>
      <c r="T30" s="130"/>
      <c r="U30" s="129"/>
      <c r="V30" s="130"/>
      <c r="W30" s="129"/>
      <c r="X30" s="130"/>
      <c r="Y30" s="129"/>
      <c r="Z30" s="130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-252</v>
      </c>
      <c r="F31" s="95">
        <f t="shared" ref="F31:Z33" si="5">F20-F27</f>
        <v>-22094</v>
      </c>
      <c r="G31" s="96">
        <f t="shared" si="5"/>
        <v>432.67599999999993</v>
      </c>
      <c r="H31" s="97">
        <f t="shared" si="5"/>
        <v>192981</v>
      </c>
      <c r="I31" s="94">
        <f t="shared" si="5"/>
        <v>-399</v>
      </c>
      <c r="J31" s="95">
        <f t="shared" si="5"/>
        <v>-4789155.4000000004</v>
      </c>
      <c r="K31" s="96">
        <f t="shared" si="5"/>
        <v>630</v>
      </c>
      <c r="L31" s="97">
        <f t="shared" si="5"/>
        <v>984128</v>
      </c>
      <c r="M31" s="94">
        <f t="shared" si="5"/>
        <v>-840.28799999999956</v>
      </c>
      <c r="N31" s="95">
        <f t="shared" si="5"/>
        <v>-113491.5</v>
      </c>
      <c r="O31" s="96">
        <f t="shared" si="5"/>
        <v>-1610</v>
      </c>
      <c r="P31" s="97">
        <f t="shared" si="5"/>
        <v>-471318</v>
      </c>
      <c r="Q31" s="94">
        <f t="shared" si="5"/>
        <v>-4435</v>
      </c>
      <c r="R31" s="95">
        <f t="shared" si="5"/>
        <v>-588189.79999999981</v>
      </c>
      <c r="S31" s="96">
        <f t="shared" si="5"/>
        <v>2810</v>
      </c>
      <c r="T31" s="97">
        <f t="shared" si="5"/>
        <v>-1106247</v>
      </c>
      <c r="U31" s="94">
        <f t="shared" si="5"/>
        <v>644</v>
      </c>
      <c r="V31" s="95">
        <f t="shared" si="5"/>
        <v>-14920</v>
      </c>
      <c r="W31" s="96">
        <f t="shared" si="5"/>
        <v>-2075.7160000000003</v>
      </c>
      <c r="X31" s="97">
        <f t="shared" si="5"/>
        <v>-180914</v>
      </c>
      <c r="Y31" s="94">
        <f t="shared" si="5"/>
        <v>-5095.3280000000086</v>
      </c>
      <c r="Z31" s="95">
        <f t="shared" si="5"/>
        <v>-6109220.6999999993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-644.5</v>
      </c>
      <c r="F32" s="99">
        <f t="shared" si="6"/>
        <v>-133818</v>
      </c>
      <c r="G32" s="100">
        <f t="shared" si="6"/>
        <v>304.88599999999997</v>
      </c>
      <c r="H32" s="101">
        <f t="shared" si="6"/>
        <v>136461</v>
      </c>
      <c r="I32" s="98">
        <f t="shared" si="6"/>
        <v>-960</v>
      </c>
      <c r="J32" s="99">
        <f t="shared" si="6"/>
        <v>-4263863</v>
      </c>
      <c r="K32" s="100">
        <f t="shared" si="6"/>
        <v>555</v>
      </c>
      <c r="L32" s="101">
        <f t="shared" si="6"/>
        <v>1122547</v>
      </c>
      <c r="M32" s="98">
        <f t="shared" si="6"/>
        <v>-2922.8639999999996</v>
      </c>
      <c r="N32" s="99">
        <f t="shared" si="6"/>
        <v>-80390.5</v>
      </c>
      <c r="O32" s="100">
        <f t="shared" si="6"/>
        <v>-1232</v>
      </c>
      <c r="P32" s="101">
        <f t="shared" si="6"/>
        <v>-362550</v>
      </c>
      <c r="Q32" s="98">
        <f t="shared" si="6"/>
        <v>-2769</v>
      </c>
      <c r="R32" s="99">
        <f t="shared" si="6"/>
        <v>-151820.79999999981</v>
      </c>
      <c r="S32" s="100">
        <f t="shared" si="6"/>
        <v>508</v>
      </c>
      <c r="T32" s="101">
        <f t="shared" si="6"/>
        <v>-1391595</v>
      </c>
      <c r="U32" s="98">
        <f t="shared" si="5"/>
        <v>75</v>
      </c>
      <c r="V32" s="99">
        <f t="shared" si="5"/>
        <v>-257988</v>
      </c>
      <c r="W32" s="100">
        <f t="shared" si="5"/>
        <v>-2087.866</v>
      </c>
      <c r="X32" s="101">
        <f t="shared" si="5"/>
        <v>-171358</v>
      </c>
      <c r="Y32" s="98">
        <f t="shared" si="5"/>
        <v>-9173.3439999999973</v>
      </c>
      <c r="Z32" s="99">
        <f t="shared" si="5"/>
        <v>-5554375.3000000007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-484.59999999999991</v>
      </c>
      <c r="F33" s="99">
        <f t="shared" si="5"/>
        <v>-122080</v>
      </c>
      <c r="G33" s="100">
        <f t="shared" si="5"/>
        <v>576.90200000000004</v>
      </c>
      <c r="H33" s="101">
        <f t="shared" si="5"/>
        <v>247995</v>
      </c>
      <c r="I33" s="98">
        <f t="shared" si="5"/>
        <v>3273</v>
      </c>
      <c r="J33" s="99">
        <f t="shared" si="5"/>
        <v>2873535</v>
      </c>
      <c r="K33" s="100">
        <f t="shared" si="5"/>
        <v>4581.3</v>
      </c>
      <c r="L33" s="101">
        <f t="shared" si="5"/>
        <v>488385</v>
      </c>
      <c r="M33" s="98">
        <f t="shared" si="5"/>
        <v>2779.8840000000018</v>
      </c>
      <c r="N33" s="99">
        <f t="shared" si="5"/>
        <v>647478.25</v>
      </c>
      <c r="O33" s="100">
        <f t="shared" si="5"/>
        <v>493</v>
      </c>
      <c r="P33" s="101">
        <f t="shared" si="5"/>
        <v>154471</v>
      </c>
      <c r="Q33" s="98">
        <f t="shared" si="5"/>
        <v>915.5</v>
      </c>
      <c r="R33" s="99">
        <f t="shared" si="5"/>
        <v>470353.30000000075</v>
      </c>
      <c r="S33" s="100">
        <f t="shared" si="5"/>
        <v>-79</v>
      </c>
      <c r="T33" s="101">
        <f t="shared" si="5"/>
        <v>-25798</v>
      </c>
      <c r="U33" s="98">
        <f t="shared" si="5"/>
        <v>2014.1999999999998</v>
      </c>
      <c r="V33" s="99">
        <f t="shared" si="5"/>
        <v>776998.5</v>
      </c>
      <c r="W33" s="100">
        <f t="shared" si="5"/>
        <v>-810.0590000000002</v>
      </c>
      <c r="X33" s="101">
        <f t="shared" si="5"/>
        <v>79000.5</v>
      </c>
      <c r="Y33" s="98">
        <f t="shared" si="5"/>
        <v>13260.126999999979</v>
      </c>
      <c r="Z33" s="99">
        <f t="shared" si="5"/>
        <v>5590338.5500000007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52.278059974731192</v>
      </c>
      <c r="F34" s="128"/>
      <c r="G34" s="124">
        <f t="shared" ref="G34" si="7">+G23-G30</f>
        <v>74.403960988682442</v>
      </c>
      <c r="H34" s="128"/>
      <c r="I34" s="124">
        <f t="shared" ref="I34" si="8">+I23-I30</f>
        <v>56.393601551139113</v>
      </c>
      <c r="J34" s="128"/>
      <c r="K34" s="124">
        <f t="shared" ref="K34" si="9">+K23-K30</f>
        <v>19.87087417901915</v>
      </c>
      <c r="L34" s="128"/>
      <c r="M34" s="124">
        <f t="shared" ref="M34" si="10">+M23-M30</f>
        <v>43.502764198936617</v>
      </c>
      <c r="N34" s="128"/>
      <c r="O34" s="124">
        <f t="shared" ref="O34" si="11">+O23-O30</f>
        <v>65.911063952927563</v>
      </c>
      <c r="P34" s="128"/>
      <c r="Q34" s="124">
        <f t="shared" ref="Q34" si="12">+Q23-Q30</f>
        <v>40.492332856266614</v>
      </c>
      <c r="R34" s="128"/>
      <c r="S34" s="124">
        <f t="shared" ref="S34" si="13">+S23-S30</f>
        <v>143.65136487316775</v>
      </c>
      <c r="T34" s="128"/>
      <c r="U34" s="124">
        <f t="shared" ref="U34" si="14">+U23-U30</f>
        <v>70.390247369917546</v>
      </c>
      <c r="V34" s="128"/>
      <c r="W34" s="124">
        <f t="shared" ref="W34" si="15">+W23-W30</f>
        <v>78.142994404230137</v>
      </c>
      <c r="X34" s="128"/>
      <c r="Y34" s="124">
        <f t="shared" ref="Y34" si="16">+Y23-Y30</f>
        <v>65.903262967620762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79.936305732484087</v>
      </c>
      <c r="F35" s="64">
        <f t="shared" si="17"/>
        <v>81.502628846991058</v>
      </c>
      <c r="G35" s="65">
        <f t="shared" si="17"/>
        <v>154.28808030112921</v>
      </c>
      <c r="H35" s="66">
        <f t="shared" si="17"/>
        <v>168.74966601472741</v>
      </c>
      <c r="I35" s="63">
        <f t="shared" si="17"/>
        <v>88.798427849522739</v>
      </c>
      <c r="J35" s="64">
        <f t="shared" si="17"/>
        <v>47.070394422733457</v>
      </c>
      <c r="K35" s="65">
        <f t="shared" si="17"/>
        <v>162.74900398406376</v>
      </c>
      <c r="L35" s="66">
        <f t="shared" si="17"/>
        <v>145.72953753191123</v>
      </c>
      <c r="M35" s="63">
        <f t="shared" si="17"/>
        <v>90.386820729893614</v>
      </c>
      <c r="N35" s="64">
        <f t="shared" si="17"/>
        <v>93.986093322685889</v>
      </c>
      <c r="O35" s="65">
        <f t="shared" si="17"/>
        <v>66.954022988505741</v>
      </c>
      <c r="P35" s="66">
        <f t="shared" si="17"/>
        <v>71.166862428424608</v>
      </c>
      <c r="Q35" s="63">
        <f t="shared" si="17"/>
        <v>84.384902471656929</v>
      </c>
      <c r="R35" s="64">
        <f t="shared" si="17"/>
        <v>88.834006715278761</v>
      </c>
      <c r="S35" s="65">
        <f t="shared" si="17"/>
        <v>107.41170574736898</v>
      </c>
      <c r="T35" s="66">
        <f t="shared" si="17"/>
        <v>86.170002231558229</v>
      </c>
      <c r="U35" s="63">
        <f t="shared" si="17"/>
        <v>119.27566596827297</v>
      </c>
      <c r="V35" s="64">
        <f t="shared" si="17"/>
        <v>98.850192045671719</v>
      </c>
      <c r="W35" s="65">
        <f t="shared" si="17"/>
        <v>74.092411382925604</v>
      </c>
      <c r="X35" s="66">
        <f t="shared" si="17"/>
        <v>87.860263591057418</v>
      </c>
      <c r="Y35" s="63">
        <f t="shared" si="17"/>
        <v>94.795374872318689</v>
      </c>
      <c r="Z35" s="64">
        <f t="shared" si="17"/>
        <v>80.404475944837245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61.360911270983209</v>
      </c>
      <c r="F36" s="68">
        <f t="shared" si="17"/>
        <v>43.595968792281525</v>
      </c>
      <c r="G36" s="69">
        <f t="shared" si="17"/>
        <v>135.36960556844545</v>
      </c>
      <c r="H36" s="70">
        <f t="shared" si="17"/>
        <v>144.83156255543946</v>
      </c>
      <c r="I36" s="67">
        <f t="shared" si="17"/>
        <v>73.436635307138914</v>
      </c>
      <c r="J36" s="68">
        <f t="shared" si="17"/>
        <v>50.482836885758118</v>
      </c>
      <c r="K36" s="69">
        <f t="shared" si="17"/>
        <v>183.96369137670197</v>
      </c>
      <c r="L36" s="70">
        <f t="shared" si="17"/>
        <v>196.75878119208724</v>
      </c>
      <c r="M36" s="67">
        <f t="shared" si="17"/>
        <v>70.668700451580534</v>
      </c>
      <c r="N36" s="68">
        <f t="shared" si="17"/>
        <v>95.367609772963007</v>
      </c>
      <c r="O36" s="69">
        <f t="shared" si="17"/>
        <v>74.349364980220699</v>
      </c>
      <c r="P36" s="70">
        <f t="shared" si="17"/>
        <v>76.820491312239596</v>
      </c>
      <c r="Q36" s="67">
        <f t="shared" si="17"/>
        <v>90.220385674931123</v>
      </c>
      <c r="R36" s="68">
        <f t="shared" si="17"/>
        <v>96.984858836052808</v>
      </c>
      <c r="S36" s="69">
        <f t="shared" si="17"/>
        <v>101.25123152709359</v>
      </c>
      <c r="T36" s="70">
        <f t="shared" si="17"/>
        <v>82.806652352004292</v>
      </c>
      <c r="U36" s="67">
        <f t="shared" si="17"/>
        <v>101.94199896426721</v>
      </c>
      <c r="V36" s="68">
        <f t="shared" si="17"/>
        <v>82.080918833205189</v>
      </c>
      <c r="W36" s="69">
        <f t="shared" si="17"/>
        <v>72.874288683902819</v>
      </c>
      <c r="X36" s="70">
        <f t="shared" si="17"/>
        <v>88.028241830101891</v>
      </c>
      <c r="Y36" s="67">
        <f t="shared" si="17"/>
        <v>91.010579542559242</v>
      </c>
      <c r="Z36" s="68">
        <f t="shared" si="17"/>
        <v>81.243032505613954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79.925434962717489</v>
      </c>
      <c r="F37" s="72">
        <f t="shared" si="17"/>
        <v>74.353857110145228</v>
      </c>
      <c r="G37" s="73">
        <f t="shared" si="17"/>
        <v>154.16920187793428</v>
      </c>
      <c r="H37" s="74">
        <f t="shared" si="17"/>
        <v>152.02241204259209</v>
      </c>
      <c r="I37" s="71">
        <f t="shared" si="17"/>
        <v>253.01542776998596</v>
      </c>
      <c r="J37" s="72">
        <f t="shared" si="17"/>
        <v>258.83861010861256</v>
      </c>
      <c r="K37" s="73">
        <f t="shared" si="17"/>
        <v>263.67631296891744</v>
      </c>
      <c r="L37" s="74">
        <f t="shared" si="17"/>
        <v>113.83908369077369</v>
      </c>
      <c r="M37" s="71">
        <f t="shared" si="17"/>
        <v>118.75259039395576</v>
      </c>
      <c r="N37" s="72">
        <f t="shared" si="17"/>
        <v>122.50261264977773</v>
      </c>
      <c r="O37" s="73">
        <f t="shared" si="17"/>
        <v>110.86860670194002</v>
      </c>
      <c r="P37" s="74">
        <f t="shared" si="17"/>
        <v>112.21772353338042</v>
      </c>
      <c r="Q37" s="71">
        <f t="shared" si="17"/>
        <v>101.540390019013</v>
      </c>
      <c r="R37" s="72">
        <f t="shared" si="17"/>
        <v>104.51902048960532</v>
      </c>
      <c r="S37" s="73">
        <f t="shared" si="17"/>
        <v>99.721527018929109</v>
      </c>
      <c r="T37" s="74">
        <f t="shared" si="17"/>
        <v>98.99569868780587</v>
      </c>
      <c r="U37" s="71">
        <f t="shared" si="17"/>
        <v>155.38080835853725</v>
      </c>
      <c r="V37" s="72">
        <f t="shared" si="17"/>
        <v>169.27522108823825</v>
      </c>
      <c r="W37" s="73">
        <f t="shared" si="17"/>
        <v>90.311457959574213</v>
      </c>
      <c r="X37" s="74">
        <f t="shared" si="17"/>
        <v>104.15207973204012</v>
      </c>
      <c r="Y37" s="71">
        <f t="shared" si="17"/>
        <v>110.39382255422214</v>
      </c>
      <c r="Z37" s="72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1022.1</v>
      </c>
      <c r="F39" s="14">
        <v>68014</v>
      </c>
      <c r="G39" s="13">
        <v>1180.9010000000001</v>
      </c>
      <c r="H39" s="14">
        <v>444565</v>
      </c>
      <c r="I39" s="13">
        <v>2275</v>
      </c>
      <c r="J39" s="14">
        <v>4379083</v>
      </c>
      <c r="K39" s="13">
        <v>1278.2</v>
      </c>
      <c r="L39" s="14">
        <v>2400022</v>
      </c>
      <c r="M39" s="13">
        <v>5337.5279999999993</v>
      </c>
      <c r="N39" s="14">
        <v>1288122.5</v>
      </c>
      <c r="O39" s="13">
        <v>3457</v>
      </c>
      <c r="P39" s="14">
        <v>1129924</v>
      </c>
      <c r="Q39" s="13">
        <v>23704.6</v>
      </c>
      <c r="R39" s="14">
        <v>4634460.5</v>
      </c>
      <c r="S39" s="25">
        <v>33447</v>
      </c>
      <c r="T39" s="26">
        <v>5573886</v>
      </c>
      <c r="U39" s="13">
        <v>4554.3999999999996</v>
      </c>
      <c r="V39" s="14">
        <v>1386118.5</v>
      </c>
      <c r="W39" s="13">
        <v>5264.1629999999996</v>
      </c>
      <c r="X39" s="14">
        <v>1085782</v>
      </c>
      <c r="Y39" s="55">
        <v>81520.891999999993</v>
      </c>
      <c r="Z39" s="56">
        <v>22389977.5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949.3</v>
      </c>
      <c r="F40" s="21">
        <v>122961</v>
      </c>
      <c r="G40" s="27">
        <v>1197.0409999999999</v>
      </c>
      <c r="H40" s="21">
        <v>444258</v>
      </c>
      <c r="I40" s="27">
        <v>2018</v>
      </c>
      <c r="J40" s="21">
        <v>4347331</v>
      </c>
      <c r="K40" s="27">
        <v>1454.6</v>
      </c>
      <c r="L40" s="21">
        <v>2736199</v>
      </c>
      <c r="M40" s="27">
        <v>7255.2120000000004</v>
      </c>
      <c r="N40" s="21">
        <v>1726281.75</v>
      </c>
      <c r="O40" s="27">
        <v>3608</v>
      </c>
      <c r="P40" s="21">
        <v>1214125</v>
      </c>
      <c r="Q40" s="27">
        <v>24401.7</v>
      </c>
      <c r="R40" s="21">
        <v>4591582</v>
      </c>
      <c r="S40" s="25">
        <v>33937</v>
      </c>
      <c r="T40" s="26">
        <v>5758774</v>
      </c>
      <c r="U40" s="27">
        <v>3105.3</v>
      </c>
      <c r="V40" s="21">
        <v>646752</v>
      </c>
      <c r="W40" s="27">
        <v>5597.8130000000001</v>
      </c>
      <c r="X40" s="21">
        <v>1158934</v>
      </c>
      <c r="Y40" s="58">
        <v>83523.965999999986</v>
      </c>
      <c r="Z40" s="59">
        <v>22747197.75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1948.9</v>
      </c>
      <c r="F41" s="21">
        <v>360018</v>
      </c>
      <c r="G41" s="27">
        <v>1579.1120000000001</v>
      </c>
      <c r="H41" s="21">
        <v>691868</v>
      </c>
      <c r="I41" s="27">
        <v>4903</v>
      </c>
      <c r="J41" s="21">
        <v>4770637.4000000004</v>
      </c>
      <c r="K41" s="27">
        <v>6962.2999999999993</v>
      </c>
      <c r="L41" s="21">
        <v>3163919</v>
      </c>
      <c r="M41" s="27">
        <v>16745.308000000001</v>
      </c>
      <c r="N41" s="21">
        <v>3406175.25</v>
      </c>
      <c r="O41" s="27">
        <v>5338</v>
      </c>
      <c r="P41" s="21">
        <v>1457015</v>
      </c>
      <c r="Q41" s="27">
        <v>61926.5</v>
      </c>
      <c r="R41" s="21">
        <v>11082615.300000001</v>
      </c>
      <c r="S41" s="25">
        <v>28675</v>
      </c>
      <c r="T41" s="26">
        <v>2352509</v>
      </c>
      <c r="U41" s="27">
        <v>5603.2</v>
      </c>
      <c r="V41" s="21">
        <v>1797672.5</v>
      </c>
      <c r="W41" s="27">
        <v>7223.7910000000002</v>
      </c>
      <c r="X41" s="21">
        <v>1932318.5</v>
      </c>
      <c r="Y41" s="58">
        <v>140905.111</v>
      </c>
      <c r="Z41" s="59">
        <v>31014747.949999999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+(E39+E40)/(E41+'(令和5年1月)'!E41)*100</f>
        <v>51.53986928104576</v>
      </c>
      <c r="F42" s="123"/>
      <c r="G42" s="122">
        <f>+(G39+G40)/(G41+'(令和5年1月)'!G41)*100</f>
        <v>74.910816780936273</v>
      </c>
      <c r="H42" s="123"/>
      <c r="I42" s="122">
        <f>+(I39+I40)/(I41+'(令和5年1月)'!I41)*100</f>
        <v>44.957587181903861</v>
      </c>
      <c r="J42" s="123"/>
      <c r="K42" s="122">
        <f>+(K39+K40)/(K41+'(令和5年1月)'!K41)*100</f>
        <v>19.380185802425363</v>
      </c>
      <c r="L42" s="123"/>
      <c r="M42" s="122">
        <f>+(M39+M40)/(M41+'(令和5年1月)'!M41)*100</f>
        <v>35.564373324898398</v>
      </c>
      <c r="N42" s="123"/>
      <c r="O42" s="122">
        <f>+(O39+O40)/(O41+'(令和5年1月)'!O41)*100</f>
        <v>65.253532834580213</v>
      </c>
      <c r="P42" s="123"/>
      <c r="Q42" s="122">
        <f>+(Q39+Q40)/(Q41+'(令和5年1月)'!Q41)*100</f>
        <v>38.624055701280049</v>
      </c>
      <c r="R42" s="123"/>
      <c r="S42" s="122">
        <f>+(S39+S40)/(S41+'(令和5年1月)'!S41)*100</f>
        <v>116.50069156293223</v>
      </c>
      <c r="T42" s="123"/>
      <c r="U42" s="122">
        <f>+(U39+U40)/(U41+'(令和5年1月)'!U41)*100</f>
        <v>78.502249597737091</v>
      </c>
      <c r="V42" s="123"/>
      <c r="W42" s="122">
        <f>+(W39+W40)/(W41+'(令和5年1月)'!W41)*100</f>
        <v>73.484916548228171</v>
      </c>
      <c r="X42" s="123"/>
      <c r="Y42" s="122">
        <f>+(Y39+Y40)/(Y41+'(令和5年1月)'!Y41)*100</f>
        <v>58.152616641328883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-18.100000000000023</v>
      </c>
      <c r="F43" s="97">
        <f t="shared" si="18"/>
        <v>29336</v>
      </c>
      <c r="G43" s="94">
        <f t="shared" si="18"/>
        <v>48.774999999999864</v>
      </c>
      <c r="H43" s="95">
        <f t="shared" si="18"/>
        <v>29117</v>
      </c>
      <c r="I43" s="96">
        <f t="shared" si="18"/>
        <v>888</v>
      </c>
      <c r="J43" s="97">
        <f t="shared" si="18"/>
        <v>-120078.40000000037</v>
      </c>
      <c r="K43" s="94">
        <f t="shared" si="18"/>
        <v>355.79999999999995</v>
      </c>
      <c r="L43" s="95">
        <f t="shared" si="18"/>
        <v>736168</v>
      </c>
      <c r="M43" s="96">
        <f t="shared" si="18"/>
        <v>2563.1840000000011</v>
      </c>
      <c r="N43" s="97">
        <f t="shared" si="18"/>
        <v>485537</v>
      </c>
      <c r="O43" s="94">
        <f t="shared" si="18"/>
        <v>-195</v>
      </c>
      <c r="P43" s="95">
        <f t="shared" si="18"/>
        <v>33398</v>
      </c>
      <c r="Q43" s="96">
        <f t="shared" si="18"/>
        <v>262.40000000000146</v>
      </c>
      <c r="R43" s="97">
        <f t="shared" si="18"/>
        <v>45038.700000000186</v>
      </c>
      <c r="S43" s="94">
        <f t="shared" si="18"/>
        <v>7276</v>
      </c>
      <c r="T43" s="95">
        <f t="shared" si="18"/>
        <v>1318762</v>
      </c>
      <c r="U43" s="96">
        <f t="shared" si="18"/>
        <v>-569.39999999999964</v>
      </c>
      <c r="V43" s="97">
        <f t="shared" si="18"/>
        <v>-103430.5</v>
      </c>
      <c r="W43" s="94">
        <f t="shared" si="18"/>
        <v>672.12100000000009</v>
      </c>
      <c r="X43" s="95">
        <f t="shared" si="18"/>
        <v>223567</v>
      </c>
      <c r="Y43" s="94">
        <f t="shared" si="18"/>
        <v>11283.779999999999</v>
      </c>
      <c r="Z43" s="95">
        <f t="shared" si="18"/>
        <v>2677414.8000000007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74.200000000000045</v>
      </c>
      <c r="F44" s="101">
        <f t="shared" si="18"/>
        <v>-19530</v>
      </c>
      <c r="G44" s="98">
        <f t="shared" si="18"/>
        <v>-30.154999999999973</v>
      </c>
      <c r="H44" s="99">
        <f t="shared" si="18"/>
        <v>-3411</v>
      </c>
      <c r="I44" s="100">
        <f t="shared" si="18"/>
        <v>636</v>
      </c>
      <c r="J44" s="101">
        <f t="shared" si="18"/>
        <v>-315</v>
      </c>
      <c r="K44" s="98">
        <f t="shared" si="18"/>
        <v>-238.59999999999991</v>
      </c>
      <c r="L44" s="99">
        <f t="shared" si="18"/>
        <v>-453502</v>
      </c>
      <c r="M44" s="100">
        <f t="shared" si="18"/>
        <v>-213.07600000000002</v>
      </c>
      <c r="N44" s="101">
        <f t="shared" si="18"/>
        <v>-71272.25</v>
      </c>
      <c r="O44" s="98">
        <f t="shared" si="18"/>
        <v>-37</v>
      </c>
      <c r="P44" s="99">
        <f t="shared" si="18"/>
        <v>-12578</v>
      </c>
      <c r="Q44" s="100">
        <f t="shared" si="18"/>
        <v>1143.2999999999993</v>
      </c>
      <c r="R44" s="101">
        <f t="shared" si="18"/>
        <v>291877.20000000019</v>
      </c>
      <c r="S44" s="98">
        <f t="shared" si="18"/>
        <v>7171</v>
      </c>
      <c r="T44" s="99">
        <f t="shared" si="18"/>
        <v>943430</v>
      </c>
      <c r="U44" s="100">
        <f t="shared" si="18"/>
        <v>831.69999999999982</v>
      </c>
      <c r="V44" s="101">
        <f t="shared" si="18"/>
        <v>534999</v>
      </c>
      <c r="W44" s="98">
        <f t="shared" si="18"/>
        <v>11.320999999999913</v>
      </c>
      <c r="X44" s="99">
        <f t="shared" si="18"/>
        <v>101060</v>
      </c>
      <c r="Y44" s="98">
        <f t="shared" si="18"/>
        <v>9348.6900000000169</v>
      </c>
      <c r="Z44" s="99">
        <f t="shared" si="18"/>
        <v>1310757.9499999993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-19.5</v>
      </c>
      <c r="F45" s="101">
        <f t="shared" si="18"/>
        <v>-6081</v>
      </c>
      <c r="G45" s="98">
        <f t="shared" si="18"/>
        <v>62.789999999999964</v>
      </c>
      <c r="H45" s="99">
        <f t="shared" si="18"/>
        <v>32835</v>
      </c>
      <c r="I45" s="100">
        <f t="shared" si="18"/>
        <v>509</v>
      </c>
      <c r="J45" s="101">
        <f t="shared" si="18"/>
        <v>-88011.400000000373</v>
      </c>
      <c r="K45" s="98">
        <f t="shared" si="18"/>
        <v>418.00000000000091</v>
      </c>
      <c r="L45" s="99">
        <f t="shared" si="18"/>
        <v>853493</v>
      </c>
      <c r="M45" s="100">
        <f t="shared" si="18"/>
        <v>858.57600000000093</v>
      </c>
      <c r="N45" s="101">
        <f t="shared" si="18"/>
        <v>118650</v>
      </c>
      <c r="O45" s="98">
        <f t="shared" si="18"/>
        <v>-309</v>
      </c>
      <c r="P45" s="99">
        <f t="shared" si="18"/>
        <v>-38225</v>
      </c>
      <c r="Q45" s="100">
        <f t="shared" si="18"/>
        <v>-1578</v>
      </c>
      <c r="R45" s="101">
        <f t="shared" si="18"/>
        <v>-203960</v>
      </c>
      <c r="S45" s="98">
        <f t="shared" si="18"/>
        <v>-385</v>
      </c>
      <c r="T45" s="99">
        <f t="shared" si="18"/>
        <v>190444</v>
      </c>
      <c r="U45" s="100">
        <f t="shared" si="18"/>
        <v>48</v>
      </c>
      <c r="V45" s="101">
        <f t="shared" si="18"/>
        <v>100937</v>
      </c>
      <c r="W45" s="98">
        <f t="shared" si="18"/>
        <v>327.14999999999964</v>
      </c>
      <c r="X45" s="99">
        <f t="shared" si="18"/>
        <v>49355</v>
      </c>
      <c r="Y45" s="98">
        <f t="shared" si="18"/>
        <v>-67.984000000025844</v>
      </c>
      <c r="Z45" s="99">
        <f t="shared" si="18"/>
        <v>1009436.6000000015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0.73819069368543211</v>
      </c>
      <c r="F46" s="123"/>
      <c r="G46" s="122">
        <f>G23-G42</f>
        <v>-0.50685579225383037</v>
      </c>
      <c r="H46" s="123"/>
      <c r="I46" s="122">
        <f>I23-I42</f>
        <v>11.436014369235252</v>
      </c>
      <c r="J46" s="123"/>
      <c r="K46" s="122">
        <f>K23-K42</f>
        <v>0.49068837659378772</v>
      </c>
      <c r="L46" s="123"/>
      <c r="M46" s="122">
        <f>M23-M42</f>
        <v>7.9383908740382196</v>
      </c>
      <c r="N46" s="123"/>
      <c r="O46" s="122">
        <f t="shared" si="18"/>
        <v>0.65753111834735023</v>
      </c>
      <c r="P46" s="123"/>
      <c r="Q46" s="122">
        <f t="shared" si="18"/>
        <v>1.8682771549865649</v>
      </c>
      <c r="R46" s="123"/>
      <c r="S46" s="122">
        <f t="shared" si="18"/>
        <v>27.150673310235518</v>
      </c>
      <c r="T46" s="123"/>
      <c r="U46" s="122">
        <f t="shared" si="18"/>
        <v>-8.1120022278195449</v>
      </c>
      <c r="V46" s="123"/>
      <c r="W46" s="122">
        <f t="shared" si="18"/>
        <v>4.6580778560019667</v>
      </c>
      <c r="X46" s="123"/>
      <c r="Y46" s="122">
        <f t="shared" si="18"/>
        <v>7.7506463262918786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98.229136092358871</v>
      </c>
      <c r="F47" s="76">
        <f t="shared" si="19"/>
        <v>143.13229629193989</v>
      </c>
      <c r="G47" s="75">
        <f t="shared" si="19"/>
        <v>104.13032083129745</v>
      </c>
      <c r="H47" s="77">
        <f t="shared" si="19"/>
        <v>106.549548434987</v>
      </c>
      <c r="I47" s="78">
        <f t="shared" si="19"/>
        <v>139.03296703296704</v>
      </c>
      <c r="J47" s="76">
        <f t="shared" si="19"/>
        <v>97.257909932284903</v>
      </c>
      <c r="K47" s="75">
        <f t="shared" si="19"/>
        <v>127.83601940228446</v>
      </c>
      <c r="L47" s="77">
        <f t="shared" si="19"/>
        <v>130.67338549396629</v>
      </c>
      <c r="M47" s="78">
        <f t="shared" si="19"/>
        <v>148.021930751464</v>
      </c>
      <c r="N47" s="76">
        <f t="shared" si="19"/>
        <v>137.69338708080946</v>
      </c>
      <c r="O47" s="75">
        <f t="shared" si="19"/>
        <v>94.359271044258037</v>
      </c>
      <c r="P47" s="77">
        <f t="shared" si="19"/>
        <v>102.95577401665952</v>
      </c>
      <c r="Q47" s="78">
        <f t="shared" si="19"/>
        <v>101.10695814314521</v>
      </c>
      <c r="R47" s="76">
        <f t="shared" si="19"/>
        <v>100.97182185499263</v>
      </c>
      <c r="S47" s="75">
        <f t="shared" si="19"/>
        <v>121.75381947558826</v>
      </c>
      <c r="T47" s="77">
        <f t="shared" si="19"/>
        <v>123.65965145322313</v>
      </c>
      <c r="U47" s="78">
        <f t="shared" si="19"/>
        <v>87.497804321096098</v>
      </c>
      <c r="V47" s="76">
        <f t="shared" si="19"/>
        <v>92.53811993707609</v>
      </c>
      <c r="W47" s="75">
        <f t="shared" si="19"/>
        <v>112.767860721638</v>
      </c>
      <c r="X47" s="77">
        <f t="shared" si="19"/>
        <v>120.59041317686238</v>
      </c>
      <c r="Y47" s="75">
        <f t="shared" si="19"/>
        <v>113.84158063432378</v>
      </c>
      <c r="Z47" s="77">
        <f t="shared" si="19"/>
        <v>111.95809508964447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107.81628568418836</v>
      </c>
      <c r="F48" s="70">
        <f t="shared" si="19"/>
        <v>84.116915119428114</v>
      </c>
      <c r="G48" s="67">
        <f t="shared" si="19"/>
        <v>97.480871582510545</v>
      </c>
      <c r="H48" s="68">
        <f t="shared" si="19"/>
        <v>99.232202909120375</v>
      </c>
      <c r="I48" s="69">
        <f t="shared" si="19"/>
        <v>131.51635282457877</v>
      </c>
      <c r="J48" s="70">
        <f t="shared" si="19"/>
        <v>99.992754174917891</v>
      </c>
      <c r="K48" s="67">
        <f t="shared" si="19"/>
        <v>83.596865117558096</v>
      </c>
      <c r="L48" s="68">
        <f t="shared" si="19"/>
        <v>83.425840006519991</v>
      </c>
      <c r="M48" s="69">
        <f t="shared" si="19"/>
        <v>97.063131993937603</v>
      </c>
      <c r="N48" s="70">
        <f t="shared" si="19"/>
        <v>95.87134313387719</v>
      </c>
      <c r="O48" s="67">
        <f t="shared" si="19"/>
        <v>98.974501108647445</v>
      </c>
      <c r="P48" s="68">
        <f t="shared" si="19"/>
        <v>98.964027591887159</v>
      </c>
      <c r="Q48" s="69">
        <f t="shared" si="19"/>
        <v>104.68532930082739</v>
      </c>
      <c r="R48" s="70">
        <f t="shared" si="19"/>
        <v>106.35678944642611</v>
      </c>
      <c r="S48" s="67">
        <f t="shared" si="19"/>
        <v>121.1303297286148</v>
      </c>
      <c r="T48" s="68">
        <f t="shared" si="19"/>
        <v>116.38248002092114</v>
      </c>
      <c r="U48" s="69">
        <f t="shared" si="19"/>
        <v>126.78324155476122</v>
      </c>
      <c r="V48" s="70">
        <f t="shared" si="19"/>
        <v>182.72088837761615</v>
      </c>
      <c r="W48" s="67">
        <f t="shared" si="19"/>
        <v>100.20223969610988</v>
      </c>
      <c r="X48" s="68">
        <f t="shared" si="19"/>
        <v>108.72008242056926</v>
      </c>
      <c r="Y48" s="67">
        <f t="shared" si="19"/>
        <v>111.19282338676304</v>
      </c>
      <c r="Z48" s="68">
        <f t="shared" si="19"/>
        <v>105.76228318057331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98.999435579044587</v>
      </c>
      <c r="F49" s="74">
        <f t="shared" si="19"/>
        <v>98.310917787443969</v>
      </c>
      <c r="G49" s="71">
        <f t="shared" si="19"/>
        <v>103.97628540597501</v>
      </c>
      <c r="H49" s="72">
        <f t="shared" si="19"/>
        <v>104.74584747379558</v>
      </c>
      <c r="I49" s="73">
        <f t="shared" si="19"/>
        <v>110.38139914338161</v>
      </c>
      <c r="J49" s="74">
        <f t="shared" si="19"/>
        <v>98.155143796927419</v>
      </c>
      <c r="K49" s="71">
        <f t="shared" si="19"/>
        <v>106.00376312425493</v>
      </c>
      <c r="L49" s="72">
        <f t="shared" si="19"/>
        <v>126.97581701680731</v>
      </c>
      <c r="M49" s="73">
        <f t="shared" si="19"/>
        <v>105.1272631115534</v>
      </c>
      <c r="N49" s="74">
        <f t="shared" si="19"/>
        <v>103.48337919489022</v>
      </c>
      <c r="O49" s="71">
        <f t="shared" si="19"/>
        <v>94.211315099288115</v>
      </c>
      <c r="P49" s="72">
        <f t="shared" si="19"/>
        <v>97.376485485736254</v>
      </c>
      <c r="Q49" s="73">
        <f t="shared" si="19"/>
        <v>97.451817880874913</v>
      </c>
      <c r="R49" s="74">
        <f t="shared" si="19"/>
        <v>98.159640170853905</v>
      </c>
      <c r="S49" s="71">
        <f t="shared" si="19"/>
        <v>98.657367044463811</v>
      </c>
      <c r="T49" s="72">
        <f t="shared" si="19"/>
        <v>108.0953569146813</v>
      </c>
      <c r="U49" s="73">
        <f t="shared" si="19"/>
        <v>100.85665334094801</v>
      </c>
      <c r="V49" s="74">
        <f t="shared" si="19"/>
        <v>105.61487145183564</v>
      </c>
      <c r="W49" s="71">
        <f t="shared" si="19"/>
        <v>104.52878550888308</v>
      </c>
      <c r="X49" s="72">
        <f t="shared" si="19"/>
        <v>102.55418555481408</v>
      </c>
      <c r="Y49" s="71">
        <f t="shared" si="19"/>
        <v>99.951751927579096</v>
      </c>
      <c r="Z49" s="72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73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9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7"/>
      <c r="D6" s="85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80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81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9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80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81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9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80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9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82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51.53986928104576</v>
      </c>
      <c r="F23" s="139"/>
      <c r="G23" s="138">
        <f>(G20+G21)/(G22+G41)*100</f>
        <v>74.910816780936273</v>
      </c>
      <c r="H23" s="139"/>
      <c r="I23" s="138">
        <f>(I20+I21)/(I22+I41)*100</f>
        <v>44.957587181903861</v>
      </c>
      <c r="J23" s="139"/>
      <c r="K23" s="138">
        <f>(K20+K21)/(K22+K41)*100</f>
        <v>19.380185802425363</v>
      </c>
      <c r="L23" s="139"/>
      <c r="M23" s="138">
        <f>(M20+M21)/(M22+M41)*100</f>
        <v>35.564373324898398</v>
      </c>
      <c r="N23" s="139"/>
      <c r="O23" s="138">
        <f>(O20+O21)/(O22+O41)*100</f>
        <v>65.253532834580213</v>
      </c>
      <c r="P23" s="139"/>
      <c r="Q23" s="138">
        <f>(Q20+Q21)/(Q22+Q41)*100</f>
        <v>38.624055701280049</v>
      </c>
      <c r="R23" s="139"/>
      <c r="S23" s="138">
        <f>(S20+S21)/(S22+S41)*100</f>
        <v>116.50069156293223</v>
      </c>
      <c r="T23" s="139"/>
      <c r="U23" s="138">
        <f>(U20+U21)/(U22+U41)*100</f>
        <v>78.502249597737091</v>
      </c>
      <c r="V23" s="139"/>
      <c r="W23" s="138">
        <f>(W20+W21)/(W22+W41)*100</f>
        <v>73.484916548228171</v>
      </c>
      <c r="X23" s="139"/>
      <c r="Y23" s="138">
        <f>(Y20+Y21)/(Y22+Y41)*100</f>
        <v>58.152616641328883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184728.82138642311</v>
      </c>
      <c r="F24" s="141"/>
      <c r="G24" s="134">
        <f>H22/G22*1000</f>
        <v>438137.38354214263</v>
      </c>
      <c r="H24" s="135"/>
      <c r="I24" s="136">
        <f>J22/I22*1000</f>
        <v>973003.75280440552</v>
      </c>
      <c r="J24" s="137"/>
      <c r="K24" s="134">
        <f>L22/K22*1000</f>
        <v>454435.89043850452</v>
      </c>
      <c r="L24" s="135"/>
      <c r="M24" s="136">
        <f>N22/M22*1000</f>
        <v>203410.72555966125</v>
      </c>
      <c r="N24" s="137"/>
      <c r="O24" s="134">
        <f>P22/O22*1000</f>
        <v>272951.47995503934</v>
      </c>
      <c r="P24" s="135"/>
      <c r="Q24" s="136">
        <f>R22/Q22*1000</f>
        <v>178964.01863499472</v>
      </c>
      <c r="R24" s="137"/>
      <c r="S24" s="134">
        <f>T22/S22*1000</f>
        <v>82040.418482999128</v>
      </c>
      <c r="T24" s="135"/>
      <c r="U24" s="136">
        <f>V22/U22*1000</f>
        <v>320829.61521987437</v>
      </c>
      <c r="V24" s="137"/>
      <c r="W24" s="134">
        <f>X22/W22*1000</f>
        <v>267493.68856324884</v>
      </c>
      <c r="X24" s="135"/>
      <c r="Y24" s="136">
        <f>Z22/Y22*1000</f>
        <v>220110.87979626231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1151</v>
      </c>
      <c r="F27" s="103">
        <v>108643</v>
      </c>
      <c r="G27" s="118">
        <v>829</v>
      </c>
      <c r="H27" s="104">
        <v>303429</v>
      </c>
      <c r="I27" s="102">
        <v>3510</v>
      </c>
      <c r="J27" s="103">
        <v>8384482</v>
      </c>
      <c r="K27" s="118">
        <v>880</v>
      </c>
      <c r="L27" s="104">
        <v>1592256</v>
      </c>
      <c r="M27" s="102">
        <v>8695</v>
      </c>
      <c r="N27" s="103">
        <v>1780327</v>
      </c>
      <c r="O27" s="106">
        <v>4204</v>
      </c>
      <c r="P27" s="104">
        <v>1358631</v>
      </c>
      <c r="Q27" s="102">
        <v>25902</v>
      </c>
      <c r="R27" s="103">
        <v>4721817</v>
      </c>
      <c r="S27" s="106">
        <v>34634</v>
      </c>
      <c r="T27" s="104">
        <v>7028033</v>
      </c>
      <c r="U27" s="102">
        <v>3812</v>
      </c>
      <c r="V27" s="103">
        <v>1281521</v>
      </c>
      <c r="W27" s="102">
        <v>6696</v>
      </c>
      <c r="X27" s="104">
        <v>1320612</v>
      </c>
      <c r="Y27" s="102">
        <v>90313</v>
      </c>
      <c r="Z27" s="103">
        <v>27879751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1586</v>
      </c>
      <c r="F28" s="111">
        <v>221526</v>
      </c>
      <c r="G28" s="108">
        <v>695</v>
      </c>
      <c r="H28" s="109">
        <v>244354</v>
      </c>
      <c r="I28" s="110">
        <v>3648</v>
      </c>
      <c r="J28" s="111">
        <v>9146681</v>
      </c>
      <c r="K28" s="112">
        <v>1222</v>
      </c>
      <c r="L28" s="109">
        <v>2255982</v>
      </c>
      <c r="M28" s="110">
        <v>9477</v>
      </c>
      <c r="N28" s="111">
        <v>1826905</v>
      </c>
      <c r="O28" s="112">
        <v>4251</v>
      </c>
      <c r="P28" s="109">
        <v>1387111</v>
      </c>
      <c r="Q28" s="110">
        <v>24607</v>
      </c>
      <c r="R28" s="111">
        <v>4541655</v>
      </c>
      <c r="S28" s="112">
        <v>35683</v>
      </c>
      <c r="T28" s="109">
        <v>7078869</v>
      </c>
      <c r="U28" s="110">
        <v>2632</v>
      </c>
      <c r="V28" s="111">
        <v>565808</v>
      </c>
      <c r="W28" s="110">
        <v>7495</v>
      </c>
      <c r="X28" s="109">
        <v>1428857</v>
      </c>
      <c r="Y28" s="113">
        <v>91296</v>
      </c>
      <c r="Z28" s="107">
        <v>28697748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2826</v>
      </c>
      <c r="F29" s="107">
        <v>593822</v>
      </c>
      <c r="G29" s="116">
        <v>1130</v>
      </c>
      <c r="H29" s="117">
        <v>500393</v>
      </c>
      <c r="I29" s="113">
        <v>2191</v>
      </c>
      <c r="J29" s="107">
        <v>1371810</v>
      </c>
      <c r="K29" s="116">
        <v>2456</v>
      </c>
      <c r="L29" s="117">
        <v>2537115</v>
      </c>
      <c r="M29" s="113">
        <v>16048</v>
      </c>
      <c r="N29" s="107">
        <v>2725596</v>
      </c>
      <c r="O29" s="116">
        <v>4467</v>
      </c>
      <c r="P29" s="117">
        <v>1193776</v>
      </c>
      <c r="Q29" s="113">
        <v>59345</v>
      </c>
      <c r="R29" s="107">
        <v>10175893</v>
      </c>
      <c r="S29" s="116">
        <v>31056</v>
      </c>
      <c r="T29" s="117">
        <v>2663655</v>
      </c>
      <c r="U29" s="113">
        <v>4158</v>
      </c>
      <c r="V29" s="107">
        <v>1263742</v>
      </c>
      <c r="W29" s="113">
        <v>8046</v>
      </c>
      <c r="X29" s="117">
        <v>1843762</v>
      </c>
      <c r="Y29" s="113">
        <v>131723</v>
      </c>
      <c r="Z29" s="107">
        <v>24869564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30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-128.89999999999998</v>
      </c>
      <c r="F31" s="95">
        <f t="shared" ref="F31:Z33" si="5">F20-F27</f>
        <v>-40629</v>
      </c>
      <c r="G31" s="96">
        <f t="shared" si="5"/>
        <v>351.90100000000007</v>
      </c>
      <c r="H31" s="97">
        <f t="shared" si="5"/>
        <v>141136</v>
      </c>
      <c r="I31" s="94">
        <f t="shared" si="5"/>
        <v>-1235</v>
      </c>
      <c r="J31" s="95">
        <f t="shared" si="5"/>
        <v>-4005399</v>
      </c>
      <c r="K31" s="96">
        <f t="shared" si="5"/>
        <v>398.20000000000005</v>
      </c>
      <c r="L31" s="97">
        <f t="shared" si="5"/>
        <v>807766</v>
      </c>
      <c r="M31" s="94">
        <f t="shared" si="5"/>
        <v>-3357.4720000000007</v>
      </c>
      <c r="N31" s="95">
        <f t="shared" si="5"/>
        <v>-492204.5</v>
      </c>
      <c r="O31" s="96">
        <f t="shared" si="5"/>
        <v>-747</v>
      </c>
      <c r="P31" s="97">
        <f t="shared" si="5"/>
        <v>-228707</v>
      </c>
      <c r="Q31" s="94">
        <f t="shared" si="5"/>
        <v>-2197.4000000000015</v>
      </c>
      <c r="R31" s="95">
        <f t="shared" si="5"/>
        <v>-87356.5</v>
      </c>
      <c r="S31" s="96">
        <f t="shared" si="5"/>
        <v>-1187</v>
      </c>
      <c r="T31" s="97">
        <f t="shared" si="5"/>
        <v>-1454147</v>
      </c>
      <c r="U31" s="94">
        <f t="shared" si="5"/>
        <v>742.39999999999964</v>
      </c>
      <c r="V31" s="95">
        <f t="shared" si="5"/>
        <v>104597.5</v>
      </c>
      <c r="W31" s="96">
        <f t="shared" si="5"/>
        <v>-1431.8370000000004</v>
      </c>
      <c r="X31" s="97">
        <f t="shared" si="5"/>
        <v>-234830</v>
      </c>
      <c r="Y31" s="94">
        <f t="shared" si="5"/>
        <v>-8792.1080000000075</v>
      </c>
      <c r="Z31" s="95">
        <f t="shared" si="5"/>
        <v>-5489773.5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-636.70000000000005</v>
      </c>
      <c r="F32" s="99">
        <f t="shared" si="6"/>
        <v>-98565</v>
      </c>
      <c r="G32" s="100">
        <f t="shared" si="6"/>
        <v>502.04099999999994</v>
      </c>
      <c r="H32" s="101">
        <f t="shared" si="6"/>
        <v>199904</v>
      </c>
      <c r="I32" s="98">
        <f t="shared" si="6"/>
        <v>-1630</v>
      </c>
      <c r="J32" s="99">
        <f t="shared" si="6"/>
        <v>-4799350</v>
      </c>
      <c r="K32" s="100">
        <f t="shared" si="6"/>
        <v>232.59999999999991</v>
      </c>
      <c r="L32" s="101">
        <f t="shared" si="6"/>
        <v>480217</v>
      </c>
      <c r="M32" s="98">
        <f t="shared" si="6"/>
        <v>-2221.7879999999996</v>
      </c>
      <c r="N32" s="99">
        <f t="shared" si="6"/>
        <v>-100623.25</v>
      </c>
      <c r="O32" s="100">
        <f t="shared" si="6"/>
        <v>-643</v>
      </c>
      <c r="P32" s="101">
        <f t="shared" si="6"/>
        <v>-172986</v>
      </c>
      <c r="Q32" s="98">
        <f t="shared" si="6"/>
        <v>-205.29999999999927</v>
      </c>
      <c r="R32" s="99">
        <f t="shared" si="6"/>
        <v>49927</v>
      </c>
      <c r="S32" s="100">
        <f t="shared" si="6"/>
        <v>-1746</v>
      </c>
      <c r="T32" s="101">
        <f t="shared" si="6"/>
        <v>-1320095</v>
      </c>
      <c r="U32" s="98">
        <f t="shared" si="5"/>
        <v>473.30000000000018</v>
      </c>
      <c r="V32" s="99">
        <f t="shared" si="5"/>
        <v>80944</v>
      </c>
      <c r="W32" s="100">
        <f t="shared" si="5"/>
        <v>-1897.1869999999999</v>
      </c>
      <c r="X32" s="101">
        <f t="shared" si="5"/>
        <v>-269923</v>
      </c>
      <c r="Y32" s="98">
        <f t="shared" si="5"/>
        <v>-7772.0340000000142</v>
      </c>
      <c r="Z32" s="99">
        <f t="shared" si="5"/>
        <v>-5950550.25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-877.09999999999991</v>
      </c>
      <c r="F33" s="99">
        <f t="shared" si="5"/>
        <v>-233804</v>
      </c>
      <c r="G33" s="100">
        <f t="shared" si="5"/>
        <v>449.11200000000008</v>
      </c>
      <c r="H33" s="101">
        <f t="shared" si="5"/>
        <v>191475</v>
      </c>
      <c r="I33" s="98">
        <f t="shared" si="5"/>
        <v>2712</v>
      </c>
      <c r="J33" s="99">
        <f t="shared" si="5"/>
        <v>3398827.4000000004</v>
      </c>
      <c r="K33" s="100">
        <f t="shared" si="5"/>
        <v>4506.2999999999993</v>
      </c>
      <c r="L33" s="101">
        <f t="shared" si="5"/>
        <v>626804</v>
      </c>
      <c r="M33" s="98">
        <f t="shared" si="5"/>
        <v>697.3080000000009</v>
      </c>
      <c r="N33" s="99">
        <f t="shared" si="5"/>
        <v>680579.25</v>
      </c>
      <c r="O33" s="100">
        <f t="shared" si="5"/>
        <v>871</v>
      </c>
      <c r="P33" s="101">
        <f t="shared" si="5"/>
        <v>263239</v>
      </c>
      <c r="Q33" s="98">
        <f t="shared" si="5"/>
        <v>2581.5</v>
      </c>
      <c r="R33" s="99">
        <f t="shared" si="5"/>
        <v>906722.30000000075</v>
      </c>
      <c r="S33" s="100">
        <f t="shared" si="5"/>
        <v>-2381</v>
      </c>
      <c r="T33" s="101">
        <f t="shared" si="5"/>
        <v>-311146</v>
      </c>
      <c r="U33" s="98">
        <f t="shared" si="5"/>
        <v>1445.1999999999998</v>
      </c>
      <c r="V33" s="99">
        <f t="shared" si="5"/>
        <v>533930.5</v>
      </c>
      <c r="W33" s="100">
        <f t="shared" si="5"/>
        <v>-822.20899999999983</v>
      </c>
      <c r="X33" s="101">
        <f t="shared" si="5"/>
        <v>88556.5</v>
      </c>
      <c r="Y33" s="98">
        <f t="shared" si="5"/>
        <v>9182.1110000000044</v>
      </c>
      <c r="Z33" s="99">
        <f t="shared" si="5"/>
        <v>6145183.9499999993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-6.8601307189542382</v>
      </c>
      <c r="F34" s="123"/>
      <c r="G34" s="161">
        <f t="shared" ref="G34" si="7">+G23-G30</f>
        <v>-5.3891832190637246</v>
      </c>
      <c r="H34" s="162"/>
      <c r="I34" s="124">
        <f t="shared" ref="I34" si="8">+I23-I30</f>
        <v>-112.54241281809614</v>
      </c>
      <c r="J34" s="123"/>
      <c r="K34" s="161">
        <f t="shared" ref="K34" si="9">+K23-K30</f>
        <v>-50.119814197574641</v>
      </c>
      <c r="L34" s="162"/>
      <c r="M34" s="124">
        <f t="shared" ref="M34" si="10">+M23-M30</f>
        <v>-10.835626675101601</v>
      </c>
      <c r="N34" s="123"/>
      <c r="O34" s="161">
        <f t="shared" ref="O34" si="11">+O23-O30</f>
        <v>-45.546467165419784</v>
      </c>
      <c r="P34" s="162"/>
      <c r="Q34" s="124">
        <f t="shared" ref="Q34" si="12">+Q23-Q30</f>
        <v>-13.675944298719948</v>
      </c>
      <c r="R34" s="123"/>
      <c r="S34" s="161">
        <f t="shared" ref="S34" si="13">+S23-S30</f>
        <v>-33.899308437067774</v>
      </c>
      <c r="T34" s="162"/>
      <c r="U34" s="124">
        <f t="shared" ref="U34" si="14">+U23-U30</f>
        <v>17.802249597737088</v>
      </c>
      <c r="V34" s="123"/>
      <c r="W34" s="161">
        <f t="shared" ref="W34" si="15">+W23-W30</f>
        <v>-10.315083451771827</v>
      </c>
      <c r="X34" s="162"/>
      <c r="Y34" s="124">
        <f t="shared" ref="Y34" si="16">+Y23-Y30</f>
        <v>-23.347383358671117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88.801042571676803</v>
      </c>
      <c r="F35" s="64">
        <f t="shared" si="17"/>
        <v>62.603204992498362</v>
      </c>
      <c r="G35" s="65">
        <f t="shared" si="17"/>
        <v>142.44885404101328</v>
      </c>
      <c r="H35" s="66">
        <f t="shared" si="17"/>
        <v>146.51368194866015</v>
      </c>
      <c r="I35" s="63">
        <f t="shared" si="17"/>
        <v>64.81481481481481</v>
      </c>
      <c r="J35" s="64">
        <f t="shared" si="17"/>
        <v>52.228426276065711</v>
      </c>
      <c r="K35" s="65">
        <f t="shared" si="17"/>
        <v>145.25</v>
      </c>
      <c r="L35" s="66">
        <f t="shared" si="17"/>
        <v>150.73091261706659</v>
      </c>
      <c r="M35" s="63">
        <f t="shared" si="17"/>
        <v>61.386175963197232</v>
      </c>
      <c r="N35" s="64">
        <f t="shared" si="17"/>
        <v>72.353140743245476</v>
      </c>
      <c r="O35" s="65">
        <f t="shared" si="17"/>
        <v>82.231208372978116</v>
      </c>
      <c r="P35" s="66">
        <f t="shared" si="17"/>
        <v>83.1663637882545</v>
      </c>
      <c r="Q35" s="63">
        <f t="shared" si="17"/>
        <v>91.51648521349702</v>
      </c>
      <c r="R35" s="64">
        <f t="shared" si="17"/>
        <v>98.149938890050166</v>
      </c>
      <c r="S35" s="65">
        <f t="shared" si="17"/>
        <v>96.572731997459144</v>
      </c>
      <c r="T35" s="66">
        <f t="shared" si="17"/>
        <v>79.309331643718807</v>
      </c>
      <c r="U35" s="63">
        <f t="shared" si="17"/>
        <v>119.47534102833157</v>
      </c>
      <c r="V35" s="64">
        <f t="shared" si="17"/>
        <v>108.16198095856409</v>
      </c>
      <c r="W35" s="65">
        <f t="shared" si="17"/>
        <v>78.61653225806451</v>
      </c>
      <c r="X35" s="66">
        <f t="shared" si="17"/>
        <v>82.218092823630258</v>
      </c>
      <c r="Y35" s="63">
        <f t="shared" si="17"/>
        <v>90.264847807070964</v>
      </c>
      <c r="Z35" s="64">
        <f t="shared" si="17"/>
        <v>80.309101397641598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59.854981084489282</v>
      </c>
      <c r="F36" s="68">
        <f t="shared" si="17"/>
        <v>55.50635139893285</v>
      </c>
      <c r="G36" s="69">
        <f t="shared" si="17"/>
        <v>172.23611510791366</v>
      </c>
      <c r="H36" s="70">
        <f t="shared" si="17"/>
        <v>181.80917848694926</v>
      </c>
      <c r="I36" s="67">
        <f t="shared" si="17"/>
        <v>55.317982456140349</v>
      </c>
      <c r="J36" s="68">
        <f t="shared" si="17"/>
        <v>47.529054528085105</v>
      </c>
      <c r="K36" s="69">
        <f t="shared" si="17"/>
        <v>119.0343698854337</v>
      </c>
      <c r="L36" s="70">
        <f t="shared" si="17"/>
        <v>121.28638437718031</v>
      </c>
      <c r="M36" s="67">
        <f t="shared" si="17"/>
        <v>76.555998733776519</v>
      </c>
      <c r="N36" s="68">
        <f t="shared" si="17"/>
        <v>94.492146553871166</v>
      </c>
      <c r="O36" s="69">
        <f t="shared" si="17"/>
        <v>84.874147259468359</v>
      </c>
      <c r="P36" s="70">
        <f t="shared" si="17"/>
        <v>87.529044178872496</v>
      </c>
      <c r="Q36" s="67">
        <f t="shared" si="17"/>
        <v>99.165684561303706</v>
      </c>
      <c r="R36" s="68">
        <f t="shared" si="17"/>
        <v>101.0993129156662</v>
      </c>
      <c r="S36" s="69">
        <f t="shared" si="17"/>
        <v>95.106913656362977</v>
      </c>
      <c r="T36" s="70">
        <f t="shared" si="17"/>
        <v>81.351611394419081</v>
      </c>
      <c r="U36" s="67">
        <f t="shared" si="17"/>
        <v>117.9825227963526</v>
      </c>
      <c r="V36" s="68">
        <f t="shared" si="17"/>
        <v>114.30591295987331</v>
      </c>
      <c r="W36" s="69">
        <f t="shared" si="17"/>
        <v>74.687298198799198</v>
      </c>
      <c r="X36" s="70">
        <f t="shared" si="17"/>
        <v>81.109166277661089</v>
      </c>
      <c r="Y36" s="67">
        <f t="shared" si="17"/>
        <v>91.486993953732892</v>
      </c>
      <c r="Z36" s="68">
        <f t="shared" si="17"/>
        <v>79.26474840464833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68.963198867657468</v>
      </c>
      <c r="F37" s="72">
        <f t="shared" si="17"/>
        <v>60.627258673474536</v>
      </c>
      <c r="G37" s="73">
        <f t="shared" si="17"/>
        <v>139.74442477876107</v>
      </c>
      <c r="H37" s="74">
        <f t="shared" si="17"/>
        <v>138.26492376991683</v>
      </c>
      <c r="I37" s="71">
        <f t="shared" si="17"/>
        <v>223.77909630305797</v>
      </c>
      <c r="J37" s="72">
        <f t="shared" si="17"/>
        <v>347.76225570596517</v>
      </c>
      <c r="K37" s="73">
        <f t="shared" si="17"/>
        <v>283.48127035830612</v>
      </c>
      <c r="L37" s="74">
        <f t="shared" si="17"/>
        <v>124.70538387105039</v>
      </c>
      <c r="M37" s="71">
        <f t="shared" si="17"/>
        <v>104.34513958125623</v>
      </c>
      <c r="N37" s="72">
        <f t="shared" si="17"/>
        <v>124.9699240092809</v>
      </c>
      <c r="O37" s="73">
        <f t="shared" si="17"/>
        <v>119.4985448847101</v>
      </c>
      <c r="P37" s="74">
        <f t="shared" si="17"/>
        <v>122.05095428288053</v>
      </c>
      <c r="Q37" s="71">
        <f t="shared" si="17"/>
        <v>104.34998736203556</v>
      </c>
      <c r="R37" s="72">
        <f t="shared" si="17"/>
        <v>108.91049365397218</v>
      </c>
      <c r="S37" s="73">
        <f t="shared" si="17"/>
        <v>92.333204533745487</v>
      </c>
      <c r="T37" s="74">
        <f t="shared" si="17"/>
        <v>88.318832581546786</v>
      </c>
      <c r="U37" s="71">
        <f t="shared" si="17"/>
        <v>134.75709475709473</v>
      </c>
      <c r="V37" s="72">
        <f t="shared" si="17"/>
        <v>142.24996083061259</v>
      </c>
      <c r="W37" s="73">
        <f t="shared" si="17"/>
        <v>89.781145911011677</v>
      </c>
      <c r="X37" s="74">
        <f t="shared" si="17"/>
        <v>104.80303314636055</v>
      </c>
      <c r="Y37" s="71">
        <f t="shared" si="17"/>
        <v>106.97077275798456</v>
      </c>
      <c r="Z37" s="72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1066</v>
      </c>
      <c r="F39" s="14">
        <v>92281</v>
      </c>
      <c r="G39" s="13">
        <v>1488.88</v>
      </c>
      <c r="H39" s="14">
        <v>573939</v>
      </c>
      <c r="I39" s="13">
        <v>2619</v>
      </c>
      <c r="J39" s="14">
        <v>4537707.9000000004</v>
      </c>
      <c r="K39" s="13">
        <v>2299</v>
      </c>
      <c r="L39" s="14">
        <v>5344886</v>
      </c>
      <c r="M39" s="13">
        <v>10912.048000000001</v>
      </c>
      <c r="N39" s="14">
        <v>2174238</v>
      </c>
      <c r="O39" s="13">
        <v>4757</v>
      </c>
      <c r="P39" s="14">
        <v>1640444</v>
      </c>
      <c r="Q39" s="13">
        <v>26869</v>
      </c>
      <c r="R39" s="14">
        <v>4860456</v>
      </c>
      <c r="S39" s="25">
        <v>59777</v>
      </c>
      <c r="T39" s="26">
        <v>9674862</v>
      </c>
      <c r="U39" s="13">
        <v>3556</v>
      </c>
      <c r="V39" s="14">
        <v>1093797</v>
      </c>
      <c r="W39" s="13">
        <v>6152.2259999999997</v>
      </c>
      <c r="X39" s="14">
        <v>1240395</v>
      </c>
      <c r="Y39" s="55">
        <v>119496.15399999999</v>
      </c>
      <c r="Z39" s="56">
        <v>31233005.899999999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1035</v>
      </c>
      <c r="F40" s="21">
        <v>103926</v>
      </c>
      <c r="G40" s="27">
        <v>1286.992</v>
      </c>
      <c r="H40" s="21">
        <v>481629</v>
      </c>
      <c r="I40" s="27">
        <v>2844</v>
      </c>
      <c r="J40" s="21">
        <v>4967019.3</v>
      </c>
      <c r="K40" s="27">
        <v>1302</v>
      </c>
      <c r="L40" s="21">
        <v>2950479</v>
      </c>
      <c r="M40" s="27">
        <v>7839.1559999999999</v>
      </c>
      <c r="N40" s="21">
        <v>1610615</v>
      </c>
      <c r="O40" s="27">
        <v>4442</v>
      </c>
      <c r="P40" s="21">
        <v>1518067</v>
      </c>
      <c r="Q40" s="27">
        <v>24984</v>
      </c>
      <c r="R40" s="21">
        <v>4616449.8</v>
      </c>
      <c r="S40" s="25">
        <v>60936</v>
      </c>
      <c r="T40" s="26">
        <v>9819224</v>
      </c>
      <c r="U40" s="27">
        <v>3808</v>
      </c>
      <c r="V40" s="21">
        <v>1334115</v>
      </c>
      <c r="W40" s="27">
        <v>6738.1059999999998</v>
      </c>
      <c r="X40" s="21">
        <v>1376435</v>
      </c>
      <c r="Y40" s="58">
        <v>115215.254</v>
      </c>
      <c r="Z40" s="59">
        <v>28777959.100000001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1876.1</v>
      </c>
      <c r="F41" s="21">
        <v>414965</v>
      </c>
      <c r="G41" s="27">
        <v>1595.252</v>
      </c>
      <c r="H41" s="21">
        <v>691561</v>
      </c>
      <c r="I41" s="27">
        <v>4646</v>
      </c>
      <c r="J41" s="21">
        <v>4738885.4000000004</v>
      </c>
      <c r="K41" s="27">
        <v>7138.7</v>
      </c>
      <c r="L41" s="21">
        <v>3500096</v>
      </c>
      <c r="M41" s="27">
        <v>18662.992000000002</v>
      </c>
      <c r="N41" s="21">
        <v>3844334.5</v>
      </c>
      <c r="O41" s="27">
        <v>5489</v>
      </c>
      <c r="P41" s="21">
        <v>1541216</v>
      </c>
      <c r="Q41" s="27">
        <v>62623.600000000006</v>
      </c>
      <c r="R41" s="21">
        <v>11039736.800000001</v>
      </c>
      <c r="S41" s="25">
        <v>29165</v>
      </c>
      <c r="T41" s="26">
        <v>2537397</v>
      </c>
      <c r="U41" s="27">
        <v>4154.1000000000004</v>
      </c>
      <c r="V41" s="21">
        <v>1058306</v>
      </c>
      <c r="W41" s="27">
        <v>7557.4409999999998</v>
      </c>
      <c r="X41" s="21">
        <v>2005470.5</v>
      </c>
      <c r="Y41" s="58">
        <v>142908.185</v>
      </c>
      <c r="Z41" s="59">
        <v>31371968.199999999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+(E39+E40)/(E41+'(令和4年12月)'!E41)*100</f>
        <v>56.460281629581857</v>
      </c>
      <c r="F42" s="123"/>
      <c r="G42" s="122">
        <f>+(G39+G40)/(G41+'(令和4年12月)'!G41)*100</f>
        <v>92.881521078653137</v>
      </c>
      <c r="H42" s="123"/>
      <c r="I42" s="122">
        <f>+(I39+I40)/(I41+'(令和4年12月)'!I41)*100</f>
        <v>57.402542818114952</v>
      </c>
      <c r="J42" s="123"/>
      <c r="K42" s="122">
        <f>+(K39+K40)/(K41+'(令和4年12月)'!K41)*100</f>
        <v>27.11514713412247</v>
      </c>
      <c r="L42" s="123"/>
      <c r="M42" s="122">
        <f>+(M39+M40)/(M41+'(令和4年12月)'!M41)*100</f>
        <v>54.74309881280206</v>
      </c>
      <c r="N42" s="123"/>
      <c r="O42" s="122">
        <f>+(O39+O40)/(O41+'(令和4年12月)'!O41)*100</f>
        <v>86.270280408890557</v>
      </c>
      <c r="P42" s="123"/>
      <c r="Q42" s="122">
        <f>+(Q39+Q40)/(Q41+'(令和4年12月)'!Q41)*100</f>
        <v>42.033134947333942</v>
      </c>
      <c r="R42" s="123"/>
      <c r="S42" s="122">
        <f>+(S39+S40)/(S41+'(令和4年12月)'!S41)*100</f>
        <v>202.91650557245879</v>
      </c>
      <c r="T42" s="123"/>
      <c r="U42" s="122">
        <f>+(U39+U40)/(U41+'(令和4年12月)'!U41)*100</f>
        <v>86.026027429265667</v>
      </c>
      <c r="V42" s="123"/>
      <c r="W42" s="122">
        <f>+(W39+W40)/(W41+'(令和4年12月)'!W41)*100</f>
        <v>82.10004074961455</v>
      </c>
      <c r="X42" s="123"/>
      <c r="Y42" s="122">
        <f>+(Y39+Y40)/(Y41+'(令和4年12月)'!Y41)*100</f>
        <v>83.368325845407682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-43.899999999999977</v>
      </c>
      <c r="F43" s="97">
        <f t="shared" si="18"/>
        <v>-24267</v>
      </c>
      <c r="G43" s="94">
        <f t="shared" si="18"/>
        <v>-307.97900000000004</v>
      </c>
      <c r="H43" s="95">
        <f t="shared" si="18"/>
        <v>-129374</v>
      </c>
      <c r="I43" s="96">
        <f t="shared" si="18"/>
        <v>-344</v>
      </c>
      <c r="J43" s="97">
        <f t="shared" si="18"/>
        <v>-158624.90000000037</v>
      </c>
      <c r="K43" s="94">
        <f t="shared" si="18"/>
        <v>-1020.8</v>
      </c>
      <c r="L43" s="95">
        <f t="shared" si="18"/>
        <v>-2944864</v>
      </c>
      <c r="M43" s="96">
        <f t="shared" si="18"/>
        <v>-5574.5200000000013</v>
      </c>
      <c r="N43" s="97">
        <f t="shared" si="18"/>
        <v>-886115.5</v>
      </c>
      <c r="O43" s="94">
        <f t="shared" si="18"/>
        <v>-1300</v>
      </c>
      <c r="P43" s="95">
        <f t="shared" si="18"/>
        <v>-510520</v>
      </c>
      <c r="Q43" s="96">
        <f t="shared" si="18"/>
        <v>-3164.4000000000015</v>
      </c>
      <c r="R43" s="97">
        <f t="shared" si="18"/>
        <v>-225995.5</v>
      </c>
      <c r="S43" s="94">
        <f t="shared" si="18"/>
        <v>-26330</v>
      </c>
      <c r="T43" s="95">
        <f t="shared" si="18"/>
        <v>-4100976</v>
      </c>
      <c r="U43" s="96">
        <f t="shared" si="18"/>
        <v>998.39999999999964</v>
      </c>
      <c r="V43" s="97">
        <f t="shared" si="18"/>
        <v>292321.5</v>
      </c>
      <c r="W43" s="94">
        <f t="shared" si="18"/>
        <v>-888.0630000000001</v>
      </c>
      <c r="X43" s="95">
        <f t="shared" si="18"/>
        <v>-154613</v>
      </c>
      <c r="Y43" s="94">
        <f t="shared" si="18"/>
        <v>-37975.262000000002</v>
      </c>
      <c r="Z43" s="95">
        <f t="shared" si="18"/>
        <v>-8843028.3999999985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-85.700000000000045</v>
      </c>
      <c r="F44" s="101">
        <f t="shared" si="18"/>
        <v>19035</v>
      </c>
      <c r="G44" s="98">
        <f t="shared" si="18"/>
        <v>-89.951000000000022</v>
      </c>
      <c r="H44" s="99">
        <f t="shared" si="18"/>
        <v>-37371</v>
      </c>
      <c r="I44" s="100">
        <f t="shared" si="18"/>
        <v>-826</v>
      </c>
      <c r="J44" s="101">
        <f t="shared" si="18"/>
        <v>-619688.29999999981</v>
      </c>
      <c r="K44" s="98">
        <f t="shared" si="18"/>
        <v>152.59999999999991</v>
      </c>
      <c r="L44" s="99">
        <f t="shared" si="18"/>
        <v>-214280</v>
      </c>
      <c r="M44" s="100">
        <f t="shared" si="18"/>
        <v>-583.94399999999951</v>
      </c>
      <c r="N44" s="101">
        <f t="shared" si="18"/>
        <v>115666.75</v>
      </c>
      <c r="O44" s="98">
        <f t="shared" si="18"/>
        <v>-834</v>
      </c>
      <c r="P44" s="99">
        <f t="shared" si="18"/>
        <v>-303942</v>
      </c>
      <c r="Q44" s="100">
        <f t="shared" si="18"/>
        <v>-582.29999999999927</v>
      </c>
      <c r="R44" s="101">
        <f t="shared" si="18"/>
        <v>-24867.799999999814</v>
      </c>
      <c r="S44" s="98">
        <f t="shared" si="18"/>
        <v>-26999</v>
      </c>
      <c r="T44" s="99">
        <f t="shared" si="18"/>
        <v>-4060450</v>
      </c>
      <c r="U44" s="100">
        <f t="shared" si="18"/>
        <v>-702.69999999999982</v>
      </c>
      <c r="V44" s="101">
        <f t="shared" si="18"/>
        <v>-687363</v>
      </c>
      <c r="W44" s="98">
        <f t="shared" si="18"/>
        <v>-1140.2929999999997</v>
      </c>
      <c r="X44" s="99">
        <f t="shared" si="18"/>
        <v>-217501</v>
      </c>
      <c r="Y44" s="98">
        <f t="shared" si="18"/>
        <v>-31691.288000000015</v>
      </c>
      <c r="Z44" s="99">
        <f t="shared" si="18"/>
        <v>-6030761.3500000015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72.800000000000182</v>
      </c>
      <c r="F45" s="101">
        <f t="shared" si="18"/>
        <v>-54947</v>
      </c>
      <c r="G45" s="98">
        <f t="shared" si="18"/>
        <v>-16.139999999999873</v>
      </c>
      <c r="H45" s="99">
        <f t="shared" si="18"/>
        <v>307</v>
      </c>
      <c r="I45" s="100">
        <f t="shared" si="18"/>
        <v>257</v>
      </c>
      <c r="J45" s="101">
        <f t="shared" si="18"/>
        <v>31752</v>
      </c>
      <c r="K45" s="98">
        <f t="shared" si="18"/>
        <v>-176.40000000000055</v>
      </c>
      <c r="L45" s="99">
        <f t="shared" si="18"/>
        <v>-336177</v>
      </c>
      <c r="M45" s="100">
        <f t="shared" si="18"/>
        <v>-1917.6840000000011</v>
      </c>
      <c r="N45" s="101">
        <f t="shared" si="18"/>
        <v>-438159.25</v>
      </c>
      <c r="O45" s="98">
        <f t="shared" si="18"/>
        <v>-151</v>
      </c>
      <c r="P45" s="99">
        <f t="shared" si="18"/>
        <v>-84201</v>
      </c>
      <c r="Q45" s="100">
        <f t="shared" si="18"/>
        <v>-697.10000000000582</v>
      </c>
      <c r="R45" s="101">
        <f t="shared" si="18"/>
        <v>42878.5</v>
      </c>
      <c r="S45" s="98">
        <f t="shared" si="18"/>
        <v>-490</v>
      </c>
      <c r="T45" s="99">
        <f t="shared" si="18"/>
        <v>-184888</v>
      </c>
      <c r="U45" s="100">
        <f t="shared" si="18"/>
        <v>1449.0999999999995</v>
      </c>
      <c r="V45" s="101">
        <f t="shared" si="18"/>
        <v>739366.5</v>
      </c>
      <c r="W45" s="98">
        <f t="shared" si="18"/>
        <v>-333.64999999999964</v>
      </c>
      <c r="X45" s="99">
        <f t="shared" si="18"/>
        <v>-73152</v>
      </c>
      <c r="Y45" s="98">
        <f t="shared" si="18"/>
        <v>-2003.0739999999932</v>
      </c>
      <c r="Z45" s="99">
        <f t="shared" si="18"/>
        <v>-357220.25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-4.9204123485360967</v>
      </c>
      <c r="F46" s="123"/>
      <c r="G46" s="122">
        <f>G23-G42</f>
        <v>-17.970704297716864</v>
      </c>
      <c r="H46" s="123"/>
      <c r="I46" s="122">
        <f>I23-I42</f>
        <v>-12.444955636211091</v>
      </c>
      <c r="J46" s="123"/>
      <c r="K46" s="122">
        <f>K23-K42</f>
        <v>-7.7349613316971073</v>
      </c>
      <c r="L46" s="123"/>
      <c r="M46" s="122">
        <f>M23-M42</f>
        <v>-19.178725487903662</v>
      </c>
      <c r="N46" s="123"/>
      <c r="O46" s="122">
        <f t="shared" si="18"/>
        <v>-21.016747574310344</v>
      </c>
      <c r="P46" s="123"/>
      <c r="Q46" s="122">
        <f t="shared" si="18"/>
        <v>-3.4090792460538921</v>
      </c>
      <c r="R46" s="123"/>
      <c r="S46" s="122">
        <f t="shared" si="18"/>
        <v>-86.415814009526557</v>
      </c>
      <c r="T46" s="123"/>
      <c r="U46" s="122">
        <f t="shared" si="18"/>
        <v>-7.5237778315285766</v>
      </c>
      <c r="V46" s="123"/>
      <c r="W46" s="122">
        <f t="shared" si="18"/>
        <v>-8.6151242013863794</v>
      </c>
      <c r="X46" s="123"/>
      <c r="Y46" s="122">
        <f t="shared" si="18"/>
        <v>-25.215709204078799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95.881801125703575</v>
      </c>
      <c r="F47" s="76">
        <f t="shared" si="19"/>
        <v>73.703145826334776</v>
      </c>
      <c r="G47" s="75">
        <f t="shared" si="19"/>
        <v>79.314719789371878</v>
      </c>
      <c r="H47" s="77">
        <f t="shared" si="19"/>
        <v>77.458580093006404</v>
      </c>
      <c r="I47" s="78">
        <f t="shared" si="19"/>
        <v>86.865215731195107</v>
      </c>
      <c r="J47" s="76">
        <f t="shared" si="19"/>
        <v>96.504294602127203</v>
      </c>
      <c r="K47" s="75">
        <f t="shared" si="19"/>
        <v>55.598086124401917</v>
      </c>
      <c r="L47" s="77">
        <f t="shared" si="19"/>
        <v>44.90314667141638</v>
      </c>
      <c r="M47" s="78">
        <f t="shared" si="19"/>
        <v>48.914081023103996</v>
      </c>
      <c r="N47" s="76">
        <f t="shared" si="19"/>
        <v>59.244779090421559</v>
      </c>
      <c r="O47" s="75">
        <f t="shared" si="19"/>
        <v>72.671852007567793</v>
      </c>
      <c r="P47" s="77">
        <f t="shared" si="19"/>
        <v>68.879157106246851</v>
      </c>
      <c r="Q47" s="78">
        <f t="shared" si="19"/>
        <v>88.222859056905719</v>
      </c>
      <c r="R47" s="76">
        <f t="shared" si="19"/>
        <v>95.35032309725672</v>
      </c>
      <c r="S47" s="75">
        <f t="shared" si="19"/>
        <v>55.952958495742507</v>
      </c>
      <c r="T47" s="77">
        <f t="shared" si="19"/>
        <v>57.612046559423788</v>
      </c>
      <c r="U47" s="78">
        <f t="shared" si="19"/>
        <v>128.07649043869515</v>
      </c>
      <c r="V47" s="76">
        <f t="shared" si="19"/>
        <v>126.72538871472494</v>
      </c>
      <c r="W47" s="75">
        <f t="shared" si="19"/>
        <v>85.565175921690781</v>
      </c>
      <c r="X47" s="77">
        <f t="shared" si="19"/>
        <v>87.535180325622079</v>
      </c>
      <c r="Y47" s="75">
        <f t="shared" si="19"/>
        <v>68.220515281186366</v>
      </c>
      <c r="Z47" s="77">
        <f t="shared" si="19"/>
        <v>71.686912145718267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91.719806763285021</v>
      </c>
      <c r="F48" s="70">
        <f t="shared" si="19"/>
        <v>118.31591709485596</v>
      </c>
      <c r="G48" s="67">
        <f t="shared" si="19"/>
        <v>93.010756865621531</v>
      </c>
      <c r="H48" s="68">
        <f t="shared" si="19"/>
        <v>92.240708096896157</v>
      </c>
      <c r="I48" s="69">
        <f t="shared" si="19"/>
        <v>70.956399437412102</v>
      </c>
      <c r="J48" s="70">
        <f t="shared" si="19"/>
        <v>87.523940162664559</v>
      </c>
      <c r="K48" s="67">
        <f t="shared" si="19"/>
        <v>111.72043010752688</v>
      </c>
      <c r="L48" s="68">
        <f t="shared" si="19"/>
        <v>92.73745042754075</v>
      </c>
      <c r="M48" s="69">
        <f t="shared" si="19"/>
        <v>92.550932778987942</v>
      </c>
      <c r="N48" s="70">
        <f t="shared" si="19"/>
        <v>107.18152693225879</v>
      </c>
      <c r="O48" s="67">
        <f t="shared" si="19"/>
        <v>81.22467357046375</v>
      </c>
      <c r="P48" s="68">
        <f t="shared" si="19"/>
        <v>79.978354051566896</v>
      </c>
      <c r="Q48" s="69">
        <f t="shared" si="19"/>
        <v>97.669308357348712</v>
      </c>
      <c r="R48" s="70">
        <f t="shared" si="19"/>
        <v>99.461321988165025</v>
      </c>
      <c r="S48" s="67">
        <f t="shared" si="19"/>
        <v>55.692858080609163</v>
      </c>
      <c r="T48" s="68">
        <f t="shared" si="19"/>
        <v>58.647954257892479</v>
      </c>
      <c r="U48" s="69">
        <f t="shared" si="19"/>
        <v>81.546743697479002</v>
      </c>
      <c r="V48" s="70">
        <f t="shared" si="19"/>
        <v>48.477979784351419</v>
      </c>
      <c r="W48" s="67">
        <f t="shared" si="19"/>
        <v>83.076950703951539</v>
      </c>
      <c r="X48" s="68">
        <f t="shared" si="19"/>
        <v>84.198236749283467</v>
      </c>
      <c r="Y48" s="67">
        <f t="shared" si="19"/>
        <v>72.493843566929073</v>
      </c>
      <c r="Z48" s="68">
        <f t="shared" si="19"/>
        <v>79.043818468697452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103.88039017109962</v>
      </c>
      <c r="F49" s="74">
        <f t="shared" si="19"/>
        <v>86.758642295133328</v>
      </c>
      <c r="G49" s="71">
        <f t="shared" si="19"/>
        <v>98.988247624826684</v>
      </c>
      <c r="H49" s="72">
        <f t="shared" si="19"/>
        <v>100.04439232403215</v>
      </c>
      <c r="I49" s="73">
        <f t="shared" si="19"/>
        <v>105.53164012053379</v>
      </c>
      <c r="J49" s="74">
        <f t="shared" si="19"/>
        <v>100.67003097395011</v>
      </c>
      <c r="K49" s="71">
        <f t="shared" si="19"/>
        <v>97.528961855800063</v>
      </c>
      <c r="L49" s="72">
        <f t="shared" si="19"/>
        <v>90.39520630291284</v>
      </c>
      <c r="M49" s="73">
        <f t="shared" si="19"/>
        <v>89.724670085053887</v>
      </c>
      <c r="N49" s="74">
        <f t="shared" si="19"/>
        <v>88.602468125497396</v>
      </c>
      <c r="O49" s="71">
        <f t="shared" si="19"/>
        <v>97.249043541628708</v>
      </c>
      <c r="P49" s="72">
        <f t="shared" si="19"/>
        <v>94.536716462844922</v>
      </c>
      <c r="Q49" s="73">
        <f t="shared" si="19"/>
        <v>98.88684138248199</v>
      </c>
      <c r="R49" s="74">
        <f t="shared" si="19"/>
        <v>100.38840146986112</v>
      </c>
      <c r="S49" s="71">
        <f t="shared" si="19"/>
        <v>98.319903994513965</v>
      </c>
      <c r="T49" s="72">
        <f t="shared" si="19"/>
        <v>92.713477630816143</v>
      </c>
      <c r="U49" s="73">
        <f t="shared" si="19"/>
        <v>134.88360896463735</v>
      </c>
      <c r="V49" s="74">
        <f t="shared" si="19"/>
        <v>169.86320591586932</v>
      </c>
      <c r="W49" s="71">
        <f t="shared" si="19"/>
        <v>95.585145818538322</v>
      </c>
      <c r="X49" s="72">
        <f t="shared" si="19"/>
        <v>96.3523771603721</v>
      </c>
      <c r="Y49" s="71">
        <f t="shared" si="19"/>
        <v>98.598349002893016</v>
      </c>
      <c r="Z49" s="72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72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9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7"/>
      <c r="D6" s="85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80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81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9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80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81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9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80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9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82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56.460281629581857</v>
      </c>
      <c r="F23" s="139"/>
      <c r="G23" s="138">
        <f>(G20+G21)/(G22+G41)*100</f>
        <v>92.881521078653137</v>
      </c>
      <c r="H23" s="139"/>
      <c r="I23" s="138">
        <f>(I20+I21)/(I22+I41)*100</f>
        <v>57.402542818114952</v>
      </c>
      <c r="J23" s="139"/>
      <c r="K23" s="138">
        <f>(K20+K21)/(K22+K41)*100</f>
        <v>27.11514713412247</v>
      </c>
      <c r="L23" s="139"/>
      <c r="M23" s="138">
        <f>(M20+M21)/(M22+M41)*100</f>
        <v>54.74309881280206</v>
      </c>
      <c r="N23" s="139"/>
      <c r="O23" s="138">
        <f>(O20+O21)/(O22+O41)*100</f>
        <v>86.270280408890557</v>
      </c>
      <c r="P23" s="139"/>
      <c r="Q23" s="138">
        <f>(Q20+Q21)/(Q22+Q41)*100</f>
        <v>42.033134947333942</v>
      </c>
      <c r="R23" s="139"/>
      <c r="S23" s="138">
        <f>(S20+S21)/(S22+S41)*100</f>
        <v>202.91650557245879</v>
      </c>
      <c r="T23" s="139"/>
      <c r="U23" s="138">
        <f>(U20+U21)/(U22+U41)*100</f>
        <v>86.026027429265667</v>
      </c>
      <c r="V23" s="139"/>
      <c r="W23" s="138">
        <f>(W20+W21)/(W22+W41)*100</f>
        <v>82.10004074961455</v>
      </c>
      <c r="X23" s="139"/>
      <c r="Y23" s="138">
        <f>(Y20+Y21)/(Y22+Y41)*100</f>
        <v>83.368325845407682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221184.90485581793</v>
      </c>
      <c r="F24" s="141"/>
      <c r="G24" s="134">
        <f>H22/G22*1000</f>
        <v>433512.07207387924</v>
      </c>
      <c r="H24" s="135"/>
      <c r="I24" s="136">
        <f>J22/I22*1000</f>
        <v>1019992.5527335344</v>
      </c>
      <c r="J24" s="137"/>
      <c r="K24" s="134">
        <f>L22/K22*1000</f>
        <v>490298.79389804869</v>
      </c>
      <c r="L24" s="135"/>
      <c r="M24" s="136">
        <f>N22/M22*1000</f>
        <v>205987.04109180349</v>
      </c>
      <c r="N24" s="137"/>
      <c r="O24" s="134">
        <f>P22/O22*1000</f>
        <v>280782.65622153395</v>
      </c>
      <c r="P24" s="135"/>
      <c r="Q24" s="136">
        <f>R22/Q22*1000</f>
        <v>176287.16330584636</v>
      </c>
      <c r="R24" s="137"/>
      <c r="S24" s="134">
        <f>T22/S22*1000</f>
        <v>87001.440082290414</v>
      </c>
      <c r="T24" s="135"/>
      <c r="U24" s="136">
        <f>V22/U22*1000</f>
        <v>254761.8015936063</v>
      </c>
      <c r="V24" s="137"/>
      <c r="W24" s="134">
        <f>X22/W22*1000</f>
        <v>265363.69916748279</v>
      </c>
      <c r="X24" s="135"/>
      <c r="Y24" s="136">
        <f>Z22/Y22*1000</f>
        <v>219525.34209289693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1306</v>
      </c>
      <c r="F27" s="103">
        <v>120865</v>
      </c>
      <c r="G27" s="118">
        <v>904</v>
      </c>
      <c r="H27" s="104">
        <v>290067</v>
      </c>
      <c r="I27" s="102">
        <v>3729</v>
      </c>
      <c r="J27" s="103">
        <v>8294406</v>
      </c>
      <c r="K27" s="106">
        <v>1568</v>
      </c>
      <c r="L27" s="104">
        <v>2905510</v>
      </c>
      <c r="M27" s="102">
        <v>10139</v>
      </c>
      <c r="N27" s="103">
        <v>1546214</v>
      </c>
      <c r="O27" s="106">
        <v>5348</v>
      </c>
      <c r="P27" s="104">
        <v>1842842</v>
      </c>
      <c r="Q27" s="102">
        <v>27304</v>
      </c>
      <c r="R27" s="103">
        <v>5363036</v>
      </c>
      <c r="S27" s="106">
        <v>57626</v>
      </c>
      <c r="T27" s="104">
        <v>12173400</v>
      </c>
      <c r="U27" s="102">
        <v>3116</v>
      </c>
      <c r="V27" s="103">
        <v>1002930</v>
      </c>
      <c r="W27" s="102">
        <v>8767</v>
      </c>
      <c r="X27" s="104">
        <v>1684490</v>
      </c>
      <c r="Y27" s="114">
        <v>119807</v>
      </c>
      <c r="Z27" s="115">
        <v>35223760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1661</v>
      </c>
      <c r="F28" s="111">
        <v>242899</v>
      </c>
      <c r="G28" s="108">
        <v>849</v>
      </c>
      <c r="H28" s="109">
        <v>264530</v>
      </c>
      <c r="I28" s="110">
        <v>3391</v>
      </c>
      <c r="J28" s="111">
        <v>7209005</v>
      </c>
      <c r="K28" s="112">
        <v>1188</v>
      </c>
      <c r="L28" s="109">
        <v>2466190</v>
      </c>
      <c r="M28" s="110">
        <v>10897</v>
      </c>
      <c r="N28" s="111">
        <v>1918432</v>
      </c>
      <c r="O28" s="112">
        <v>5505</v>
      </c>
      <c r="P28" s="109">
        <v>1880481</v>
      </c>
      <c r="Q28" s="110">
        <v>27877</v>
      </c>
      <c r="R28" s="111">
        <v>5623875</v>
      </c>
      <c r="S28" s="112">
        <v>57943</v>
      </c>
      <c r="T28" s="109">
        <v>12208129</v>
      </c>
      <c r="U28" s="110">
        <v>3460</v>
      </c>
      <c r="V28" s="111">
        <v>1070437</v>
      </c>
      <c r="W28" s="110">
        <v>8708</v>
      </c>
      <c r="X28" s="109">
        <v>1656107</v>
      </c>
      <c r="Y28" s="113">
        <v>121479</v>
      </c>
      <c r="Z28" s="107">
        <v>34540085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3261</v>
      </c>
      <c r="F29" s="107">
        <v>706705</v>
      </c>
      <c r="G29" s="119">
        <v>996</v>
      </c>
      <c r="H29" s="117">
        <v>441318</v>
      </c>
      <c r="I29" s="113">
        <v>2329</v>
      </c>
      <c r="J29" s="107">
        <v>2134009</v>
      </c>
      <c r="K29" s="116">
        <v>2798</v>
      </c>
      <c r="L29" s="117">
        <v>3200841</v>
      </c>
      <c r="M29" s="113">
        <v>16830</v>
      </c>
      <c r="N29" s="107">
        <v>2772174</v>
      </c>
      <c r="O29" s="116">
        <v>4514</v>
      </c>
      <c r="P29" s="117">
        <v>1222256</v>
      </c>
      <c r="Q29" s="113">
        <v>58050</v>
      </c>
      <c r="R29" s="107">
        <v>9995731</v>
      </c>
      <c r="S29" s="116">
        <v>32105</v>
      </c>
      <c r="T29" s="117">
        <v>2714491</v>
      </c>
      <c r="U29" s="113">
        <v>2978</v>
      </c>
      <c r="V29" s="107">
        <v>548029</v>
      </c>
      <c r="W29" s="113">
        <v>8845</v>
      </c>
      <c r="X29" s="117">
        <v>1952007</v>
      </c>
      <c r="Y29" s="113">
        <v>132706</v>
      </c>
      <c r="Z29" s="107">
        <v>25687561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-240</v>
      </c>
      <c r="F31" s="95">
        <f t="shared" ref="F31:Z33" si="5">F20-F27</f>
        <v>-28584</v>
      </c>
      <c r="G31" s="96">
        <f t="shared" si="5"/>
        <v>584.88000000000011</v>
      </c>
      <c r="H31" s="97">
        <f t="shared" si="5"/>
        <v>283872</v>
      </c>
      <c r="I31" s="94">
        <f t="shared" si="5"/>
        <v>-1110</v>
      </c>
      <c r="J31" s="95">
        <f t="shared" si="5"/>
        <v>-3756698.0999999996</v>
      </c>
      <c r="K31" s="96">
        <f t="shared" si="5"/>
        <v>731</v>
      </c>
      <c r="L31" s="97">
        <f t="shared" si="5"/>
        <v>2439376</v>
      </c>
      <c r="M31" s="94">
        <f t="shared" si="5"/>
        <v>773.04800000000068</v>
      </c>
      <c r="N31" s="95">
        <f t="shared" si="5"/>
        <v>628024</v>
      </c>
      <c r="O31" s="96">
        <f t="shared" si="5"/>
        <v>-591</v>
      </c>
      <c r="P31" s="97">
        <f t="shared" si="5"/>
        <v>-202398</v>
      </c>
      <c r="Q31" s="94">
        <f t="shared" si="5"/>
        <v>-435</v>
      </c>
      <c r="R31" s="95">
        <f t="shared" si="5"/>
        <v>-502580</v>
      </c>
      <c r="S31" s="96">
        <f t="shared" si="5"/>
        <v>2151</v>
      </c>
      <c r="T31" s="97">
        <f t="shared" si="5"/>
        <v>-2498538</v>
      </c>
      <c r="U31" s="94">
        <f t="shared" si="5"/>
        <v>440</v>
      </c>
      <c r="V31" s="95">
        <f t="shared" si="5"/>
        <v>90867</v>
      </c>
      <c r="W31" s="96">
        <f t="shared" si="5"/>
        <v>-2614.7740000000003</v>
      </c>
      <c r="X31" s="97">
        <f t="shared" si="5"/>
        <v>-444095</v>
      </c>
      <c r="Y31" s="94">
        <f t="shared" si="5"/>
        <v>-310.84600000000501</v>
      </c>
      <c r="Z31" s="95">
        <f t="shared" si="5"/>
        <v>-3990754.1000000015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-626</v>
      </c>
      <c r="F32" s="99">
        <f t="shared" si="6"/>
        <v>-138973</v>
      </c>
      <c r="G32" s="100">
        <f t="shared" si="6"/>
        <v>437.99199999999996</v>
      </c>
      <c r="H32" s="101">
        <f t="shared" si="6"/>
        <v>217099</v>
      </c>
      <c r="I32" s="98">
        <f t="shared" si="6"/>
        <v>-547</v>
      </c>
      <c r="J32" s="99">
        <f t="shared" si="6"/>
        <v>-2241985.7000000002</v>
      </c>
      <c r="K32" s="100">
        <f t="shared" si="6"/>
        <v>114</v>
      </c>
      <c r="L32" s="101">
        <f t="shared" si="6"/>
        <v>484289</v>
      </c>
      <c r="M32" s="98">
        <f t="shared" si="6"/>
        <v>-3057.8440000000001</v>
      </c>
      <c r="N32" s="99">
        <f t="shared" si="6"/>
        <v>-307817</v>
      </c>
      <c r="O32" s="100">
        <f t="shared" si="6"/>
        <v>-1063</v>
      </c>
      <c r="P32" s="101">
        <f t="shared" si="6"/>
        <v>-362414</v>
      </c>
      <c r="Q32" s="98">
        <f t="shared" si="6"/>
        <v>-2893</v>
      </c>
      <c r="R32" s="99">
        <f t="shared" si="6"/>
        <v>-1007425.2000000002</v>
      </c>
      <c r="S32" s="100">
        <f t="shared" si="6"/>
        <v>2993</v>
      </c>
      <c r="T32" s="101">
        <f t="shared" si="6"/>
        <v>-2388905</v>
      </c>
      <c r="U32" s="98">
        <f t="shared" si="5"/>
        <v>348</v>
      </c>
      <c r="V32" s="99">
        <f t="shared" si="5"/>
        <v>263678</v>
      </c>
      <c r="W32" s="100">
        <f t="shared" si="5"/>
        <v>-1969.8940000000002</v>
      </c>
      <c r="X32" s="101">
        <f t="shared" si="5"/>
        <v>-279672</v>
      </c>
      <c r="Y32" s="98">
        <f t="shared" si="5"/>
        <v>-6263.7459999999992</v>
      </c>
      <c r="Z32" s="99">
        <f t="shared" si="5"/>
        <v>-5762125.8999999985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-1384.9</v>
      </c>
      <c r="F33" s="99">
        <f t="shared" si="5"/>
        <v>-291740</v>
      </c>
      <c r="G33" s="100">
        <f t="shared" si="5"/>
        <v>599.25199999999995</v>
      </c>
      <c r="H33" s="101">
        <f t="shared" si="5"/>
        <v>250243</v>
      </c>
      <c r="I33" s="98">
        <f t="shared" si="5"/>
        <v>2317</v>
      </c>
      <c r="J33" s="99">
        <f t="shared" si="5"/>
        <v>2604876.4000000004</v>
      </c>
      <c r="K33" s="100">
        <f t="shared" si="5"/>
        <v>4340.7</v>
      </c>
      <c r="L33" s="101">
        <f t="shared" si="5"/>
        <v>299255</v>
      </c>
      <c r="M33" s="98">
        <f t="shared" si="5"/>
        <v>1832.992000000002</v>
      </c>
      <c r="N33" s="99">
        <f t="shared" si="5"/>
        <v>1072160.5</v>
      </c>
      <c r="O33" s="100">
        <f t="shared" si="5"/>
        <v>975</v>
      </c>
      <c r="P33" s="101">
        <f t="shared" si="5"/>
        <v>318960</v>
      </c>
      <c r="Q33" s="98">
        <f t="shared" si="5"/>
        <v>4573.6000000000058</v>
      </c>
      <c r="R33" s="99">
        <f t="shared" si="5"/>
        <v>1044005.8000000007</v>
      </c>
      <c r="S33" s="100">
        <f t="shared" si="5"/>
        <v>-2940</v>
      </c>
      <c r="T33" s="101">
        <f t="shared" si="5"/>
        <v>-177094</v>
      </c>
      <c r="U33" s="98">
        <f t="shared" si="5"/>
        <v>1176.1000000000004</v>
      </c>
      <c r="V33" s="99">
        <f t="shared" si="5"/>
        <v>510277</v>
      </c>
      <c r="W33" s="100">
        <f t="shared" si="5"/>
        <v>-1287.5590000000002</v>
      </c>
      <c r="X33" s="101">
        <f t="shared" si="5"/>
        <v>53463.5</v>
      </c>
      <c r="Y33" s="98">
        <f t="shared" si="5"/>
        <v>10202.184999999998</v>
      </c>
      <c r="Z33" s="99">
        <f t="shared" si="5"/>
        <v>5684407.1999999993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-1.9397183704181415</v>
      </c>
      <c r="F34" s="123"/>
      <c r="G34" s="161">
        <f t="shared" ref="G34" si="7">+G23-G30</f>
        <v>12.58152107865314</v>
      </c>
      <c r="H34" s="162"/>
      <c r="I34" s="124">
        <f t="shared" ref="I34" si="8">+I23-I30</f>
        <v>-100.09745718188505</v>
      </c>
      <c r="J34" s="123"/>
      <c r="K34" s="161">
        <f t="shared" ref="K34" si="9">+K23-K30</f>
        <v>-42.384852865877534</v>
      </c>
      <c r="L34" s="162"/>
      <c r="M34" s="124">
        <f t="shared" ref="M34" si="10">+M23-M30</f>
        <v>8.3430988128020616</v>
      </c>
      <c r="N34" s="123"/>
      <c r="O34" s="161">
        <f t="shared" ref="O34" si="11">+O23-O30</f>
        <v>-24.529719591109441</v>
      </c>
      <c r="P34" s="162"/>
      <c r="Q34" s="124">
        <f t="shared" ref="Q34" si="12">+Q23-Q30</f>
        <v>-10.266865052666056</v>
      </c>
      <c r="R34" s="123"/>
      <c r="S34" s="161">
        <f t="shared" ref="S34" si="13">+S23-S30</f>
        <v>52.516505572458783</v>
      </c>
      <c r="T34" s="162"/>
      <c r="U34" s="124">
        <f t="shared" ref="U34" si="14">+U23-U30</f>
        <v>25.326027429265665</v>
      </c>
      <c r="V34" s="123"/>
      <c r="W34" s="161">
        <f t="shared" ref="W34" si="15">+W23-W30</f>
        <v>-1.6999592503854473</v>
      </c>
      <c r="X34" s="162"/>
      <c r="Y34" s="124">
        <f t="shared" ref="Y34" si="16">+Y23-Y30</f>
        <v>1.8683258454076821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81.623277182235825</v>
      </c>
      <c r="F35" s="64">
        <f t="shared" si="17"/>
        <v>76.350473668969514</v>
      </c>
      <c r="G35" s="65">
        <f t="shared" si="17"/>
        <v>164.69911504424778</v>
      </c>
      <c r="H35" s="66">
        <f t="shared" si="17"/>
        <v>197.86428652690586</v>
      </c>
      <c r="I35" s="63">
        <f t="shared" si="17"/>
        <v>70.233306516492348</v>
      </c>
      <c r="J35" s="64">
        <f t="shared" si="17"/>
        <v>54.708051426467428</v>
      </c>
      <c r="K35" s="65">
        <f t="shared" si="17"/>
        <v>146.61989795918367</v>
      </c>
      <c r="L35" s="66">
        <f t="shared" si="17"/>
        <v>183.95689569128999</v>
      </c>
      <c r="M35" s="63">
        <f t="shared" si="17"/>
        <v>107.6244994575402</v>
      </c>
      <c r="N35" s="64">
        <f t="shared" si="17"/>
        <v>140.61688744248855</v>
      </c>
      <c r="O35" s="65">
        <f t="shared" si="17"/>
        <v>88.949139865370228</v>
      </c>
      <c r="P35" s="66">
        <f t="shared" si="17"/>
        <v>89.017072543386789</v>
      </c>
      <c r="Q35" s="63">
        <f t="shared" si="17"/>
        <v>98.406826838558445</v>
      </c>
      <c r="R35" s="64">
        <f t="shared" si="17"/>
        <v>90.628815469446792</v>
      </c>
      <c r="S35" s="65">
        <f t="shared" si="17"/>
        <v>103.73269010516086</v>
      </c>
      <c r="T35" s="66">
        <f t="shared" si="17"/>
        <v>79.475430035980082</v>
      </c>
      <c r="U35" s="63">
        <f t="shared" si="17"/>
        <v>114.1206675224647</v>
      </c>
      <c r="V35" s="64">
        <f t="shared" si="17"/>
        <v>109.06015374951392</v>
      </c>
      <c r="W35" s="65">
        <f t="shared" si="17"/>
        <v>70.174814645830949</v>
      </c>
      <c r="X35" s="66">
        <f t="shared" si="17"/>
        <v>73.636234112401979</v>
      </c>
      <c r="Y35" s="63">
        <f t="shared" si="17"/>
        <v>99.740544375537326</v>
      </c>
      <c r="Z35" s="64">
        <f t="shared" si="17"/>
        <v>88.670277960104187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62.311860325105364</v>
      </c>
      <c r="F36" s="68">
        <f t="shared" si="17"/>
        <v>42.785684584950943</v>
      </c>
      <c r="G36" s="69">
        <f t="shared" si="17"/>
        <v>151.58916372202592</v>
      </c>
      <c r="H36" s="70">
        <f t="shared" si="17"/>
        <v>182.06970853967414</v>
      </c>
      <c r="I36" s="67">
        <f t="shared" si="17"/>
        <v>83.869065172515477</v>
      </c>
      <c r="J36" s="68">
        <f t="shared" si="17"/>
        <v>68.900206061724191</v>
      </c>
      <c r="K36" s="69">
        <f t="shared" si="17"/>
        <v>109.5959595959596</v>
      </c>
      <c r="L36" s="70">
        <f t="shared" si="17"/>
        <v>119.6371325810258</v>
      </c>
      <c r="M36" s="67">
        <f t="shared" si="17"/>
        <v>71.938662017068921</v>
      </c>
      <c r="N36" s="68">
        <f t="shared" si="17"/>
        <v>83.954760971460033</v>
      </c>
      <c r="O36" s="69">
        <f t="shared" si="17"/>
        <v>80.690281562216171</v>
      </c>
      <c r="P36" s="70">
        <f t="shared" si="17"/>
        <v>80.727590440956334</v>
      </c>
      <c r="Q36" s="67">
        <f t="shared" si="17"/>
        <v>89.622269254223909</v>
      </c>
      <c r="R36" s="68">
        <f t="shared" si="17"/>
        <v>82.086635993865428</v>
      </c>
      <c r="S36" s="69">
        <f t="shared" si="17"/>
        <v>105.16542118978998</v>
      </c>
      <c r="T36" s="70">
        <f t="shared" si="17"/>
        <v>80.43184995833515</v>
      </c>
      <c r="U36" s="67">
        <f t="shared" si="17"/>
        <v>110.05780346820808</v>
      </c>
      <c r="V36" s="68">
        <f t="shared" si="17"/>
        <v>124.63274344963786</v>
      </c>
      <c r="W36" s="69">
        <f t="shared" si="17"/>
        <v>77.378341754708316</v>
      </c>
      <c r="X36" s="70">
        <f t="shared" si="17"/>
        <v>83.112685351852264</v>
      </c>
      <c r="Y36" s="67">
        <f t="shared" si="17"/>
        <v>94.843762296363977</v>
      </c>
      <c r="Z36" s="68">
        <f t="shared" si="17"/>
        <v>83.317568847905278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57.531432076050294</v>
      </c>
      <c r="F37" s="72">
        <f t="shared" si="17"/>
        <v>58.718277074592649</v>
      </c>
      <c r="G37" s="73">
        <f t="shared" si="17"/>
        <v>160.16586345381526</v>
      </c>
      <c r="H37" s="74">
        <f t="shared" si="17"/>
        <v>156.70355616584865</v>
      </c>
      <c r="I37" s="71">
        <f t="shared" si="17"/>
        <v>199.48475740661229</v>
      </c>
      <c r="J37" s="72">
        <f t="shared" si="17"/>
        <v>222.0649210008018</v>
      </c>
      <c r="K37" s="73">
        <f t="shared" si="17"/>
        <v>255.13581129378125</v>
      </c>
      <c r="L37" s="74">
        <f t="shared" si="17"/>
        <v>109.34926164717336</v>
      </c>
      <c r="M37" s="71">
        <f t="shared" si="17"/>
        <v>110.89121806298279</v>
      </c>
      <c r="N37" s="72">
        <f t="shared" si="17"/>
        <v>138.67580101393347</v>
      </c>
      <c r="O37" s="73">
        <f t="shared" si="17"/>
        <v>121.59946832077979</v>
      </c>
      <c r="P37" s="74">
        <f t="shared" si="17"/>
        <v>126.09600607401394</v>
      </c>
      <c r="Q37" s="71">
        <f t="shared" si="17"/>
        <v>107.8787252368648</v>
      </c>
      <c r="R37" s="72">
        <f t="shared" si="17"/>
        <v>110.44451676420665</v>
      </c>
      <c r="S37" s="73">
        <f t="shared" si="17"/>
        <v>90.842547889736807</v>
      </c>
      <c r="T37" s="74">
        <f t="shared" si="17"/>
        <v>93.475977632639058</v>
      </c>
      <c r="U37" s="71">
        <f t="shared" si="17"/>
        <v>139.49294828744127</v>
      </c>
      <c r="V37" s="72">
        <f t="shared" si="17"/>
        <v>193.11131345239031</v>
      </c>
      <c r="W37" s="73">
        <f t="shared" si="17"/>
        <v>85.443086489542111</v>
      </c>
      <c r="X37" s="74">
        <f t="shared" si="17"/>
        <v>102.73889898960404</v>
      </c>
      <c r="Y37" s="71">
        <f t="shared" si="17"/>
        <v>107.6878098955586</v>
      </c>
      <c r="Z37" s="72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1581.5</v>
      </c>
      <c r="F39" s="14">
        <v>288894</v>
      </c>
      <c r="G39" s="13">
        <v>1248.845</v>
      </c>
      <c r="H39" s="14">
        <v>456301</v>
      </c>
      <c r="I39" s="13">
        <v>2336</v>
      </c>
      <c r="J39" s="14">
        <v>3788202.2</v>
      </c>
      <c r="K39" s="13">
        <v>2090</v>
      </c>
      <c r="L39" s="14">
        <v>4438842</v>
      </c>
      <c r="M39" s="13">
        <v>7352.16</v>
      </c>
      <c r="N39" s="14">
        <v>1962257.75</v>
      </c>
      <c r="O39" s="13">
        <v>4400</v>
      </c>
      <c r="P39" s="14">
        <v>1514076</v>
      </c>
      <c r="Q39" s="13">
        <v>28019.8</v>
      </c>
      <c r="R39" s="14">
        <v>5170517.5</v>
      </c>
      <c r="S39" s="25">
        <v>52965</v>
      </c>
      <c r="T39" s="26">
        <v>8466312</v>
      </c>
      <c r="U39" s="13">
        <v>4785.1000000000004</v>
      </c>
      <c r="V39" s="14">
        <v>1532798.5</v>
      </c>
      <c r="W39" s="13">
        <v>7405.8419999999996</v>
      </c>
      <c r="X39" s="14">
        <v>1686011.5</v>
      </c>
      <c r="Y39" s="55">
        <v>112184.247</v>
      </c>
      <c r="Z39" s="56">
        <v>29304212.449999999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1985.4</v>
      </c>
      <c r="F40" s="21">
        <v>270845</v>
      </c>
      <c r="G40" s="27">
        <v>1372.0309999999999</v>
      </c>
      <c r="H40" s="21">
        <v>499116</v>
      </c>
      <c r="I40" s="27">
        <v>2546</v>
      </c>
      <c r="J40" s="21">
        <v>4221587.3</v>
      </c>
      <c r="K40" s="27">
        <v>1883.3</v>
      </c>
      <c r="L40" s="21">
        <v>4106884</v>
      </c>
      <c r="M40" s="27">
        <v>10245.06</v>
      </c>
      <c r="N40" s="21">
        <v>2312822.25</v>
      </c>
      <c r="O40" s="27">
        <v>4436</v>
      </c>
      <c r="P40" s="21">
        <v>1496114</v>
      </c>
      <c r="Q40" s="27">
        <v>27814.2</v>
      </c>
      <c r="R40" s="21">
        <v>5125062.3</v>
      </c>
      <c r="S40" s="25">
        <v>52216</v>
      </c>
      <c r="T40" s="26">
        <v>8459042</v>
      </c>
      <c r="U40" s="27">
        <v>5872</v>
      </c>
      <c r="V40" s="21">
        <v>2194095.5</v>
      </c>
      <c r="W40" s="27">
        <v>7034.3620000000001</v>
      </c>
      <c r="X40" s="21">
        <v>1566283</v>
      </c>
      <c r="Y40" s="58">
        <v>115404.353</v>
      </c>
      <c r="Z40" s="59">
        <v>30251851.350000001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1845.1</v>
      </c>
      <c r="F41" s="21">
        <v>426610</v>
      </c>
      <c r="G41" s="27">
        <v>1393.364</v>
      </c>
      <c r="H41" s="21">
        <v>599251</v>
      </c>
      <c r="I41" s="27">
        <v>4871</v>
      </c>
      <c r="J41" s="21">
        <v>5168196.8</v>
      </c>
      <c r="K41" s="27">
        <v>6141.7</v>
      </c>
      <c r="L41" s="21">
        <v>1105689</v>
      </c>
      <c r="M41" s="27">
        <v>15590.1</v>
      </c>
      <c r="N41" s="21">
        <v>3280711.5</v>
      </c>
      <c r="O41" s="27">
        <v>5174</v>
      </c>
      <c r="P41" s="21">
        <v>1418839</v>
      </c>
      <c r="Q41" s="27">
        <v>60738.600000000006</v>
      </c>
      <c r="R41" s="21">
        <v>10795730.6</v>
      </c>
      <c r="S41" s="25">
        <v>30324</v>
      </c>
      <c r="T41" s="26">
        <v>2681759</v>
      </c>
      <c r="U41" s="27">
        <v>4406.1000000000004</v>
      </c>
      <c r="V41" s="21">
        <v>1298624</v>
      </c>
      <c r="W41" s="27">
        <v>8143.3210000000008</v>
      </c>
      <c r="X41" s="21">
        <v>2141510.5</v>
      </c>
      <c r="Y41" s="58">
        <v>138627.285</v>
      </c>
      <c r="Z41" s="59">
        <v>28916921.399999999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+(E39+E40)/(E41+'(令和4年11月)'!E41)*100</f>
        <v>87.122933001147999</v>
      </c>
      <c r="F42" s="123"/>
      <c r="G42" s="122">
        <f>+(G39+G40)/(G41+'(令和4年11月)'!G41)*100</f>
        <v>90.053202967051547</v>
      </c>
      <c r="H42" s="123"/>
      <c r="I42" s="122">
        <f>+(I39+I40)/(I41+'(令和4年11月)'!I41)*100</f>
        <v>49.055466237942127</v>
      </c>
      <c r="J42" s="123"/>
      <c r="K42" s="122">
        <f>+(K39+K40)/(K41+'(令和4年11月)'!K41)*100</f>
        <v>32.900544022787685</v>
      </c>
      <c r="L42" s="123"/>
      <c r="M42" s="122">
        <f>+(M39+M40)/(M41+'(令和4年11月)'!M41)*100</f>
        <v>51.645491604814367</v>
      </c>
      <c r="N42" s="123"/>
      <c r="O42" s="122">
        <f>+(O39+O40)/(O41+'(令和4年11月)'!O41)*100</f>
        <v>85.092449922958409</v>
      </c>
      <c r="P42" s="123"/>
      <c r="Q42" s="122">
        <f>+(Q39+Q40)/(Q41+'(令和4年11月)'!Q41)*100</f>
        <v>46.040457947285262</v>
      </c>
      <c r="R42" s="123"/>
      <c r="S42" s="122">
        <f>+(S39+S40)/(S41+'(令和4年11月)'!S41)*100</f>
        <v>175.59725537988948</v>
      </c>
      <c r="T42" s="123"/>
      <c r="U42" s="122">
        <f>+(U39+U40)/(U41+'(令和4年11月)'!U41)*100</f>
        <v>107.65726177127213</v>
      </c>
      <c r="V42" s="123"/>
      <c r="W42" s="122">
        <f>+(W39+W40)/(W41+'(令和4年11月)'!W41)*100</f>
        <v>90.731465611029776</v>
      </c>
      <c r="X42" s="123"/>
      <c r="Y42" s="122">
        <f>+(Y39+Y40)/(Y41+'(令和4年11月)'!Y41)*100</f>
        <v>81.144194734287311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-515.5</v>
      </c>
      <c r="F43" s="97">
        <f t="shared" si="18"/>
        <v>-196613</v>
      </c>
      <c r="G43" s="94">
        <f t="shared" si="18"/>
        <v>240.03500000000008</v>
      </c>
      <c r="H43" s="95">
        <f t="shared" si="18"/>
        <v>117638</v>
      </c>
      <c r="I43" s="96">
        <f t="shared" si="18"/>
        <v>283</v>
      </c>
      <c r="J43" s="97">
        <f t="shared" si="18"/>
        <v>749505.70000000019</v>
      </c>
      <c r="K43" s="94">
        <f t="shared" si="18"/>
        <v>209</v>
      </c>
      <c r="L43" s="95">
        <f t="shared" si="18"/>
        <v>906044</v>
      </c>
      <c r="M43" s="96">
        <f t="shared" si="18"/>
        <v>3559.8880000000008</v>
      </c>
      <c r="N43" s="97">
        <f t="shared" si="18"/>
        <v>211980.25</v>
      </c>
      <c r="O43" s="94">
        <f t="shared" si="18"/>
        <v>357</v>
      </c>
      <c r="P43" s="95">
        <f t="shared" si="18"/>
        <v>126368</v>
      </c>
      <c r="Q43" s="96">
        <f t="shared" si="18"/>
        <v>-1150.7999999999993</v>
      </c>
      <c r="R43" s="97">
        <f t="shared" si="18"/>
        <v>-310061.5</v>
      </c>
      <c r="S43" s="94">
        <f t="shared" si="18"/>
        <v>6812</v>
      </c>
      <c r="T43" s="95">
        <f t="shared" si="18"/>
        <v>1208550</v>
      </c>
      <c r="U43" s="96">
        <f t="shared" si="18"/>
        <v>-1229.1000000000004</v>
      </c>
      <c r="V43" s="97">
        <f t="shared" si="18"/>
        <v>-439001.5</v>
      </c>
      <c r="W43" s="94">
        <f t="shared" si="18"/>
        <v>-1253.616</v>
      </c>
      <c r="X43" s="95">
        <f t="shared" si="18"/>
        <v>-445616.5</v>
      </c>
      <c r="Y43" s="94">
        <f t="shared" si="18"/>
        <v>7311.906999999992</v>
      </c>
      <c r="Z43" s="95">
        <f t="shared" si="18"/>
        <v>1928793.4499999993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-950.40000000000009</v>
      </c>
      <c r="F44" s="101">
        <f t="shared" si="18"/>
        <v>-166919</v>
      </c>
      <c r="G44" s="98">
        <f t="shared" si="18"/>
        <v>-85.038999999999987</v>
      </c>
      <c r="H44" s="99">
        <f t="shared" si="18"/>
        <v>-17487</v>
      </c>
      <c r="I44" s="100">
        <f t="shared" si="18"/>
        <v>298</v>
      </c>
      <c r="J44" s="101">
        <f t="shared" si="18"/>
        <v>745432</v>
      </c>
      <c r="K44" s="98">
        <f t="shared" si="18"/>
        <v>-581.29999999999995</v>
      </c>
      <c r="L44" s="99">
        <f t="shared" si="18"/>
        <v>-1156405</v>
      </c>
      <c r="M44" s="100">
        <f t="shared" si="18"/>
        <v>-2405.9039999999995</v>
      </c>
      <c r="N44" s="101">
        <f t="shared" si="18"/>
        <v>-702207.25</v>
      </c>
      <c r="O44" s="98">
        <f t="shared" si="18"/>
        <v>6</v>
      </c>
      <c r="P44" s="99">
        <f t="shared" si="18"/>
        <v>21953</v>
      </c>
      <c r="Q44" s="100">
        <f t="shared" si="18"/>
        <v>-2830.2000000000007</v>
      </c>
      <c r="R44" s="101">
        <f t="shared" si="18"/>
        <v>-508612.5</v>
      </c>
      <c r="S44" s="98">
        <f t="shared" si="18"/>
        <v>8720</v>
      </c>
      <c r="T44" s="99">
        <f t="shared" si="18"/>
        <v>1360182</v>
      </c>
      <c r="U44" s="100">
        <f t="shared" si="18"/>
        <v>-2064</v>
      </c>
      <c r="V44" s="101">
        <f t="shared" si="18"/>
        <v>-859980.5</v>
      </c>
      <c r="W44" s="98">
        <f t="shared" si="18"/>
        <v>-296.25600000000031</v>
      </c>
      <c r="X44" s="99">
        <f t="shared" si="18"/>
        <v>-189848</v>
      </c>
      <c r="Y44" s="98">
        <f t="shared" si="18"/>
        <v>-189.09900000000198</v>
      </c>
      <c r="Z44" s="99">
        <f t="shared" si="18"/>
        <v>-1473892.25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31</v>
      </c>
      <c r="F45" s="101">
        <f t="shared" si="18"/>
        <v>-11645</v>
      </c>
      <c r="G45" s="98">
        <f t="shared" si="18"/>
        <v>201.88799999999992</v>
      </c>
      <c r="H45" s="99">
        <f t="shared" si="18"/>
        <v>92310</v>
      </c>
      <c r="I45" s="100">
        <f t="shared" si="18"/>
        <v>-225</v>
      </c>
      <c r="J45" s="101">
        <f t="shared" si="18"/>
        <v>-429311.39999999944</v>
      </c>
      <c r="K45" s="98">
        <f t="shared" si="18"/>
        <v>997</v>
      </c>
      <c r="L45" s="99">
        <f t="shared" si="18"/>
        <v>2394407</v>
      </c>
      <c r="M45" s="100">
        <f t="shared" si="18"/>
        <v>3072.8920000000016</v>
      </c>
      <c r="N45" s="101">
        <f t="shared" si="18"/>
        <v>563623</v>
      </c>
      <c r="O45" s="98">
        <f t="shared" si="18"/>
        <v>315</v>
      </c>
      <c r="P45" s="99">
        <f t="shared" si="18"/>
        <v>122377</v>
      </c>
      <c r="Q45" s="100">
        <f t="shared" si="18"/>
        <v>1885</v>
      </c>
      <c r="R45" s="101">
        <f t="shared" si="18"/>
        <v>244006.20000000112</v>
      </c>
      <c r="S45" s="98">
        <f t="shared" si="18"/>
        <v>-1159</v>
      </c>
      <c r="T45" s="99">
        <f t="shared" si="18"/>
        <v>-144362</v>
      </c>
      <c r="U45" s="100">
        <f t="shared" si="18"/>
        <v>-252</v>
      </c>
      <c r="V45" s="101">
        <f t="shared" si="18"/>
        <v>-240318</v>
      </c>
      <c r="W45" s="98">
        <f t="shared" si="18"/>
        <v>-585.88000000000102</v>
      </c>
      <c r="X45" s="99">
        <f t="shared" si="18"/>
        <v>-136040</v>
      </c>
      <c r="Y45" s="98">
        <f t="shared" si="18"/>
        <v>4280.8999999999942</v>
      </c>
      <c r="Z45" s="99">
        <f t="shared" si="18"/>
        <v>2455046.8000000007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-30.662651371566142</v>
      </c>
      <c r="F46" s="123"/>
      <c r="G46" s="122">
        <f>G23-G42</f>
        <v>2.8283181116015896</v>
      </c>
      <c r="H46" s="123"/>
      <c r="I46" s="122">
        <f>I23-I42</f>
        <v>8.3470765801728248</v>
      </c>
      <c r="J46" s="123"/>
      <c r="K46" s="122">
        <f>K23-K42</f>
        <v>-5.7853968886652147</v>
      </c>
      <c r="L46" s="123"/>
      <c r="M46" s="122">
        <f>M23-M42</f>
        <v>3.0976072079876928</v>
      </c>
      <c r="N46" s="123"/>
      <c r="O46" s="122">
        <f t="shared" si="18"/>
        <v>1.177830485932148</v>
      </c>
      <c r="P46" s="123"/>
      <c r="Q46" s="122">
        <f t="shared" si="18"/>
        <v>-4.0073229999513202</v>
      </c>
      <c r="R46" s="123"/>
      <c r="S46" s="122">
        <f t="shared" si="18"/>
        <v>27.319250192569314</v>
      </c>
      <c r="T46" s="123"/>
      <c r="U46" s="122">
        <f t="shared" si="18"/>
        <v>-21.631234342006465</v>
      </c>
      <c r="V46" s="123"/>
      <c r="W46" s="122">
        <f t="shared" si="18"/>
        <v>-8.6314248614152262</v>
      </c>
      <c r="X46" s="123"/>
      <c r="Y46" s="122">
        <f t="shared" si="18"/>
        <v>2.2241311111203714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67.404362946569705</v>
      </c>
      <c r="F47" s="76">
        <f t="shared" si="19"/>
        <v>31.942857934051936</v>
      </c>
      <c r="G47" s="75">
        <f t="shared" si="19"/>
        <v>119.22055979725266</v>
      </c>
      <c r="H47" s="77">
        <f t="shared" si="19"/>
        <v>125.78078943504399</v>
      </c>
      <c r="I47" s="78">
        <f t="shared" si="19"/>
        <v>112.11472602739727</v>
      </c>
      <c r="J47" s="76">
        <f t="shared" si="19"/>
        <v>119.78526119857067</v>
      </c>
      <c r="K47" s="75">
        <f t="shared" si="19"/>
        <v>110.00000000000001</v>
      </c>
      <c r="L47" s="77">
        <f t="shared" si="19"/>
        <v>120.41171999363797</v>
      </c>
      <c r="M47" s="78">
        <f t="shared" si="19"/>
        <v>148.41962090052448</v>
      </c>
      <c r="N47" s="76">
        <f t="shared" si="19"/>
        <v>110.80287490264722</v>
      </c>
      <c r="O47" s="75">
        <f t="shared" si="19"/>
        <v>108.11363636363636</v>
      </c>
      <c r="P47" s="77">
        <f t="shared" si="19"/>
        <v>108.34621247546359</v>
      </c>
      <c r="Q47" s="78">
        <f t="shared" si="19"/>
        <v>95.892904303385464</v>
      </c>
      <c r="R47" s="76">
        <f t="shared" si="19"/>
        <v>94.003279168864623</v>
      </c>
      <c r="S47" s="75">
        <f t="shared" si="19"/>
        <v>112.86132351552914</v>
      </c>
      <c r="T47" s="77">
        <f t="shared" si="19"/>
        <v>114.27481056686784</v>
      </c>
      <c r="U47" s="78">
        <f t="shared" si="19"/>
        <v>74.31401642598901</v>
      </c>
      <c r="V47" s="76">
        <f t="shared" si="19"/>
        <v>71.359477452515776</v>
      </c>
      <c r="W47" s="75">
        <f t="shared" si="19"/>
        <v>83.07260673398109</v>
      </c>
      <c r="X47" s="77">
        <f t="shared" si="19"/>
        <v>73.569782887008785</v>
      </c>
      <c r="Y47" s="75">
        <f t="shared" si="19"/>
        <v>106.51776625999905</v>
      </c>
      <c r="Z47" s="77">
        <f t="shared" si="19"/>
        <v>106.58196651178045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52.130553037171346</v>
      </c>
      <c r="F48" s="70">
        <f t="shared" si="19"/>
        <v>38.37102401742694</v>
      </c>
      <c r="G48" s="67">
        <f t="shared" si="19"/>
        <v>93.801962200562528</v>
      </c>
      <c r="H48" s="68">
        <f t="shared" si="19"/>
        <v>96.496405645180687</v>
      </c>
      <c r="I48" s="69">
        <f t="shared" si="19"/>
        <v>111.70463472113119</v>
      </c>
      <c r="J48" s="70">
        <f t="shared" si="19"/>
        <v>117.65762370945166</v>
      </c>
      <c r="K48" s="67">
        <f t="shared" si="19"/>
        <v>69.133966972866773</v>
      </c>
      <c r="L48" s="68">
        <f t="shared" si="19"/>
        <v>71.842277502846443</v>
      </c>
      <c r="M48" s="69">
        <f t="shared" si="19"/>
        <v>76.516447927098525</v>
      </c>
      <c r="N48" s="70">
        <f t="shared" si="19"/>
        <v>69.638511995463546</v>
      </c>
      <c r="O48" s="67">
        <f t="shared" si="19"/>
        <v>100.13525698827772</v>
      </c>
      <c r="P48" s="68">
        <f t="shared" si="19"/>
        <v>101.46733470845135</v>
      </c>
      <c r="Q48" s="69">
        <f t="shared" si="19"/>
        <v>89.824621955691697</v>
      </c>
      <c r="R48" s="70">
        <f t="shared" si="19"/>
        <v>90.075974295961231</v>
      </c>
      <c r="S48" s="67">
        <f t="shared" si="19"/>
        <v>116.69986211123027</v>
      </c>
      <c r="T48" s="68">
        <f t="shared" si="19"/>
        <v>116.07962225509698</v>
      </c>
      <c r="U48" s="69">
        <f t="shared" si="19"/>
        <v>64.850136239782017</v>
      </c>
      <c r="V48" s="70">
        <f t="shared" si="19"/>
        <v>60.804782654173437</v>
      </c>
      <c r="W48" s="67">
        <f t="shared" si="19"/>
        <v>95.788445348703974</v>
      </c>
      <c r="X48" s="68">
        <f t="shared" si="19"/>
        <v>87.879074215834564</v>
      </c>
      <c r="Y48" s="67">
        <f t="shared" si="19"/>
        <v>99.836142229401005</v>
      </c>
      <c r="Z48" s="68">
        <f t="shared" si="19"/>
        <v>95.127927104534052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101.68012573844236</v>
      </c>
      <c r="F49" s="74">
        <f t="shared" si="19"/>
        <v>97.270340592109889</v>
      </c>
      <c r="G49" s="71">
        <f t="shared" si="19"/>
        <v>114.48925047582684</v>
      </c>
      <c r="H49" s="72">
        <f t="shared" si="19"/>
        <v>115.40422961330061</v>
      </c>
      <c r="I49" s="73">
        <f t="shared" si="19"/>
        <v>95.380825292547726</v>
      </c>
      <c r="J49" s="74">
        <f t="shared" si="19"/>
        <v>91.693207193657969</v>
      </c>
      <c r="K49" s="71">
        <f t="shared" si="19"/>
        <v>116.23329045703959</v>
      </c>
      <c r="L49" s="72">
        <f t="shared" si="19"/>
        <v>316.55338888240726</v>
      </c>
      <c r="M49" s="73">
        <f t="shared" si="19"/>
        <v>119.71053424929924</v>
      </c>
      <c r="N49" s="74">
        <f t="shared" si="19"/>
        <v>117.1799013720042</v>
      </c>
      <c r="O49" s="71">
        <f t="shared" si="19"/>
        <v>106.08813297255509</v>
      </c>
      <c r="P49" s="72">
        <f t="shared" si="19"/>
        <v>108.6251505632422</v>
      </c>
      <c r="Q49" s="73">
        <f t="shared" si="19"/>
        <v>103.10346303668507</v>
      </c>
      <c r="R49" s="74">
        <f t="shared" si="19"/>
        <v>102.26021016122802</v>
      </c>
      <c r="S49" s="71">
        <f t="shared" si="19"/>
        <v>96.177944862155385</v>
      </c>
      <c r="T49" s="72">
        <f t="shared" si="19"/>
        <v>94.61689137614529</v>
      </c>
      <c r="U49" s="73">
        <f t="shared" si="19"/>
        <v>94.280656362769804</v>
      </c>
      <c r="V49" s="74">
        <f t="shared" si="19"/>
        <v>81.49441254743482</v>
      </c>
      <c r="W49" s="71">
        <f t="shared" si="19"/>
        <v>92.805392296337075</v>
      </c>
      <c r="X49" s="72">
        <f t="shared" si="19"/>
        <v>93.647474527909154</v>
      </c>
      <c r="Y49" s="71">
        <f t="shared" si="19"/>
        <v>103.08806451774626</v>
      </c>
      <c r="Z49" s="72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F26" activePane="bottomRight" state="frozen"/>
      <selection activeCell="J64" sqref="J64"/>
      <selection pane="topRight" activeCell="J64" sqref="J64"/>
      <selection pane="bottomLeft" activeCell="J64" sqref="J64"/>
      <selection pane="bottomRight" activeCell="AA42" sqref="AA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71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9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7"/>
      <c r="D6" s="85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80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81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9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80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81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9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80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9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82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87.122933001147999</v>
      </c>
      <c r="F23" s="139"/>
      <c r="G23" s="138">
        <f>(G20+G21)/(G22+G41)*100</f>
        <v>90.053202967051547</v>
      </c>
      <c r="H23" s="139"/>
      <c r="I23" s="138">
        <f>(I20+I21)/(I22+I41)*100</f>
        <v>49.055466237942127</v>
      </c>
      <c r="J23" s="139"/>
      <c r="K23" s="138">
        <f>(K20+K21)/(K22+K41)*100</f>
        <v>32.900544022787685</v>
      </c>
      <c r="L23" s="139"/>
      <c r="M23" s="138">
        <f>(M20+M21)/(M22+M41)*100</f>
        <v>51.645491604814367</v>
      </c>
      <c r="N23" s="139"/>
      <c r="O23" s="138">
        <f>(O20+O21)/(O22+O41)*100</f>
        <v>85.092449922958409</v>
      </c>
      <c r="P23" s="139"/>
      <c r="Q23" s="138">
        <f>(Q20+Q21)/(Q22+Q41)*100</f>
        <v>46.040457947285262</v>
      </c>
      <c r="R23" s="139"/>
      <c r="S23" s="138">
        <f>(S20+S21)/(S22+S41)*100</f>
        <v>175.59725537988948</v>
      </c>
      <c r="T23" s="139"/>
      <c r="U23" s="138">
        <f>(U20+U21)/(U22+U41)*100</f>
        <v>107.65726177127213</v>
      </c>
      <c r="V23" s="139"/>
      <c r="W23" s="138">
        <f>(W20+W21)/(W22+W41)*100</f>
        <v>90.731465611029776</v>
      </c>
      <c r="X23" s="139"/>
      <c r="Y23" s="138">
        <f>(Y20+Y21)/(Y22+Y41)*100</f>
        <v>81.144194734287311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231212.40041190179</v>
      </c>
      <c r="F24" s="141"/>
      <c r="G24" s="134">
        <f>H22/G22*1000</f>
        <v>430074.98399556754</v>
      </c>
      <c r="H24" s="135"/>
      <c r="I24" s="136">
        <f>J22/I22*1000</f>
        <v>1061013.5085198111</v>
      </c>
      <c r="J24" s="137"/>
      <c r="K24" s="134">
        <f>L22/K22*1000</f>
        <v>180029.79631046779</v>
      </c>
      <c r="L24" s="135"/>
      <c r="M24" s="136">
        <f>N22/M22*1000</f>
        <v>210435.56487771086</v>
      </c>
      <c r="N24" s="137"/>
      <c r="O24" s="134">
        <f>P22/O22*1000</f>
        <v>274224.77773482795</v>
      </c>
      <c r="P24" s="135"/>
      <c r="Q24" s="136">
        <f>R22/Q22*1000</f>
        <v>177740.85342763909</v>
      </c>
      <c r="R24" s="137"/>
      <c r="S24" s="134">
        <f>T22/S22*1000</f>
        <v>88436.84870069912</v>
      </c>
      <c r="T24" s="135"/>
      <c r="U24" s="136">
        <f>V22/U22*1000</f>
        <v>294733.21077596967</v>
      </c>
      <c r="V24" s="137"/>
      <c r="W24" s="134">
        <f>X22/W22*1000</f>
        <v>262977.53705152968</v>
      </c>
      <c r="X24" s="135"/>
      <c r="Y24" s="136">
        <f>Z22/Y22*1000</f>
        <v>208594.73227077915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1344</v>
      </c>
      <c r="F27" s="103">
        <v>216773</v>
      </c>
      <c r="G27" s="118">
        <v>816</v>
      </c>
      <c r="H27" s="104">
        <v>259960</v>
      </c>
      <c r="I27" s="102">
        <v>3453</v>
      </c>
      <c r="J27" s="103">
        <v>5742920</v>
      </c>
      <c r="K27" s="106">
        <v>1507</v>
      </c>
      <c r="L27" s="104">
        <v>3357938</v>
      </c>
      <c r="M27" s="102">
        <v>10213</v>
      </c>
      <c r="N27" s="103">
        <v>1609633</v>
      </c>
      <c r="O27" s="106">
        <v>5029</v>
      </c>
      <c r="P27" s="104">
        <v>1700687</v>
      </c>
      <c r="Q27" s="102">
        <v>27936</v>
      </c>
      <c r="R27" s="103">
        <v>5577996</v>
      </c>
      <c r="S27" s="106">
        <v>46784</v>
      </c>
      <c r="T27" s="104">
        <v>9606212</v>
      </c>
      <c r="U27" s="102">
        <v>4688</v>
      </c>
      <c r="V27" s="103">
        <v>2184931</v>
      </c>
      <c r="W27" s="102">
        <v>7899</v>
      </c>
      <c r="X27" s="104">
        <v>1628976</v>
      </c>
      <c r="Y27" s="114">
        <v>109669</v>
      </c>
      <c r="Z27" s="115">
        <v>31886026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1353</v>
      </c>
      <c r="F28" s="111">
        <v>136911</v>
      </c>
      <c r="G28" s="108">
        <v>724</v>
      </c>
      <c r="H28" s="109">
        <v>227448</v>
      </c>
      <c r="I28" s="110">
        <v>3323</v>
      </c>
      <c r="J28" s="111">
        <v>5669358</v>
      </c>
      <c r="K28" s="112">
        <v>1558</v>
      </c>
      <c r="L28" s="109">
        <v>3444809</v>
      </c>
      <c r="M28" s="110">
        <v>9557</v>
      </c>
      <c r="N28" s="111">
        <v>1544457</v>
      </c>
      <c r="O28" s="112">
        <v>4987</v>
      </c>
      <c r="P28" s="109">
        <v>1649450</v>
      </c>
      <c r="Q28" s="110">
        <v>28351</v>
      </c>
      <c r="R28" s="111">
        <v>5521443</v>
      </c>
      <c r="S28" s="112">
        <v>45192</v>
      </c>
      <c r="T28" s="109">
        <v>9508815</v>
      </c>
      <c r="U28" s="110">
        <v>5127</v>
      </c>
      <c r="V28" s="111">
        <v>2373529</v>
      </c>
      <c r="W28" s="110">
        <v>7719</v>
      </c>
      <c r="X28" s="109">
        <v>1578144</v>
      </c>
      <c r="Y28" s="113">
        <v>107891</v>
      </c>
      <c r="Z28" s="107">
        <v>31654364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3616</v>
      </c>
      <c r="F29" s="107">
        <v>828739</v>
      </c>
      <c r="G29" s="119">
        <v>941</v>
      </c>
      <c r="H29" s="117">
        <v>415781</v>
      </c>
      <c r="I29" s="113">
        <v>1991</v>
      </c>
      <c r="J29" s="107">
        <v>1048608</v>
      </c>
      <c r="K29" s="116">
        <v>2418</v>
      </c>
      <c r="L29" s="117">
        <v>2761521</v>
      </c>
      <c r="M29" s="113">
        <v>17588</v>
      </c>
      <c r="N29" s="107">
        <v>3144392</v>
      </c>
      <c r="O29" s="116">
        <v>4671</v>
      </c>
      <c r="P29" s="117">
        <v>1259895</v>
      </c>
      <c r="Q29" s="113">
        <v>58623</v>
      </c>
      <c r="R29" s="107">
        <v>10256570</v>
      </c>
      <c r="S29" s="116">
        <v>32422</v>
      </c>
      <c r="T29" s="117">
        <v>2749220</v>
      </c>
      <c r="U29" s="113">
        <v>3322</v>
      </c>
      <c r="V29" s="107">
        <v>615536</v>
      </c>
      <c r="W29" s="113">
        <v>8786</v>
      </c>
      <c r="X29" s="117">
        <v>1923624</v>
      </c>
      <c r="Y29" s="113">
        <v>134378</v>
      </c>
      <c r="Z29" s="107">
        <v>25003886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237.5</v>
      </c>
      <c r="F31" s="95">
        <f t="shared" ref="F31:Z33" si="5">F20-F27</f>
        <v>72121</v>
      </c>
      <c r="G31" s="96">
        <f t="shared" si="5"/>
        <v>432.84500000000003</v>
      </c>
      <c r="H31" s="97">
        <f t="shared" si="5"/>
        <v>196341</v>
      </c>
      <c r="I31" s="94">
        <f t="shared" si="5"/>
        <v>-1117</v>
      </c>
      <c r="J31" s="95">
        <f t="shared" si="5"/>
        <v>-1954717.7999999998</v>
      </c>
      <c r="K31" s="96">
        <f t="shared" si="5"/>
        <v>583</v>
      </c>
      <c r="L31" s="97">
        <f t="shared" si="5"/>
        <v>1080904</v>
      </c>
      <c r="M31" s="94">
        <f t="shared" si="5"/>
        <v>-2860.84</v>
      </c>
      <c r="N31" s="95">
        <f t="shared" si="5"/>
        <v>352624.75</v>
      </c>
      <c r="O31" s="96">
        <f t="shared" si="5"/>
        <v>-629</v>
      </c>
      <c r="P31" s="97">
        <f t="shared" si="5"/>
        <v>-186611</v>
      </c>
      <c r="Q31" s="94">
        <f t="shared" si="5"/>
        <v>83.799999999999272</v>
      </c>
      <c r="R31" s="95">
        <f t="shared" si="5"/>
        <v>-407478.5</v>
      </c>
      <c r="S31" s="96">
        <f t="shared" si="5"/>
        <v>6181</v>
      </c>
      <c r="T31" s="97">
        <f t="shared" si="5"/>
        <v>-1139900</v>
      </c>
      <c r="U31" s="94">
        <f t="shared" si="5"/>
        <v>97.100000000000364</v>
      </c>
      <c r="V31" s="95">
        <f t="shared" si="5"/>
        <v>-652132.5</v>
      </c>
      <c r="W31" s="96">
        <f t="shared" si="5"/>
        <v>-493.15800000000036</v>
      </c>
      <c r="X31" s="97">
        <f t="shared" si="5"/>
        <v>57035.5</v>
      </c>
      <c r="Y31" s="94">
        <f t="shared" si="5"/>
        <v>2515.247000000003</v>
      </c>
      <c r="Z31" s="95">
        <f t="shared" si="5"/>
        <v>-2581813.5500000007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632.40000000000009</v>
      </c>
      <c r="F32" s="99">
        <f t="shared" si="6"/>
        <v>133934</v>
      </c>
      <c r="G32" s="100">
        <f t="shared" si="6"/>
        <v>648.03099999999995</v>
      </c>
      <c r="H32" s="101">
        <f t="shared" si="6"/>
        <v>271668</v>
      </c>
      <c r="I32" s="98">
        <f t="shared" si="6"/>
        <v>-777</v>
      </c>
      <c r="J32" s="99">
        <f t="shared" si="6"/>
        <v>-1447770.7000000002</v>
      </c>
      <c r="K32" s="100">
        <f t="shared" si="6"/>
        <v>325.29999999999995</v>
      </c>
      <c r="L32" s="101">
        <f t="shared" si="6"/>
        <v>662075</v>
      </c>
      <c r="M32" s="98">
        <f t="shared" si="6"/>
        <v>688.05999999999949</v>
      </c>
      <c r="N32" s="99">
        <f t="shared" si="6"/>
        <v>768365.25</v>
      </c>
      <c r="O32" s="100">
        <f t="shared" si="6"/>
        <v>-551</v>
      </c>
      <c r="P32" s="101">
        <f t="shared" si="6"/>
        <v>-153336</v>
      </c>
      <c r="Q32" s="98">
        <f t="shared" si="6"/>
        <v>-536.79999999999927</v>
      </c>
      <c r="R32" s="99">
        <f t="shared" si="6"/>
        <v>-396380.70000000019</v>
      </c>
      <c r="S32" s="100">
        <f t="shared" si="6"/>
        <v>7024</v>
      </c>
      <c r="T32" s="101">
        <f t="shared" si="6"/>
        <v>-1049773</v>
      </c>
      <c r="U32" s="98">
        <f t="shared" si="5"/>
        <v>745</v>
      </c>
      <c r="V32" s="99">
        <f t="shared" si="5"/>
        <v>-179433.5</v>
      </c>
      <c r="W32" s="100">
        <f t="shared" si="5"/>
        <v>-684.63799999999992</v>
      </c>
      <c r="X32" s="101">
        <f t="shared" si="5"/>
        <v>-11861</v>
      </c>
      <c r="Y32" s="98">
        <f t="shared" si="5"/>
        <v>7513.3530000000028</v>
      </c>
      <c r="Z32" s="99">
        <f t="shared" si="5"/>
        <v>-1402512.6499999985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-1770.9</v>
      </c>
      <c r="F33" s="99">
        <f t="shared" si="5"/>
        <v>-402129</v>
      </c>
      <c r="G33" s="100">
        <f t="shared" si="5"/>
        <v>452.36400000000003</v>
      </c>
      <c r="H33" s="101">
        <f t="shared" si="5"/>
        <v>183470</v>
      </c>
      <c r="I33" s="98">
        <f t="shared" si="5"/>
        <v>2880</v>
      </c>
      <c r="J33" s="99">
        <f t="shared" si="5"/>
        <v>4119588.8</v>
      </c>
      <c r="K33" s="100">
        <f t="shared" si="5"/>
        <v>3723.7</v>
      </c>
      <c r="L33" s="101">
        <f t="shared" si="5"/>
        <v>-1655832</v>
      </c>
      <c r="M33" s="98">
        <f t="shared" si="5"/>
        <v>-1997.8999999999996</v>
      </c>
      <c r="N33" s="99">
        <f t="shared" si="5"/>
        <v>136319.5</v>
      </c>
      <c r="O33" s="100">
        <f t="shared" si="5"/>
        <v>503</v>
      </c>
      <c r="P33" s="101">
        <f t="shared" si="5"/>
        <v>158944</v>
      </c>
      <c r="Q33" s="98">
        <f t="shared" si="5"/>
        <v>2115.6000000000058</v>
      </c>
      <c r="R33" s="99">
        <f t="shared" si="5"/>
        <v>539160.59999999963</v>
      </c>
      <c r="S33" s="100">
        <f t="shared" si="5"/>
        <v>-2098</v>
      </c>
      <c r="T33" s="101">
        <f t="shared" si="5"/>
        <v>-67461</v>
      </c>
      <c r="U33" s="98">
        <f t="shared" si="5"/>
        <v>1084.1000000000004</v>
      </c>
      <c r="V33" s="99">
        <f t="shared" si="5"/>
        <v>683088</v>
      </c>
      <c r="W33" s="100">
        <f t="shared" si="5"/>
        <v>-642.67899999999918</v>
      </c>
      <c r="X33" s="101">
        <f t="shared" si="5"/>
        <v>217886.5</v>
      </c>
      <c r="Y33" s="98">
        <f t="shared" si="5"/>
        <v>4249.2850000000035</v>
      </c>
      <c r="Z33" s="99">
        <f t="shared" si="5"/>
        <v>3913035.3999999985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28.722933001148</v>
      </c>
      <c r="F34" s="123"/>
      <c r="G34" s="161">
        <f t="shared" ref="G34" si="7">+G23-G30</f>
        <v>9.7532029670515499</v>
      </c>
      <c r="H34" s="162"/>
      <c r="I34" s="124">
        <f t="shared" ref="I34" si="8">+I23-I30</f>
        <v>-108.44453376205787</v>
      </c>
      <c r="J34" s="123"/>
      <c r="K34" s="161">
        <f t="shared" ref="K34" si="9">+K23-K30</f>
        <v>-36.599455977212315</v>
      </c>
      <c r="L34" s="162"/>
      <c r="M34" s="124">
        <f t="shared" ref="M34" si="10">+M23-M30</f>
        <v>5.2454916048143687</v>
      </c>
      <c r="N34" s="123"/>
      <c r="O34" s="161">
        <f t="shared" ref="O34" si="11">+O23-O30</f>
        <v>-25.707550077041589</v>
      </c>
      <c r="P34" s="162"/>
      <c r="Q34" s="124">
        <f t="shared" ref="Q34" si="12">+Q23-Q30</f>
        <v>-6.2595420527147354</v>
      </c>
      <c r="R34" s="123"/>
      <c r="S34" s="161">
        <f t="shared" ref="S34" si="13">+S23-S30</f>
        <v>25.197255379889469</v>
      </c>
      <c r="T34" s="162"/>
      <c r="U34" s="124">
        <f t="shared" ref="U34" si="14">+U23-U30</f>
        <v>46.95726177127213</v>
      </c>
      <c r="V34" s="123"/>
      <c r="W34" s="161">
        <f t="shared" ref="W34" si="15">+W23-W30</f>
        <v>6.931465611029779</v>
      </c>
      <c r="X34" s="162"/>
      <c r="Y34" s="124">
        <f t="shared" ref="Y34" si="16">+Y23-Y30</f>
        <v>-0.35580526571268933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117.67113095238095</v>
      </c>
      <c r="F35" s="64">
        <f t="shared" si="17"/>
        <v>133.27028735128451</v>
      </c>
      <c r="G35" s="65">
        <f t="shared" si="17"/>
        <v>153.04473039215688</v>
      </c>
      <c r="H35" s="66">
        <f t="shared" si="17"/>
        <v>175.52738882905061</v>
      </c>
      <c r="I35" s="63">
        <f t="shared" si="17"/>
        <v>67.651317694758177</v>
      </c>
      <c r="J35" s="64">
        <f t="shared" si="17"/>
        <v>65.962997917435729</v>
      </c>
      <c r="K35" s="65">
        <f t="shared" si="17"/>
        <v>138.68613138686132</v>
      </c>
      <c r="L35" s="66">
        <f t="shared" si="17"/>
        <v>132.18951630435106</v>
      </c>
      <c r="M35" s="63">
        <f t="shared" si="17"/>
        <v>71.988250269264668</v>
      </c>
      <c r="N35" s="64">
        <f t="shared" si="17"/>
        <v>121.90715212722402</v>
      </c>
      <c r="O35" s="65">
        <f t="shared" si="17"/>
        <v>87.492543249154892</v>
      </c>
      <c r="P35" s="66">
        <f t="shared" si="17"/>
        <v>89.027316607935504</v>
      </c>
      <c r="Q35" s="63">
        <f t="shared" si="17"/>
        <v>100.29997136311567</v>
      </c>
      <c r="R35" s="64">
        <f t="shared" si="17"/>
        <v>92.694894367080934</v>
      </c>
      <c r="S35" s="65">
        <f t="shared" si="17"/>
        <v>113.21178180574556</v>
      </c>
      <c r="T35" s="66">
        <f t="shared" si="17"/>
        <v>88.133720138593645</v>
      </c>
      <c r="U35" s="63">
        <f t="shared" si="17"/>
        <v>102.0712457337884</v>
      </c>
      <c r="V35" s="64">
        <f t="shared" si="17"/>
        <v>70.153176461865385</v>
      </c>
      <c r="W35" s="65">
        <f t="shared" si="17"/>
        <v>93.756703380174699</v>
      </c>
      <c r="X35" s="66">
        <f t="shared" si="17"/>
        <v>103.5013100254393</v>
      </c>
      <c r="Y35" s="63">
        <f t="shared" si="17"/>
        <v>102.29348950022342</v>
      </c>
      <c r="Z35" s="64">
        <f t="shared" si="17"/>
        <v>91.902993649945586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146.74057649667407</v>
      </c>
      <c r="F36" s="68">
        <f t="shared" si="17"/>
        <v>197.82559472942276</v>
      </c>
      <c r="G36" s="69">
        <f t="shared" si="17"/>
        <v>189.50704419889502</v>
      </c>
      <c r="H36" s="70">
        <f t="shared" si="17"/>
        <v>219.44180647884352</v>
      </c>
      <c r="I36" s="67">
        <f t="shared" si="17"/>
        <v>76.617514294312372</v>
      </c>
      <c r="J36" s="68">
        <f t="shared" si="17"/>
        <v>74.463233755920868</v>
      </c>
      <c r="K36" s="69">
        <f t="shared" si="17"/>
        <v>120.8793324775353</v>
      </c>
      <c r="L36" s="70">
        <f t="shared" si="17"/>
        <v>119.2194980911859</v>
      </c>
      <c r="M36" s="67">
        <f t="shared" si="17"/>
        <v>107.19953960447839</v>
      </c>
      <c r="N36" s="68">
        <f t="shared" si="17"/>
        <v>149.74986354427477</v>
      </c>
      <c r="O36" s="69">
        <f t="shared" si="17"/>
        <v>88.951273310607576</v>
      </c>
      <c r="P36" s="70">
        <f t="shared" si="17"/>
        <v>90.70381036102944</v>
      </c>
      <c r="Q36" s="67">
        <f t="shared" si="17"/>
        <v>98.10659236005786</v>
      </c>
      <c r="R36" s="68">
        <f t="shared" si="17"/>
        <v>92.821066884146035</v>
      </c>
      <c r="S36" s="69">
        <f t="shared" si="17"/>
        <v>115.54257390688618</v>
      </c>
      <c r="T36" s="70">
        <f t="shared" si="17"/>
        <v>88.960001850914125</v>
      </c>
      <c r="U36" s="67">
        <f t="shared" si="17"/>
        <v>114.53091476496976</v>
      </c>
      <c r="V36" s="68">
        <f t="shared" si="17"/>
        <v>92.440222975999035</v>
      </c>
      <c r="W36" s="69">
        <f t="shared" si="17"/>
        <v>91.130483223215435</v>
      </c>
      <c r="X36" s="70">
        <f t="shared" si="17"/>
        <v>99.248420929902466</v>
      </c>
      <c r="Y36" s="67">
        <f t="shared" si="17"/>
        <v>106.96383664995226</v>
      </c>
      <c r="Z36" s="68">
        <f t="shared" si="17"/>
        <v>95.569291330572938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51.025995575221238</v>
      </c>
      <c r="F37" s="72">
        <f t="shared" si="17"/>
        <v>51.477003013011334</v>
      </c>
      <c r="G37" s="73">
        <f t="shared" si="17"/>
        <v>148.07268862911795</v>
      </c>
      <c r="H37" s="74">
        <f t="shared" si="17"/>
        <v>144.12659549137646</v>
      </c>
      <c r="I37" s="71">
        <f t="shared" si="17"/>
        <v>244.65092918131592</v>
      </c>
      <c r="J37" s="72">
        <f t="shared" si="17"/>
        <v>492.86261405596753</v>
      </c>
      <c r="K37" s="73">
        <f t="shared" si="17"/>
        <v>253.9991728701406</v>
      </c>
      <c r="L37" s="74">
        <f t="shared" si="17"/>
        <v>40.039130609544522</v>
      </c>
      <c r="M37" s="71">
        <f t="shared" si="17"/>
        <v>88.640550375255856</v>
      </c>
      <c r="N37" s="72">
        <f t="shared" si="17"/>
        <v>104.33532142302869</v>
      </c>
      <c r="O37" s="73">
        <f t="shared" si="17"/>
        <v>110.76857204024834</v>
      </c>
      <c r="P37" s="74">
        <f t="shared" si="17"/>
        <v>112.6156544791431</v>
      </c>
      <c r="Q37" s="71">
        <f t="shared" si="17"/>
        <v>103.60882247582009</v>
      </c>
      <c r="R37" s="72">
        <f t="shared" si="17"/>
        <v>105.25673397636832</v>
      </c>
      <c r="S37" s="73">
        <f t="shared" si="17"/>
        <v>93.52908518906915</v>
      </c>
      <c r="T37" s="74">
        <f t="shared" si="17"/>
        <v>97.546176733764483</v>
      </c>
      <c r="U37" s="71">
        <f t="shared" si="17"/>
        <v>132.633955448525</v>
      </c>
      <c r="V37" s="72">
        <f t="shared" si="17"/>
        <v>210.97450027293286</v>
      </c>
      <c r="W37" s="73">
        <f t="shared" si="17"/>
        <v>92.68519235146826</v>
      </c>
      <c r="X37" s="74">
        <f t="shared" si="17"/>
        <v>111.32687573039222</v>
      </c>
      <c r="Y37" s="71">
        <f t="shared" si="17"/>
        <v>103.16218800696544</v>
      </c>
      <c r="Z37" s="72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822</v>
      </c>
      <c r="F39" s="14">
        <v>74866</v>
      </c>
      <c r="G39" s="13">
        <v>1348</v>
      </c>
      <c r="H39" s="14">
        <v>498696</v>
      </c>
      <c r="I39" s="13">
        <v>2816</v>
      </c>
      <c r="J39" s="14">
        <v>4639230</v>
      </c>
      <c r="K39" s="13">
        <v>1765</v>
      </c>
      <c r="L39" s="14">
        <v>3821208</v>
      </c>
      <c r="M39" s="13">
        <v>12346</v>
      </c>
      <c r="N39" s="14">
        <v>3009437</v>
      </c>
      <c r="O39" s="13">
        <v>4350</v>
      </c>
      <c r="P39" s="14">
        <v>1439242</v>
      </c>
      <c r="Q39" s="13">
        <v>26830</v>
      </c>
      <c r="R39" s="14">
        <v>5115434</v>
      </c>
      <c r="S39" s="25">
        <v>48073</v>
      </c>
      <c r="T39" s="26">
        <v>7969145</v>
      </c>
      <c r="U39" s="13">
        <v>4481</v>
      </c>
      <c r="V39" s="14">
        <v>1563340</v>
      </c>
      <c r="W39" s="13">
        <v>5807</v>
      </c>
      <c r="X39" s="14">
        <v>1158934</v>
      </c>
      <c r="Y39" s="55">
        <v>108638</v>
      </c>
      <c r="Z39" s="56">
        <v>29289532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916</v>
      </c>
      <c r="F40" s="21">
        <v>78680</v>
      </c>
      <c r="G40" s="27">
        <v>1317</v>
      </c>
      <c r="H40" s="21">
        <v>491367</v>
      </c>
      <c r="I40" s="27">
        <v>2183</v>
      </c>
      <c r="J40" s="21">
        <v>4490212</v>
      </c>
      <c r="K40" s="27">
        <v>1862</v>
      </c>
      <c r="L40" s="21">
        <v>4058515</v>
      </c>
      <c r="M40" s="27">
        <v>11943</v>
      </c>
      <c r="N40" s="21">
        <v>2843682</v>
      </c>
      <c r="O40" s="27">
        <v>4083</v>
      </c>
      <c r="P40" s="21">
        <v>1360514</v>
      </c>
      <c r="Q40" s="27">
        <v>26142</v>
      </c>
      <c r="R40" s="21">
        <v>5070634</v>
      </c>
      <c r="S40" s="25">
        <v>45905</v>
      </c>
      <c r="T40" s="26">
        <v>7506150</v>
      </c>
      <c r="U40" s="27">
        <v>5304</v>
      </c>
      <c r="V40" s="21">
        <v>1773717</v>
      </c>
      <c r="W40" s="27">
        <v>6152</v>
      </c>
      <c r="X40" s="21">
        <v>1244113</v>
      </c>
      <c r="Y40" s="58">
        <v>105807</v>
      </c>
      <c r="Z40" s="59">
        <v>28917584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2249</v>
      </c>
      <c r="F41" s="21">
        <v>408561</v>
      </c>
      <c r="G41" s="27">
        <v>1517</v>
      </c>
      <c r="H41" s="21">
        <v>642066</v>
      </c>
      <c r="I41" s="27">
        <v>5081</v>
      </c>
      <c r="J41" s="21">
        <v>5601582</v>
      </c>
      <c r="K41" s="27">
        <v>5935</v>
      </c>
      <c r="L41" s="21">
        <v>773731</v>
      </c>
      <c r="M41" s="27">
        <v>18483</v>
      </c>
      <c r="N41" s="21">
        <v>3631276</v>
      </c>
      <c r="O41" s="27">
        <v>5210</v>
      </c>
      <c r="P41" s="21">
        <v>1400877</v>
      </c>
      <c r="Q41" s="27">
        <v>60533</v>
      </c>
      <c r="R41" s="21">
        <v>10750275</v>
      </c>
      <c r="S41" s="25">
        <v>29575</v>
      </c>
      <c r="T41" s="26">
        <v>2674489</v>
      </c>
      <c r="U41" s="27">
        <v>5493</v>
      </c>
      <c r="V41" s="21">
        <v>1959921</v>
      </c>
      <c r="W41" s="27">
        <v>7772</v>
      </c>
      <c r="X41" s="21">
        <v>2021782</v>
      </c>
      <c r="Y41" s="58">
        <v>141847</v>
      </c>
      <c r="Z41" s="59">
        <v>29864560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+(E39+E40)/(E41+'(令和4年10月)'!E41)*100</f>
        <v>37.848432055749129</v>
      </c>
      <c r="F42" s="123"/>
      <c r="G42" s="122">
        <f>+(G39+G40)/(G41+'(令和4年10月)'!G41)*100</f>
        <v>88.744588744588754</v>
      </c>
      <c r="H42" s="123"/>
      <c r="I42" s="122">
        <f>+(I39+I40)/(I41+'(令和4年10月)'!I41)*100</f>
        <v>52.460908804701432</v>
      </c>
      <c r="J42" s="123"/>
      <c r="K42" s="122">
        <f>+(K39+K40)/(K41+'(令和4年10月)'!K41)*100</f>
        <v>30.308347956881427</v>
      </c>
      <c r="L42" s="123"/>
      <c r="M42" s="122">
        <f>+(M39+M40)/(M41+'(令和4年10月)'!M41)*100</f>
        <v>66.43068989019477</v>
      </c>
      <c r="N42" s="123"/>
      <c r="O42" s="122">
        <f>+(O39+O40)/(O41+'(令和4年10月)'!O41)*100</f>
        <v>83.059194326799954</v>
      </c>
      <c r="P42" s="123"/>
      <c r="Q42" s="122">
        <f>+(Q39+Q40)/(Q41+'(令和4年10月)'!Q41)*100</f>
        <v>44.004718470152355</v>
      </c>
      <c r="R42" s="123"/>
      <c r="S42" s="122">
        <f>+(S39+S40)/(S41+'(令和4年10月)'!S41)*100</f>
        <v>164.92576603137834</v>
      </c>
      <c r="T42" s="123"/>
      <c r="U42" s="122">
        <f>+(U39+U40)/(U41+'(令和4年10月)'!U41)*100</f>
        <v>82.860530104157846</v>
      </c>
      <c r="V42" s="123"/>
      <c r="W42" s="122">
        <f>+(W39+W40)/(W41+'(令和4年10月)'!W41)*100</f>
        <v>75.265097216210947</v>
      </c>
      <c r="X42" s="123"/>
      <c r="Y42" s="122">
        <f>+(Y39+Y40)/(Y41+'(令和4年10月)'!Y41)*100</f>
        <v>76.351875113860672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759.5</v>
      </c>
      <c r="F43" s="97">
        <f t="shared" si="18"/>
        <v>214028</v>
      </c>
      <c r="G43" s="94">
        <f t="shared" si="18"/>
        <v>-99.154999999999973</v>
      </c>
      <c r="H43" s="95">
        <f t="shared" si="18"/>
        <v>-42395</v>
      </c>
      <c r="I43" s="96">
        <f t="shared" si="18"/>
        <v>-480</v>
      </c>
      <c r="J43" s="97">
        <f t="shared" si="18"/>
        <v>-851027.79999999981</v>
      </c>
      <c r="K43" s="94">
        <f t="shared" si="18"/>
        <v>325</v>
      </c>
      <c r="L43" s="95">
        <f t="shared" si="18"/>
        <v>617634</v>
      </c>
      <c r="M43" s="96">
        <f t="shared" si="18"/>
        <v>-4993.84</v>
      </c>
      <c r="N43" s="97">
        <f t="shared" si="18"/>
        <v>-1047179.25</v>
      </c>
      <c r="O43" s="94">
        <f t="shared" si="18"/>
        <v>50</v>
      </c>
      <c r="P43" s="95">
        <f t="shared" si="18"/>
        <v>74834</v>
      </c>
      <c r="Q43" s="96">
        <f t="shared" si="18"/>
        <v>1189.7999999999993</v>
      </c>
      <c r="R43" s="97">
        <f t="shared" si="18"/>
        <v>55083.5</v>
      </c>
      <c r="S43" s="94">
        <f t="shared" si="18"/>
        <v>4892</v>
      </c>
      <c r="T43" s="95">
        <f t="shared" si="18"/>
        <v>497167</v>
      </c>
      <c r="U43" s="96">
        <f t="shared" si="18"/>
        <v>304.10000000000036</v>
      </c>
      <c r="V43" s="97">
        <f t="shared" si="18"/>
        <v>-30541.5</v>
      </c>
      <c r="W43" s="94">
        <f t="shared" si="18"/>
        <v>1598.8419999999996</v>
      </c>
      <c r="X43" s="95">
        <f t="shared" si="18"/>
        <v>527077.5</v>
      </c>
      <c r="Y43" s="94">
        <f t="shared" si="18"/>
        <v>3546.247000000003</v>
      </c>
      <c r="Z43" s="95">
        <f t="shared" si="18"/>
        <v>14680.449999999255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1069.4000000000001</v>
      </c>
      <c r="F44" s="101">
        <f t="shared" si="18"/>
        <v>192165</v>
      </c>
      <c r="G44" s="98">
        <f t="shared" si="18"/>
        <v>55.030999999999949</v>
      </c>
      <c r="H44" s="99">
        <f t="shared" si="18"/>
        <v>7749</v>
      </c>
      <c r="I44" s="100">
        <f t="shared" si="18"/>
        <v>363</v>
      </c>
      <c r="J44" s="101">
        <f t="shared" si="18"/>
        <v>-268624.70000000019</v>
      </c>
      <c r="K44" s="98">
        <f t="shared" si="18"/>
        <v>21.299999999999955</v>
      </c>
      <c r="L44" s="99">
        <f t="shared" si="18"/>
        <v>48369</v>
      </c>
      <c r="M44" s="100">
        <f t="shared" si="18"/>
        <v>-1697.9400000000005</v>
      </c>
      <c r="N44" s="101">
        <f t="shared" si="18"/>
        <v>-530859.75</v>
      </c>
      <c r="O44" s="98">
        <f t="shared" si="18"/>
        <v>353</v>
      </c>
      <c r="P44" s="99">
        <f t="shared" si="18"/>
        <v>135600</v>
      </c>
      <c r="Q44" s="100">
        <f t="shared" si="18"/>
        <v>1672.2000000000007</v>
      </c>
      <c r="R44" s="101">
        <f t="shared" si="18"/>
        <v>54428.299999999814</v>
      </c>
      <c r="S44" s="98">
        <f t="shared" si="18"/>
        <v>6311</v>
      </c>
      <c r="T44" s="99">
        <f t="shared" si="18"/>
        <v>952892</v>
      </c>
      <c r="U44" s="100">
        <f t="shared" si="18"/>
        <v>568</v>
      </c>
      <c r="V44" s="101">
        <f t="shared" si="18"/>
        <v>420378.5</v>
      </c>
      <c r="W44" s="98">
        <f t="shared" si="18"/>
        <v>882.36200000000008</v>
      </c>
      <c r="X44" s="99">
        <f t="shared" si="18"/>
        <v>322170</v>
      </c>
      <c r="Y44" s="98">
        <f t="shared" si="18"/>
        <v>9597.3530000000028</v>
      </c>
      <c r="Z44" s="99">
        <f t="shared" si="18"/>
        <v>1334267.3500000015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-403.90000000000009</v>
      </c>
      <c r="F45" s="101">
        <f t="shared" si="18"/>
        <v>18049</v>
      </c>
      <c r="G45" s="98">
        <f t="shared" si="18"/>
        <v>-123.63599999999997</v>
      </c>
      <c r="H45" s="99">
        <f t="shared" si="18"/>
        <v>-42815</v>
      </c>
      <c r="I45" s="100">
        <f t="shared" si="18"/>
        <v>-210</v>
      </c>
      <c r="J45" s="101">
        <f t="shared" si="18"/>
        <v>-433385.20000000019</v>
      </c>
      <c r="K45" s="98">
        <f t="shared" si="18"/>
        <v>206.69999999999982</v>
      </c>
      <c r="L45" s="99">
        <f t="shared" si="18"/>
        <v>331958</v>
      </c>
      <c r="M45" s="100">
        <f t="shared" si="18"/>
        <v>-2892.8999999999996</v>
      </c>
      <c r="N45" s="101">
        <f t="shared" si="18"/>
        <v>-350564.5</v>
      </c>
      <c r="O45" s="98">
        <f t="shared" si="18"/>
        <v>-36</v>
      </c>
      <c r="P45" s="99">
        <f t="shared" si="18"/>
        <v>17962</v>
      </c>
      <c r="Q45" s="100">
        <f t="shared" si="18"/>
        <v>205.60000000000582</v>
      </c>
      <c r="R45" s="101">
        <f t="shared" si="18"/>
        <v>45455.599999999627</v>
      </c>
      <c r="S45" s="98">
        <f t="shared" si="18"/>
        <v>749</v>
      </c>
      <c r="T45" s="99">
        <f t="shared" si="18"/>
        <v>7270</v>
      </c>
      <c r="U45" s="100">
        <f t="shared" si="18"/>
        <v>-1086.8999999999996</v>
      </c>
      <c r="V45" s="101">
        <f t="shared" si="18"/>
        <v>-661297</v>
      </c>
      <c r="W45" s="98">
        <f t="shared" si="18"/>
        <v>371.32100000000082</v>
      </c>
      <c r="X45" s="99">
        <f t="shared" si="18"/>
        <v>119728.5</v>
      </c>
      <c r="Y45" s="98">
        <f t="shared" si="18"/>
        <v>-3219.7149999999965</v>
      </c>
      <c r="Z45" s="99">
        <f t="shared" si="18"/>
        <v>-947638.60000000149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49.27450094539887</v>
      </c>
      <c r="F46" s="123"/>
      <c r="G46" s="122">
        <f>G23-G42</f>
        <v>1.3086142224627935</v>
      </c>
      <c r="H46" s="123"/>
      <c r="I46" s="122">
        <f>I23-I42</f>
        <v>-3.4054425667593051</v>
      </c>
      <c r="J46" s="123"/>
      <c r="K46" s="122">
        <f>K23-K42</f>
        <v>2.5921960659062577</v>
      </c>
      <c r="L46" s="123"/>
      <c r="M46" s="122">
        <f>M23-M42</f>
        <v>-14.785198285380403</v>
      </c>
      <c r="N46" s="123"/>
      <c r="O46" s="122">
        <f t="shared" si="18"/>
        <v>2.0332555961584546</v>
      </c>
      <c r="P46" s="123"/>
      <c r="Q46" s="122">
        <f t="shared" si="18"/>
        <v>2.0357394771329069</v>
      </c>
      <c r="R46" s="123"/>
      <c r="S46" s="122">
        <f t="shared" si="18"/>
        <v>10.67148934851113</v>
      </c>
      <c r="T46" s="123"/>
      <c r="U46" s="122">
        <f t="shared" si="18"/>
        <v>24.796731667114287</v>
      </c>
      <c r="V46" s="123"/>
      <c r="W46" s="122">
        <f t="shared" si="18"/>
        <v>15.466368394818829</v>
      </c>
      <c r="X46" s="123"/>
      <c r="Y46" s="122">
        <f t="shared" si="18"/>
        <v>4.7923196204266389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192.39659367396592</v>
      </c>
      <c r="F47" s="76">
        <f t="shared" si="19"/>
        <v>385.88144150882908</v>
      </c>
      <c r="G47" s="75">
        <f t="shared" si="19"/>
        <v>92.644287833827903</v>
      </c>
      <c r="H47" s="77">
        <f t="shared" si="19"/>
        <v>91.498828945890892</v>
      </c>
      <c r="I47" s="78">
        <f t="shared" si="19"/>
        <v>82.954545454545453</v>
      </c>
      <c r="J47" s="76">
        <f t="shared" si="19"/>
        <v>81.655839438872405</v>
      </c>
      <c r="K47" s="75">
        <f t="shared" si="19"/>
        <v>118.41359773371106</v>
      </c>
      <c r="L47" s="77">
        <f t="shared" si="19"/>
        <v>116.16331798740084</v>
      </c>
      <c r="M47" s="78">
        <f t="shared" si="19"/>
        <v>59.550947675360447</v>
      </c>
      <c r="N47" s="76">
        <f t="shared" si="19"/>
        <v>65.203483242878974</v>
      </c>
      <c r="O47" s="75">
        <f t="shared" si="19"/>
        <v>101.14942528735634</v>
      </c>
      <c r="P47" s="77">
        <f t="shared" si="19"/>
        <v>105.19954253697432</v>
      </c>
      <c r="Q47" s="78">
        <f t="shared" si="19"/>
        <v>104.43458814759596</v>
      </c>
      <c r="R47" s="76">
        <f t="shared" si="19"/>
        <v>101.07680990508332</v>
      </c>
      <c r="S47" s="75">
        <f t="shared" si="19"/>
        <v>110.17619037713477</v>
      </c>
      <c r="T47" s="77">
        <f t="shared" si="19"/>
        <v>106.23864919009505</v>
      </c>
      <c r="U47" s="78">
        <f t="shared" si="19"/>
        <v>106.78643160008927</v>
      </c>
      <c r="V47" s="76">
        <f t="shared" si="19"/>
        <v>98.046394258446654</v>
      </c>
      <c r="W47" s="75">
        <f t="shared" si="19"/>
        <v>127.53301188221111</v>
      </c>
      <c r="X47" s="77">
        <f t="shared" si="19"/>
        <v>145.47950961832166</v>
      </c>
      <c r="Y47" s="75">
        <f t="shared" si="19"/>
        <v>103.26427861337655</v>
      </c>
      <c r="Z47" s="77">
        <f t="shared" si="19"/>
        <v>100.05012183192275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216.74672489082968</v>
      </c>
      <c r="F48" s="70">
        <f t="shared" si="19"/>
        <v>344.23614641586175</v>
      </c>
      <c r="G48" s="67">
        <f t="shared" si="19"/>
        <v>104.17851176917236</v>
      </c>
      <c r="H48" s="68">
        <f t="shared" si="19"/>
        <v>101.5770289824103</v>
      </c>
      <c r="I48" s="69">
        <f t="shared" si="19"/>
        <v>116.62849289967934</v>
      </c>
      <c r="J48" s="70">
        <f t="shared" si="19"/>
        <v>94.017549728164269</v>
      </c>
      <c r="K48" s="67">
        <f t="shared" si="19"/>
        <v>101.14393125671322</v>
      </c>
      <c r="L48" s="68">
        <f t="shared" si="19"/>
        <v>101.19179059335744</v>
      </c>
      <c r="M48" s="69">
        <f t="shared" si="19"/>
        <v>85.78296910324039</v>
      </c>
      <c r="N48" s="70">
        <f t="shared" si="19"/>
        <v>81.331958003743026</v>
      </c>
      <c r="O48" s="67">
        <f t="shared" si="19"/>
        <v>108.64560372275287</v>
      </c>
      <c r="P48" s="68">
        <f t="shared" si="19"/>
        <v>109.96682136310247</v>
      </c>
      <c r="Q48" s="69">
        <f t="shared" si="19"/>
        <v>106.39660316731695</v>
      </c>
      <c r="R48" s="70">
        <f t="shared" si="19"/>
        <v>101.07340226094014</v>
      </c>
      <c r="S48" s="67">
        <f t="shared" si="19"/>
        <v>113.74795773880841</v>
      </c>
      <c r="T48" s="68">
        <f t="shared" si="19"/>
        <v>112.69481691679491</v>
      </c>
      <c r="U48" s="69">
        <f t="shared" si="19"/>
        <v>110.70889894419307</v>
      </c>
      <c r="V48" s="70">
        <f t="shared" si="19"/>
        <v>123.70042684374114</v>
      </c>
      <c r="W48" s="67">
        <f t="shared" si="19"/>
        <v>114.34268530559169</v>
      </c>
      <c r="X48" s="68">
        <f t="shared" si="19"/>
        <v>125.89555771863168</v>
      </c>
      <c r="Y48" s="67">
        <f t="shared" si="19"/>
        <v>109.07062198153241</v>
      </c>
      <c r="Z48" s="68">
        <f t="shared" si="19"/>
        <v>104.61403466485997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82.040907069808796</v>
      </c>
      <c r="F49" s="74">
        <f t="shared" si="19"/>
        <v>104.41770017206733</v>
      </c>
      <c r="G49" s="71">
        <f t="shared" si="19"/>
        <v>91.849967040210942</v>
      </c>
      <c r="H49" s="72">
        <f t="shared" si="19"/>
        <v>93.331682412711473</v>
      </c>
      <c r="I49" s="73">
        <f t="shared" si="19"/>
        <v>95.866955323755164</v>
      </c>
      <c r="J49" s="74">
        <f t="shared" si="19"/>
        <v>92.26316422753429</v>
      </c>
      <c r="K49" s="71">
        <f t="shared" si="19"/>
        <v>103.48272957034541</v>
      </c>
      <c r="L49" s="72">
        <f t="shared" si="19"/>
        <v>142.90354141167924</v>
      </c>
      <c r="M49" s="73">
        <f t="shared" si="19"/>
        <v>84.348320077909435</v>
      </c>
      <c r="N49" s="74">
        <f t="shared" si="19"/>
        <v>90.345969295641538</v>
      </c>
      <c r="O49" s="71">
        <f t="shared" si="19"/>
        <v>99.309021113243773</v>
      </c>
      <c r="P49" s="72">
        <f t="shared" si="19"/>
        <v>101.28219679529325</v>
      </c>
      <c r="Q49" s="73">
        <f t="shared" si="19"/>
        <v>100.33964944740885</v>
      </c>
      <c r="R49" s="74">
        <f t="shared" si="19"/>
        <v>100.42283197406579</v>
      </c>
      <c r="S49" s="71">
        <f t="shared" si="19"/>
        <v>102.53254437869823</v>
      </c>
      <c r="T49" s="72">
        <f t="shared" si="19"/>
        <v>100.2718276276328</v>
      </c>
      <c r="U49" s="73">
        <f t="shared" si="19"/>
        <v>80.212998361551072</v>
      </c>
      <c r="V49" s="74">
        <f t="shared" si="19"/>
        <v>66.25899717386568</v>
      </c>
      <c r="W49" s="71">
        <f t="shared" si="19"/>
        <v>104.77767627380341</v>
      </c>
      <c r="X49" s="72">
        <f t="shared" si="19"/>
        <v>105.92192926833852</v>
      </c>
      <c r="Y49" s="71">
        <f t="shared" si="19"/>
        <v>97.7301493863106</v>
      </c>
      <c r="Z49" s="72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F29" activePane="bottomRight" state="frozen"/>
      <selection activeCell="J64" sqref="J64"/>
      <selection pane="topRight" activeCell="J64" sqref="J64"/>
      <selection pane="bottomLeft" activeCell="J64" sqref="J64"/>
      <selection pane="bottomRight" activeCell="AA42" sqref="AA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70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9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7"/>
      <c r="D6" s="85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80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81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9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80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81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9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80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9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82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37.848432055749129</v>
      </c>
      <c r="F23" s="139"/>
      <c r="G23" s="138">
        <f>(G20+G21)/(G22+G41)*100</f>
        <v>88.743767797372229</v>
      </c>
      <c r="H23" s="139"/>
      <c r="I23" s="138">
        <f>(I20+I21)/(I22+I41)*100</f>
        <v>52.460908804701432</v>
      </c>
      <c r="J23" s="139"/>
      <c r="K23" s="138">
        <f>(K20+K21)/(K22+K41)*100</f>
        <v>30.308347956881427</v>
      </c>
      <c r="L23" s="139"/>
      <c r="M23" s="138">
        <f>(M20+M21)/(M22+M41)*100</f>
        <v>66.431958935446062</v>
      </c>
      <c r="N23" s="139"/>
      <c r="O23" s="138">
        <f>(O20+O21)/(O22+O41)*100</f>
        <v>83.059194326799954</v>
      </c>
      <c r="P23" s="139"/>
      <c r="Q23" s="138">
        <f>(Q20+Q21)/(Q22+Q41)*100</f>
        <v>44.004718470152355</v>
      </c>
      <c r="R23" s="139"/>
      <c r="S23" s="138">
        <f>(S20+S21)/(S22+S41)*100</f>
        <v>164.92576603137834</v>
      </c>
      <c r="T23" s="139"/>
      <c r="U23" s="138">
        <f>(U20+U21)/(U22+U41)*100</f>
        <v>82.860530104157846</v>
      </c>
      <c r="V23" s="139"/>
      <c r="W23" s="138">
        <f>(W20+W21)/(W22+W41)*100</f>
        <v>75.266228007128433</v>
      </c>
      <c r="X23" s="139"/>
      <c r="Y23" s="138">
        <f>(Y20+Y21)/(Y22+Y41)*100</f>
        <v>76.351804426449334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181663.40595820363</v>
      </c>
      <c r="F24" s="141"/>
      <c r="G24" s="134">
        <f>H22/G22*1000</f>
        <v>423372.786917675</v>
      </c>
      <c r="H24" s="135"/>
      <c r="I24" s="136">
        <f>J22/I22*1000</f>
        <v>1102456.6030308995</v>
      </c>
      <c r="J24" s="137"/>
      <c r="K24" s="134">
        <f>L22/K22*1000</f>
        <v>130367.48104465038</v>
      </c>
      <c r="L24" s="135"/>
      <c r="M24" s="136">
        <f>N22/M22*1000</f>
        <v>196465.72526105065</v>
      </c>
      <c r="N24" s="137"/>
      <c r="O24" s="134">
        <f>P22/O22*1000</f>
        <v>268882.34165067179</v>
      </c>
      <c r="P24" s="135"/>
      <c r="Q24" s="136">
        <f>R22/Q22*1000</f>
        <v>177593.62661688667</v>
      </c>
      <c r="R24" s="137"/>
      <c r="S24" s="134">
        <f>T22/S22*1000</f>
        <v>90430.735418427736</v>
      </c>
      <c r="T24" s="135"/>
      <c r="U24" s="136">
        <f>V22/U22*1000</f>
        <v>356803.38612779899</v>
      </c>
      <c r="V24" s="137"/>
      <c r="W24" s="134">
        <f>X22/W22*1000</f>
        <v>260141.96636292478</v>
      </c>
      <c r="X24" s="135"/>
      <c r="Y24" s="136">
        <f>Z22/Y22*1000</f>
        <v>210540.07260521274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1544</v>
      </c>
      <c r="F27" s="103">
        <v>264044</v>
      </c>
      <c r="G27" s="118">
        <v>702</v>
      </c>
      <c r="H27" s="104">
        <v>229324</v>
      </c>
      <c r="I27" s="102">
        <v>3323</v>
      </c>
      <c r="J27" s="103">
        <v>920495</v>
      </c>
      <c r="K27" s="106">
        <v>1756</v>
      </c>
      <c r="L27" s="104">
        <v>3857768</v>
      </c>
      <c r="M27" s="102">
        <v>11423</v>
      </c>
      <c r="N27" s="103">
        <v>1847720</v>
      </c>
      <c r="O27" s="106">
        <v>4758</v>
      </c>
      <c r="P27" s="104">
        <v>1544515</v>
      </c>
      <c r="Q27" s="102">
        <v>28965</v>
      </c>
      <c r="R27" s="103">
        <v>5784294</v>
      </c>
      <c r="S27" s="106">
        <v>57646</v>
      </c>
      <c r="T27" s="104">
        <v>10658332</v>
      </c>
      <c r="U27" s="102">
        <v>4614</v>
      </c>
      <c r="V27" s="103">
        <v>1759539</v>
      </c>
      <c r="W27" s="102">
        <v>8249</v>
      </c>
      <c r="X27" s="104">
        <v>1553356</v>
      </c>
      <c r="Y27" s="114">
        <v>122980</v>
      </c>
      <c r="Z27" s="115">
        <v>28419387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1164</v>
      </c>
      <c r="F28" s="111">
        <v>123315</v>
      </c>
      <c r="G28" s="108">
        <v>723</v>
      </c>
      <c r="H28" s="109">
        <v>240400</v>
      </c>
      <c r="I28" s="110">
        <v>3564</v>
      </c>
      <c r="J28" s="111">
        <v>945330</v>
      </c>
      <c r="K28" s="112">
        <v>1743</v>
      </c>
      <c r="L28" s="109">
        <v>4285197</v>
      </c>
      <c r="M28" s="110">
        <v>10621</v>
      </c>
      <c r="N28" s="111">
        <v>1739834</v>
      </c>
      <c r="O28" s="112">
        <v>4649</v>
      </c>
      <c r="P28" s="109">
        <v>1535301</v>
      </c>
      <c r="Q28" s="110">
        <v>27570</v>
      </c>
      <c r="R28" s="111">
        <v>5435951</v>
      </c>
      <c r="S28" s="112">
        <v>57338</v>
      </c>
      <c r="T28" s="109">
        <v>10584830</v>
      </c>
      <c r="U28" s="110">
        <v>6795</v>
      </c>
      <c r="V28" s="111">
        <v>3245682</v>
      </c>
      <c r="W28" s="110">
        <v>8316</v>
      </c>
      <c r="X28" s="109">
        <v>1610869</v>
      </c>
      <c r="Y28" s="113">
        <v>122483</v>
      </c>
      <c r="Z28" s="107">
        <v>29746709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3625</v>
      </c>
      <c r="F29" s="107">
        <v>748877</v>
      </c>
      <c r="G29" s="119">
        <v>849</v>
      </c>
      <c r="H29" s="117">
        <v>383269</v>
      </c>
      <c r="I29" s="113">
        <v>1861</v>
      </c>
      <c r="J29" s="107">
        <v>975046</v>
      </c>
      <c r="K29" s="116">
        <v>2469</v>
      </c>
      <c r="L29" s="117">
        <v>2848392</v>
      </c>
      <c r="M29" s="113">
        <v>16932</v>
      </c>
      <c r="N29" s="107">
        <v>3079216</v>
      </c>
      <c r="O29" s="116">
        <v>4629</v>
      </c>
      <c r="P29" s="117">
        <v>1208658</v>
      </c>
      <c r="Q29" s="113">
        <v>59038</v>
      </c>
      <c r="R29" s="107">
        <v>10200017</v>
      </c>
      <c r="S29" s="116">
        <v>30830</v>
      </c>
      <c r="T29" s="117">
        <v>2651823</v>
      </c>
      <c r="U29" s="113">
        <v>3761</v>
      </c>
      <c r="V29" s="107">
        <v>804134</v>
      </c>
      <c r="W29" s="113">
        <v>8606</v>
      </c>
      <c r="X29" s="117">
        <v>1872792</v>
      </c>
      <c r="Y29" s="113">
        <v>132600</v>
      </c>
      <c r="Z29" s="107">
        <v>24772224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-722</v>
      </c>
      <c r="F31" s="95">
        <f t="shared" ref="F31:Z33" si="5">F20-F27</f>
        <v>-189178</v>
      </c>
      <c r="G31" s="96">
        <f t="shared" si="5"/>
        <v>645.5630000000001</v>
      </c>
      <c r="H31" s="97">
        <f t="shared" si="5"/>
        <v>269372</v>
      </c>
      <c r="I31" s="94">
        <f t="shared" si="5"/>
        <v>-507</v>
      </c>
      <c r="J31" s="95">
        <f t="shared" si="5"/>
        <v>3718735</v>
      </c>
      <c r="K31" s="96">
        <f t="shared" si="5"/>
        <v>9</v>
      </c>
      <c r="L31" s="97">
        <f t="shared" si="5"/>
        <v>-36560</v>
      </c>
      <c r="M31" s="94">
        <f t="shared" si="5"/>
        <v>923.27200000000084</v>
      </c>
      <c r="N31" s="95">
        <f t="shared" si="5"/>
        <v>1161717</v>
      </c>
      <c r="O31" s="96">
        <f t="shared" si="5"/>
        <v>-408</v>
      </c>
      <c r="P31" s="97">
        <f t="shared" si="5"/>
        <v>-105273</v>
      </c>
      <c r="Q31" s="94">
        <f t="shared" si="5"/>
        <v>-2135</v>
      </c>
      <c r="R31" s="95">
        <f t="shared" si="5"/>
        <v>-668860</v>
      </c>
      <c r="S31" s="96">
        <f t="shared" si="5"/>
        <v>-9573</v>
      </c>
      <c r="T31" s="97">
        <f t="shared" si="5"/>
        <v>-2689187</v>
      </c>
      <c r="U31" s="94">
        <f t="shared" si="5"/>
        <v>-133</v>
      </c>
      <c r="V31" s="95">
        <f t="shared" si="5"/>
        <v>-196199</v>
      </c>
      <c r="W31" s="96">
        <f t="shared" si="5"/>
        <v>-2442.1350000000002</v>
      </c>
      <c r="X31" s="97">
        <f t="shared" si="5"/>
        <v>-394422</v>
      </c>
      <c r="Y31" s="94">
        <f t="shared" si="5"/>
        <v>-14342.299999999988</v>
      </c>
      <c r="Z31" s="95">
        <f t="shared" si="5"/>
        <v>870145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-248</v>
      </c>
      <c r="F32" s="99">
        <f t="shared" si="6"/>
        <v>-44635</v>
      </c>
      <c r="G32" s="100">
        <f t="shared" si="6"/>
        <v>594.01299999999992</v>
      </c>
      <c r="H32" s="101">
        <f t="shared" si="6"/>
        <v>250967</v>
      </c>
      <c r="I32" s="98">
        <f t="shared" si="6"/>
        <v>-1381</v>
      </c>
      <c r="J32" s="99">
        <f t="shared" si="6"/>
        <v>3544882</v>
      </c>
      <c r="K32" s="100">
        <f t="shared" si="6"/>
        <v>119</v>
      </c>
      <c r="L32" s="101">
        <f t="shared" si="6"/>
        <v>-226682</v>
      </c>
      <c r="M32" s="98">
        <f t="shared" si="6"/>
        <v>1322.1919999999991</v>
      </c>
      <c r="N32" s="99">
        <f t="shared" si="6"/>
        <v>1103848</v>
      </c>
      <c r="O32" s="100">
        <f t="shared" si="6"/>
        <v>-566</v>
      </c>
      <c r="P32" s="101">
        <f t="shared" si="6"/>
        <v>-174787</v>
      </c>
      <c r="Q32" s="98">
        <f t="shared" si="6"/>
        <v>-1428</v>
      </c>
      <c r="R32" s="99">
        <f t="shared" si="6"/>
        <v>-365317</v>
      </c>
      <c r="S32" s="100">
        <f t="shared" si="6"/>
        <v>-11433</v>
      </c>
      <c r="T32" s="101">
        <f t="shared" si="6"/>
        <v>-3078680</v>
      </c>
      <c r="U32" s="98">
        <f t="shared" si="5"/>
        <v>-1491</v>
      </c>
      <c r="V32" s="99">
        <f t="shared" si="5"/>
        <v>-1471965</v>
      </c>
      <c r="W32" s="100">
        <f t="shared" si="5"/>
        <v>-2163.8050000000003</v>
      </c>
      <c r="X32" s="101">
        <f t="shared" si="5"/>
        <v>-366756</v>
      </c>
      <c r="Y32" s="98">
        <f t="shared" si="5"/>
        <v>-16675.600000000006</v>
      </c>
      <c r="Z32" s="99">
        <f t="shared" si="5"/>
        <v>-829125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-1376</v>
      </c>
      <c r="F33" s="99">
        <f t="shared" si="5"/>
        <v>-340316</v>
      </c>
      <c r="G33" s="100">
        <f t="shared" si="5"/>
        <v>667.55</v>
      </c>
      <c r="H33" s="101">
        <f t="shared" si="5"/>
        <v>258797</v>
      </c>
      <c r="I33" s="98">
        <f t="shared" si="5"/>
        <v>3220</v>
      </c>
      <c r="J33" s="99">
        <f t="shared" si="5"/>
        <v>4626536</v>
      </c>
      <c r="K33" s="100">
        <f t="shared" si="5"/>
        <v>3466</v>
      </c>
      <c r="L33" s="101">
        <f t="shared" si="5"/>
        <v>-2074661</v>
      </c>
      <c r="M33" s="98">
        <f t="shared" si="5"/>
        <v>1551.0000000000036</v>
      </c>
      <c r="N33" s="99">
        <f t="shared" si="5"/>
        <v>552060</v>
      </c>
      <c r="O33" s="100">
        <f t="shared" si="5"/>
        <v>581</v>
      </c>
      <c r="P33" s="101">
        <f t="shared" si="5"/>
        <v>192219</v>
      </c>
      <c r="Q33" s="98">
        <f t="shared" si="5"/>
        <v>1495</v>
      </c>
      <c r="R33" s="99">
        <f t="shared" si="5"/>
        <v>550258</v>
      </c>
      <c r="S33" s="100">
        <f t="shared" si="5"/>
        <v>-1255</v>
      </c>
      <c r="T33" s="101">
        <f t="shared" si="5"/>
        <v>22666</v>
      </c>
      <c r="U33" s="98">
        <f t="shared" si="5"/>
        <v>1732</v>
      </c>
      <c r="V33" s="99">
        <f t="shared" si="5"/>
        <v>1155787</v>
      </c>
      <c r="W33" s="100">
        <f t="shared" si="5"/>
        <v>-834.15899999999965</v>
      </c>
      <c r="X33" s="101">
        <f t="shared" si="5"/>
        <v>148990</v>
      </c>
      <c r="Y33" s="98">
        <f t="shared" si="5"/>
        <v>9247.3910000000033</v>
      </c>
      <c r="Z33" s="99">
        <f t="shared" si="5"/>
        <v>5092336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-20.55156794425087</v>
      </c>
      <c r="F34" s="123"/>
      <c r="G34" s="161">
        <f t="shared" ref="G34" si="7">+G23-G30</f>
        <v>8.4437677973722316</v>
      </c>
      <c r="H34" s="162"/>
      <c r="I34" s="124">
        <f t="shared" ref="I34" si="8">+I23-I30</f>
        <v>-105.03909119529857</v>
      </c>
      <c r="J34" s="123"/>
      <c r="K34" s="161">
        <f t="shared" ref="K34" si="9">+K23-K30</f>
        <v>-39.191652043118573</v>
      </c>
      <c r="L34" s="162"/>
      <c r="M34" s="124">
        <f t="shared" ref="M34" si="10">+M23-M30</f>
        <v>20.031958935446063</v>
      </c>
      <c r="N34" s="123"/>
      <c r="O34" s="161">
        <f t="shared" ref="O34" si="11">+O23-O30</f>
        <v>-27.740805673200043</v>
      </c>
      <c r="P34" s="162"/>
      <c r="Q34" s="124">
        <f t="shared" ref="Q34" si="12">+Q23-Q30</f>
        <v>-8.2952815298476423</v>
      </c>
      <c r="R34" s="123"/>
      <c r="S34" s="161">
        <f t="shared" ref="S34" si="13">+S23-S30</f>
        <v>14.525766031378339</v>
      </c>
      <c r="T34" s="162"/>
      <c r="U34" s="124">
        <f t="shared" ref="U34" si="14">+U23-U30</f>
        <v>22.160530104157843</v>
      </c>
      <c r="V34" s="123"/>
      <c r="W34" s="161">
        <f t="shared" ref="W34" si="15">+W23-W30</f>
        <v>-8.5337719928715643</v>
      </c>
      <c r="X34" s="162"/>
      <c r="Y34" s="124">
        <f t="shared" ref="Y34" si="16">+Y23-Y30</f>
        <v>-5.1481955735506659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53.238341968911918</v>
      </c>
      <c r="F35" s="64">
        <f t="shared" si="17"/>
        <v>28.353607732044662</v>
      </c>
      <c r="G35" s="65">
        <f t="shared" si="17"/>
        <v>191.96054131054132</v>
      </c>
      <c r="H35" s="66">
        <f t="shared" si="17"/>
        <v>217.46350142156948</v>
      </c>
      <c r="I35" s="63">
        <f t="shared" si="17"/>
        <v>84.742702377369852</v>
      </c>
      <c r="J35" s="64">
        <f t="shared" si="17"/>
        <v>503.99296030939871</v>
      </c>
      <c r="K35" s="65">
        <f t="shared" si="17"/>
        <v>100.5125284738041</v>
      </c>
      <c r="L35" s="66">
        <f t="shared" si="17"/>
        <v>99.052301745465257</v>
      </c>
      <c r="M35" s="63">
        <f t="shared" si="17"/>
        <v>108.08257025299835</v>
      </c>
      <c r="N35" s="64">
        <f t="shared" si="17"/>
        <v>162.87300023813131</v>
      </c>
      <c r="O35" s="65">
        <f t="shared" si="17"/>
        <v>91.424968474148798</v>
      </c>
      <c r="P35" s="66">
        <f t="shared" si="17"/>
        <v>93.184073964966359</v>
      </c>
      <c r="Q35" s="63">
        <f t="shared" si="17"/>
        <v>92.629035042292415</v>
      </c>
      <c r="R35" s="64">
        <f t="shared" si="17"/>
        <v>88.436618194026792</v>
      </c>
      <c r="S35" s="65">
        <f t="shared" si="17"/>
        <v>83.393470492315174</v>
      </c>
      <c r="T35" s="66">
        <f t="shared" si="17"/>
        <v>74.769157125148666</v>
      </c>
      <c r="U35" s="63">
        <f t="shared" si="17"/>
        <v>97.117468573905512</v>
      </c>
      <c r="V35" s="64">
        <f t="shared" si="17"/>
        <v>88.849408850841044</v>
      </c>
      <c r="W35" s="65">
        <f t="shared" si="17"/>
        <v>70.394775124257478</v>
      </c>
      <c r="X35" s="66">
        <f t="shared" si="17"/>
        <v>74.608396272329074</v>
      </c>
      <c r="Y35" s="63">
        <f t="shared" si="17"/>
        <v>88.337697186534399</v>
      </c>
      <c r="Z35" s="64">
        <f t="shared" si="17"/>
        <v>103.06180073482936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78.694158075601379</v>
      </c>
      <c r="F36" s="68">
        <f t="shared" si="17"/>
        <v>63.804078984713939</v>
      </c>
      <c r="G36" s="69">
        <f t="shared" si="17"/>
        <v>182.15947441217151</v>
      </c>
      <c r="H36" s="70">
        <f t="shared" si="17"/>
        <v>204.39559068219631</v>
      </c>
      <c r="I36" s="67">
        <f t="shared" si="17"/>
        <v>61.251402918069587</v>
      </c>
      <c r="J36" s="68">
        <f t="shared" si="17"/>
        <v>474.98883987602215</v>
      </c>
      <c r="K36" s="69">
        <f t="shared" si="17"/>
        <v>106.82730923694778</v>
      </c>
      <c r="L36" s="70">
        <f t="shared" si="17"/>
        <v>94.710114844195033</v>
      </c>
      <c r="M36" s="67">
        <f t="shared" si="17"/>
        <v>112.4488466246116</v>
      </c>
      <c r="N36" s="68">
        <f t="shared" si="17"/>
        <v>163.44559308531734</v>
      </c>
      <c r="O36" s="69">
        <f t="shared" si="17"/>
        <v>87.825338782533876</v>
      </c>
      <c r="P36" s="70">
        <f t="shared" si="17"/>
        <v>88.615457164425735</v>
      </c>
      <c r="Q36" s="67">
        <f t="shared" si="17"/>
        <v>94.820457018498374</v>
      </c>
      <c r="R36" s="68">
        <f t="shared" si="17"/>
        <v>93.279611975898973</v>
      </c>
      <c r="S36" s="69">
        <f t="shared" si="17"/>
        <v>80.060343925494436</v>
      </c>
      <c r="T36" s="70">
        <f t="shared" si="17"/>
        <v>70.914223468870077</v>
      </c>
      <c r="U36" s="67">
        <f t="shared" si="17"/>
        <v>78.057395143487867</v>
      </c>
      <c r="V36" s="68">
        <f t="shared" si="17"/>
        <v>54.648514549484517</v>
      </c>
      <c r="W36" s="69">
        <f t="shared" si="17"/>
        <v>73.980218855218851</v>
      </c>
      <c r="X36" s="70">
        <f t="shared" si="17"/>
        <v>77.232413064004575</v>
      </c>
      <c r="Y36" s="67">
        <f t="shared" si="17"/>
        <v>86.385375929720851</v>
      </c>
      <c r="Z36" s="68">
        <f t="shared" si="17"/>
        <v>97.212716875671859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62.041379310344823</v>
      </c>
      <c r="F37" s="72">
        <f t="shared" si="17"/>
        <v>54.556489249903514</v>
      </c>
      <c r="G37" s="73">
        <f t="shared" si="17"/>
        <v>178.62779740871613</v>
      </c>
      <c r="H37" s="74">
        <f t="shared" si="17"/>
        <v>167.52359308997075</v>
      </c>
      <c r="I37" s="71">
        <f t="shared" si="17"/>
        <v>273.02525523911874</v>
      </c>
      <c r="J37" s="72">
        <f t="shared" si="17"/>
        <v>574.49412643095809</v>
      </c>
      <c r="K37" s="73">
        <f t="shared" si="17"/>
        <v>240.38072093965167</v>
      </c>
      <c r="L37" s="74">
        <f t="shared" si="17"/>
        <v>27.163782232220846</v>
      </c>
      <c r="M37" s="71">
        <f t="shared" si="17"/>
        <v>109.16017009213326</v>
      </c>
      <c r="N37" s="72">
        <f t="shared" si="17"/>
        <v>117.92858961501889</v>
      </c>
      <c r="O37" s="73">
        <f t="shared" si="17"/>
        <v>112.55130697774898</v>
      </c>
      <c r="P37" s="74">
        <f t="shared" si="17"/>
        <v>115.90350620274718</v>
      </c>
      <c r="Q37" s="71">
        <f t="shared" si="17"/>
        <v>102.53226735323014</v>
      </c>
      <c r="R37" s="72">
        <f t="shared" si="17"/>
        <v>105.39467728338099</v>
      </c>
      <c r="S37" s="73">
        <f t="shared" si="17"/>
        <v>95.929289652935452</v>
      </c>
      <c r="T37" s="74">
        <f t="shared" si="17"/>
        <v>100.85473276308412</v>
      </c>
      <c r="U37" s="71">
        <f t="shared" si="17"/>
        <v>146.05158202605691</v>
      </c>
      <c r="V37" s="72">
        <f t="shared" si="17"/>
        <v>243.73064688223604</v>
      </c>
      <c r="W37" s="73">
        <f t="shared" si="17"/>
        <v>90.307239135486867</v>
      </c>
      <c r="X37" s="74">
        <f t="shared" si="17"/>
        <v>107.95550173217315</v>
      </c>
      <c r="Y37" s="71">
        <f t="shared" si="17"/>
        <v>106.97389969834089</v>
      </c>
      <c r="Z37" s="72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+'(令和4年9月)'!Y20</f>
        <v>111059.38400000001</v>
      </c>
      <c r="Z39" s="56">
        <f>+'(令和4年9月)'!Z20</f>
        <v>31267361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+'(令和4年9月)'!Y21</f>
        <v>113890.376</v>
      </c>
      <c r="Z40" s="59">
        <f>+'(令和4年9月)'!Z21</f>
        <v>38963798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+'(令和4年9月)'!Y22</f>
        <v>139017.09100000001</v>
      </c>
      <c r="Z41" s="59">
        <f>+'(令和4年9月)'!Z22</f>
        <v>29492612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+(E39+E40)/(E41+'(令和4年9月)'!E41)*100</f>
        <v>52.987622705932566</v>
      </c>
      <c r="F42" s="123"/>
      <c r="G42" s="122">
        <f>+(G39+G40)/(G41+'(令和4年9月)'!G41)*100</f>
        <v>84.084791386271874</v>
      </c>
      <c r="H42" s="123"/>
      <c r="I42" s="122">
        <f>+(I39+I40)/(I41+'(令和4年9月)'!I41)*100</f>
        <v>79.462679856115102</v>
      </c>
      <c r="J42" s="123"/>
      <c r="K42" s="122">
        <f>+(K39+K40)/(K41+'(令和4年9月)'!K41)*100</f>
        <v>38.569297082228118</v>
      </c>
      <c r="L42" s="123"/>
      <c r="M42" s="122">
        <f>+(M39+M40)/(M41+'(令和4年9月)'!M41)*100</f>
        <v>42.567467112686337</v>
      </c>
      <c r="N42" s="123"/>
      <c r="O42" s="122">
        <f>+(O39+O40)/(O41+'(令和4年9月)'!O41)*100</f>
        <v>88.559579202913213</v>
      </c>
      <c r="P42" s="123"/>
      <c r="Q42" s="122">
        <f>+(Q39+Q40)/(Q41+'(令和4年9月)'!Q41)*100</f>
        <v>46.23276798395856</v>
      </c>
      <c r="R42" s="123"/>
      <c r="S42" s="122">
        <f>+(S39+S40)/(S41+'(令和4年9月)'!S41)*100</f>
        <v>191.79589156055022</v>
      </c>
      <c r="T42" s="123"/>
      <c r="U42" s="122">
        <f>+(U39+U40)/(U41+'(令和4年9月)'!U41)*100</f>
        <v>70.748891703609885</v>
      </c>
      <c r="V42" s="123"/>
      <c r="W42" s="122">
        <f>+(W39+W40)/(W41+'(令和4年9月)'!W41)*100</f>
        <v>90.514490824451016</v>
      </c>
      <c r="X42" s="123"/>
      <c r="Y42" s="122">
        <f>+(Y39+Y40)/(Y41+'(令和4年9月)'!Y41)*100</f>
        <v>80.091749959534852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-522</v>
      </c>
      <c r="F43" s="97">
        <f t="shared" si="18"/>
        <v>-91085</v>
      </c>
      <c r="G43" s="94">
        <f t="shared" si="18"/>
        <v>146.5630000000001</v>
      </c>
      <c r="H43" s="95">
        <f t="shared" si="18"/>
        <v>76705</v>
      </c>
      <c r="I43" s="96">
        <f t="shared" si="18"/>
        <v>-1792</v>
      </c>
      <c r="J43" s="97">
        <f t="shared" si="18"/>
        <v>-1829715</v>
      </c>
      <c r="K43" s="94">
        <f t="shared" si="18"/>
        <v>-592</v>
      </c>
      <c r="L43" s="95">
        <f t="shared" si="18"/>
        <v>-688020</v>
      </c>
      <c r="M43" s="96">
        <f t="shared" si="18"/>
        <v>5116.1440000000011</v>
      </c>
      <c r="N43" s="97">
        <f t="shared" si="18"/>
        <v>1568403</v>
      </c>
      <c r="O43" s="94">
        <f t="shared" si="18"/>
        <v>41</v>
      </c>
      <c r="P43" s="95">
        <f t="shared" si="18"/>
        <v>24172</v>
      </c>
      <c r="Q43" s="96">
        <f t="shared" si="18"/>
        <v>448</v>
      </c>
      <c r="R43" s="97">
        <f t="shared" si="18"/>
        <v>55082</v>
      </c>
      <c r="S43" s="94">
        <f t="shared" si="18"/>
        <v>-3462</v>
      </c>
      <c r="T43" s="95">
        <f t="shared" si="18"/>
        <v>-705756</v>
      </c>
      <c r="U43" s="96">
        <f t="shared" si="18"/>
        <v>-316</v>
      </c>
      <c r="V43" s="97">
        <f t="shared" si="18"/>
        <v>198474</v>
      </c>
      <c r="W43" s="94">
        <f t="shared" si="18"/>
        <v>-1489.3910000000005</v>
      </c>
      <c r="X43" s="95">
        <f t="shared" si="18"/>
        <v>-586089</v>
      </c>
      <c r="Y43" s="94">
        <f t="shared" si="18"/>
        <v>-2421.6839999999938</v>
      </c>
      <c r="Z43" s="95">
        <f t="shared" si="18"/>
        <v>-1977829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-223</v>
      </c>
      <c r="F44" s="101">
        <f t="shared" si="18"/>
        <v>-30473</v>
      </c>
      <c r="G44" s="98">
        <f t="shared" si="18"/>
        <v>19.01299999999992</v>
      </c>
      <c r="H44" s="99">
        <f t="shared" si="18"/>
        <v>22802</v>
      </c>
      <c r="I44" s="100">
        <f t="shared" si="18"/>
        <v>-278</v>
      </c>
      <c r="J44" s="101">
        <f t="shared" si="18"/>
        <v>-69015</v>
      </c>
      <c r="K44" s="98">
        <f t="shared" si="18"/>
        <v>-434</v>
      </c>
      <c r="L44" s="99">
        <f t="shared" si="18"/>
        <v>-9706275</v>
      </c>
      <c r="M44" s="100">
        <f t="shared" si="18"/>
        <v>3780.9919999999993</v>
      </c>
      <c r="N44" s="101">
        <f t="shared" si="18"/>
        <v>1273847</v>
      </c>
      <c r="O44" s="98">
        <f t="shared" si="18"/>
        <v>-363</v>
      </c>
      <c r="P44" s="99">
        <f t="shared" si="18"/>
        <v>-152936</v>
      </c>
      <c r="Q44" s="100">
        <f t="shared" si="18"/>
        <v>-2812</v>
      </c>
      <c r="R44" s="101">
        <f t="shared" si="18"/>
        <v>-314644</v>
      </c>
      <c r="S44" s="98">
        <f t="shared" si="18"/>
        <v>-7691</v>
      </c>
      <c r="T44" s="99">
        <f t="shared" si="18"/>
        <v>-1278237</v>
      </c>
      <c r="U44" s="100">
        <f t="shared" si="18"/>
        <v>1164</v>
      </c>
      <c r="V44" s="101">
        <f t="shared" si="18"/>
        <v>673142</v>
      </c>
      <c r="W44" s="98">
        <f t="shared" si="18"/>
        <v>-1245.9810000000007</v>
      </c>
      <c r="X44" s="99">
        <f t="shared" si="18"/>
        <v>-464425</v>
      </c>
      <c r="Y44" s="98">
        <f t="shared" si="18"/>
        <v>-8082.9760000000097</v>
      </c>
      <c r="Z44" s="99">
        <f t="shared" si="18"/>
        <v>-10046214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-94</v>
      </c>
      <c r="F45" s="101">
        <f t="shared" si="18"/>
        <v>-3814</v>
      </c>
      <c r="G45" s="98">
        <f t="shared" si="18"/>
        <v>30.549999999999955</v>
      </c>
      <c r="H45" s="99">
        <f t="shared" si="18"/>
        <v>7329</v>
      </c>
      <c r="I45" s="100">
        <f t="shared" si="18"/>
        <v>633</v>
      </c>
      <c r="J45" s="101">
        <f t="shared" si="18"/>
        <v>149018</v>
      </c>
      <c r="K45" s="98">
        <f t="shared" si="18"/>
        <v>-97</v>
      </c>
      <c r="L45" s="99">
        <f t="shared" si="18"/>
        <v>-237307</v>
      </c>
      <c r="M45" s="100">
        <f t="shared" si="18"/>
        <v>403.08000000000175</v>
      </c>
      <c r="N45" s="101">
        <f t="shared" si="18"/>
        <v>165755</v>
      </c>
      <c r="O45" s="98">
        <f t="shared" si="18"/>
        <v>267</v>
      </c>
      <c r="P45" s="99">
        <f t="shared" si="18"/>
        <v>78728</v>
      </c>
      <c r="Q45" s="100">
        <f t="shared" si="18"/>
        <v>688</v>
      </c>
      <c r="R45" s="101">
        <f t="shared" si="18"/>
        <v>44800</v>
      </c>
      <c r="S45" s="98">
        <f t="shared" si="18"/>
        <v>2168</v>
      </c>
      <c r="T45" s="99">
        <f t="shared" si="18"/>
        <v>462995</v>
      </c>
      <c r="U45" s="100">
        <f t="shared" si="18"/>
        <v>-823</v>
      </c>
      <c r="V45" s="101">
        <f t="shared" si="18"/>
        <v>-210377</v>
      </c>
      <c r="W45" s="98">
        <f t="shared" si="18"/>
        <v>-345.33000000000084</v>
      </c>
      <c r="X45" s="99">
        <f t="shared" si="18"/>
        <v>-85179</v>
      </c>
      <c r="Y45" s="98">
        <f t="shared" si="18"/>
        <v>2830.2999999999884</v>
      </c>
      <c r="Z45" s="99">
        <f t="shared" si="18"/>
        <v>371948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-15.139190650183437</v>
      </c>
      <c r="F46" s="123"/>
      <c r="G46" s="122">
        <f>G23-G42</f>
        <v>4.6589764111003547</v>
      </c>
      <c r="H46" s="123"/>
      <c r="I46" s="122">
        <f>I23-I42</f>
        <v>-27.00177105141367</v>
      </c>
      <c r="J46" s="123"/>
      <c r="K46" s="122">
        <f>K23-K42</f>
        <v>-8.2609491253466913</v>
      </c>
      <c r="L46" s="123"/>
      <c r="M46" s="122">
        <f>M23-M42</f>
        <v>23.864491822759724</v>
      </c>
      <c r="N46" s="123"/>
      <c r="O46" s="122">
        <f t="shared" si="18"/>
        <v>-5.5003848761132588</v>
      </c>
      <c r="P46" s="123"/>
      <c r="Q46" s="122">
        <f t="shared" si="18"/>
        <v>-2.2280495138062051</v>
      </c>
      <c r="R46" s="123"/>
      <c r="S46" s="122">
        <f t="shared" si="18"/>
        <v>-26.870125529171872</v>
      </c>
      <c r="T46" s="123"/>
      <c r="U46" s="122">
        <f t="shared" si="18"/>
        <v>12.11163840054796</v>
      </c>
      <c r="V46" s="123"/>
      <c r="W46" s="122">
        <f t="shared" si="18"/>
        <v>-15.248262817322583</v>
      </c>
      <c r="X46" s="123"/>
      <c r="Y46" s="122">
        <f t="shared" si="18"/>
        <v>-3.7399455330855176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61.160714285714292</v>
      </c>
      <c r="F47" s="76">
        <f t="shared" si="19"/>
        <v>45.113316581400539</v>
      </c>
      <c r="G47" s="75">
        <f t="shared" si="19"/>
        <v>112.20341382181516</v>
      </c>
      <c r="H47" s="77">
        <f t="shared" si="19"/>
        <v>118.17692794396089</v>
      </c>
      <c r="I47" s="78">
        <f t="shared" si="19"/>
        <v>61.111111111111114</v>
      </c>
      <c r="J47" s="76">
        <f t="shared" si="19"/>
        <v>71.715403361753744</v>
      </c>
      <c r="K47" s="75">
        <f t="shared" si="19"/>
        <v>74.883326262197713</v>
      </c>
      <c r="L47" s="77">
        <f t="shared" si="19"/>
        <v>84.741955829246166</v>
      </c>
      <c r="M47" s="78">
        <f t="shared" si="19"/>
        <v>170.76145816505601</v>
      </c>
      <c r="N47" s="76">
        <f t="shared" si="19"/>
        <v>208.83872275046946</v>
      </c>
      <c r="O47" s="75">
        <f t="shared" si="19"/>
        <v>100.95149686702251</v>
      </c>
      <c r="P47" s="77">
        <f t="shared" si="19"/>
        <v>101.7081840474323</v>
      </c>
      <c r="Q47" s="78">
        <f t="shared" si="19"/>
        <v>101.69812751118185</v>
      </c>
      <c r="R47" s="76">
        <f t="shared" si="19"/>
        <v>101.08850135326554</v>
      </c>
      <c r="S47" s="75">
        <f t="shared" si="19"/>
        <v>93.28223537401766</v>
      </c>
      <c r="T47" s="77">
        <f t="shared" si="19"/>
        <v>91.864391305445452</v>
      </c>
      <c r="U47" s="78">
        <f t="shared" si="19"/>
        <v>93.412549510110495</v>
      </c>
      <c r="V47" s="76">
        <f t="shared" si="19"/>
        <v>114.54164731189729</v>
      </c>
      <c r="W47" s="75">
        <f t="shared" si="19"/>
        <v>79.586914165292441</v>
      </c>
      <c r="X47" s="77">
        <f t="shared" si="19"/>
        <v>66.41368050736294</v>
      </c>
      <c r="Y47" s="75">
        <f t="shared" si="19"/>
        <v>97.819469267000443</v>
      </c>
      <c r="Z47" s="77">
        <f t="shared" si="19"/>
        <v>93.674461365639388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80.421422300263387</v>
      </c>
      <c r="F48" s="70">
        <f t="shared" si="19"/>
        <v>72.082306487224358</v>
      </c>
      <c r="G48" s="67">
        <f t="shared" si="19"/>
        <v>101.46479198767334</v>
      </c>
      <c r="H48" s="68">
        <f t="shared" si="19"/>
        <v>104.86634725171535</v>
      </c>
      <c r="I48" s="69">
        <f t="shared" si="19"/>
        <v>88.703778951645674</v>
      </c>
      <c r="J48" s="70">
        <f t="shared" si="19"/>
        <v>98.486256551823374</v>
      </c>
      <c r="K48" s="67">
        <f t="shared" si="19"/>
        <v>81.097560975609767</v>
      </c>
      <c r="L48" s="68">
        <f t="shared" si="19"/>
        <v>29.484757849556729</v>
      </c>
      <c r="M48" s="69">
        <f t="shared" si="19"/>
        <v>146.32319717723161</v>
      </c>
      <c r="N48" s="70">
        <f t="shared" si="19"/>
        <v>181.14527959944834</v>
      </c>
      <c r="O48" s="67">
        <f t="shared" si="19"/>
        <v>91.835357624831303</v>
      </c>
      <c r="P48" s="68">
        <f t="shared" si="19"/>
        <v>89.894875945687005</v>
      </c>
      <c r="Q48" s="69">
        <f t="shared" si="19"/>
        <v>90.288043102852797</v>
      </c>
      <c r="R48" s="70">
        <f t="shared" si="19"/>
        <v>94.157330410797741</v>
      </c>
      <c r="S48" s="67">
        <f t="shared" si="19"/>
        <v>85.650048511082915</v>
      </c>
      <c r="T48" s="68">
        <f t="shared" si="19"/>
        <v>85.448762674048851</v>
      </c>
      <c r="U48" s="69">
        <f t="shared" si="19"/>
        <v>128.1159420289855</v>
      </c>
      <c r="V48" s="70">
        <f t="shared" si="19"/>
        <v>161.16275583217862</v>
      </c>
      <c r="W48" s="67">
        <f t="shared" si="19"/>
        <v>83.158267659487947</v>
      </c>
      <c r="X48" s="68">
        <f t="shared" si="19"/>
        <v>72.817402949188136</v>
      </c>
      <c r="Y48" s="67">
        <f t="shared" si="19"/>
        <v>92.902845452016052</v>
      </c>
      <c r="Z48" s="68">
        <f t="shared" si="19"/>
        <v>74.216543264083228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95.988049509176264</v>
      </c>
      <c r="F49" s="74">
        <f t="shared" si="19"/>
        <v>99.07511367080933</v>
      </c>
      <c r="G49" s="71">
        <f t="shared" si="19"/>
        <v>102.05585464333782</v>
      </c>
      <c r="H49" s="72">
        <f t="shared" si="19"/>
        <v>101.15465145406681</v>
      </c>
      <c r="I49" s="73">
        <f t="shared" si="19"/>
        <v>114.23111510791367</v>
      </c>
      <c r="J49" s="74">
        <f t="shared" si="19"/>
        <v>102.73298947064171</v>
      </c>
      <c r="K49" s="71">
        <f t="shared" si="19"/>
        <v>98.391909814323611</v>
      </c>
      <c r="L49" s="72">
        <f t="shared" si="19"/>
        <v>76.52837974438151</v>
      </c>
      <c r="M49" s="73">
        <f t="shared" si="19"/>
        <v>102.22943464351613</v>
      </c>
      <c r="N49" s="74">
        <f t="shared" si="19"/>
        <v>104.78297491199736</v>
      </c>
      <c r="O49" s="71">
        <f t="shared" si="19"/>
        <v>105.40157798907546</v>
      </c>
      <c r="P49" s="72">
        <f t="shared" si="19"/>
        <v>105.95454823926804</v>
      </c>
      <c r="Q49" s="73">
        <f t="shared" si="19"/>
        <v>101.14963656111622</v>
      </c>
      <c r="R49" s="74">
        <f t="shared" si="19"/>
        <v>100.41847746129902</v>
      </c>
      <c r="S49" s="71">
        <f t="shared" si="19"/>
        <v>107.9103878571168</v>
      </c>
      <c r="T49" s="72">
        <f t="shared" si="19"/>
        <v>120.93584698850641</v>
      </c>
      <c r="U49" s="73">
        <f t="shared" si="19"/>
        <v>86.969601013299553</v>
      </c>
      <c r="V49" s="74">
        <f t="shared" si="19"/>
        <v>90.306538549084053</v>
      </c>
      <c r="W49" s="71">
        <f t="shared" si="19"/>
        <v>95.745685288630725</v>
      </c>
      <c r="X49" s="72">
        <f t="shared" si="19"/>
        <v>95.957257870458918</v>
      </c>
      <c r="Y49" s="71">
        <f t="shared" si="19"/>
        <v>102.03593671802555</v>
      </c>
      <c r="Z49" s="72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69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9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7"/>
      <c r="D6" s="85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80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81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9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80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81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80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9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80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9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82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52.987622705932566</v>
      </c>
      <c r="F23" s="139"/>
      <c r="G23" s="138">
        <f>(G20+G21)/(G22+G41)*100</f>
        <v>84.084791386271874</v>
      </c>
      <c r="H23" s="139"/>
      <c r="I23" s="138">
        <f>(I20+I21)/(I22+I41)*100</f>
        <v>79.462679856115102</v>
      </c>
      <c r="J23" s="139"/>
      <c r="K23" s="138">
        <f>(K20+K21)/(K22+K41)*100</f>
        <v>38.569297082228118</v>
      </c>
      <c r="L23" s="139"/>
      <c r="M23" s="138">
        <f>(M20+M21)/(M22+M41)*100</f>
        <v>42.567467112686337</v>
      </c>
      <c r="N23" s="139"/>
      <c r="O23" s="138">
        <f>(O20+O21)/(O22+O41)*100</f>
        <v>88.559579202913213</v>
      </c>
      <c r="P23" s="139"/>
      <c r="Q23" s="138">
        <f>(Q20+Q21)/(Q22+Q41)*100</f>
        <v>46.23276798395856</v>
      </c>
      <c r="R23" s="139"/>
      <c r="S23" s="138">
        <f>(S20+S21)/(S22+S41)*100</f>
        <v>191.79589156055022</v>
      </c>
      <c r="T23" s="139"/>
      <c r="U23" s="138">
        <f>(U20+U21)/(U22+U41)*100</f>
        <v>70.748891703609885</v>
      </c>
      <c r="V23" s="139"/>
      <c r="W23" s="138">
        <f>(W20+W21)/(W22+W41)*100</f>
        <v>90.514490824451016</v>
      </c>
      <c r="X23" s="139"/>
      <c r="Y23" s="138">
        <f>(Y20+Y21)/(Y22+Y41)*100</f>
        <v>80.091749959534852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176002.98762270596</v>
      </c>
      <c r="F24" s="141"/>
      <c r="G24" s="134">
        <f>H22/G22*1000</f>
        <v>427144.68371467025</v>
      </c>
      <c r="H24" s="135"/>
      <c r="I24" s="136">
        <f>J22/I22*1000</f>
        <v>1225846.2230215827</v>
      </c>
      <c r="J24" s="137"/>
      <c r="K24" s="134">
        <f>L22/K22*1000</f>
        <v>167612.40053050398</v>
      </c>
      <c r="L24" s="135"/>
      <c r="M24" s="136">
        <f>N22/M22*1000</f>
        <v>191677.89459245393</v>
      </c>
      <c r="N24" s="137"/>
      <c r="O24" s="134">
        <f>P22/O22*1000</f>
        <v>267479.06129880639</v>
      </c>
      <c r="P24" s="135"/>
      <c r="Q24" s="136">
        <f>R22/Q22*1000</f>
        <v>178886.70732726209</v>
      </c>
      <c r="R24" s="137"/>
      <c r="S24" s="134">
        <f>T22/S22*1000</f>
        <v>80690.845404458712</v>
      </c>
      <c r="T24" s="135"/>
      <c r="U24" s="136">
        <f>V22/U22*1000</f>
        <v>343619.06269791006</v>
      </c>
      <c r="V24" s="137"/>
      <c r="W24" s="134">
        <f>X22/W22*1000</f>
        <v>259568.38903603234</v>
      </c>
      <c r="X24" s="135"/>
      <c r="Y24" s="136">
        <f>Z22/Y22*1000</f>
        <v>212150.97933533939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2077</v>
      </c>
      <c r="F27" s="103">
        <v>348977</v>
      </c>
      <c r="G27" s="118">
        <v>698</v>
      </c>
      <c r="H27" s="104">
        <v>216600</v>
      </c>
      <c r="I27" s="102">
        <v>3389</v>
      </c>
      <c r="J27" s="103">
        <v>6128023</v>
      </c>
      <c r="K27" s="106">
        <v>1822</v>
      </c>
      <c r="L27" s="104">
        <v>2443552</v>
      </c>
      <c r="M27" s="102">
        <v>6582</v>
      </c>
      <c r="N27" s="103">
        <v>1337035</v>
      </c>
      <c r="O27" s="106">
        <v>5004</v>
      </c>
      <c r="P27" s="104">
        <v>1676049</v>
      </c>
      <c r="Q27" s="102">
        <v>30228</v>
      </c>
      <c r="R27" s="103">
        <v>5855142</v>
      </c>
      <c r="S27" s="106">
        <v>46011</v>
      </c>
      <c r="T27" s="104">
        <v>10133759</v>
      </c>
      <c r="U27" s="102">
        <v>3768</v>
      </c>
      <c r="V27" s="103">
        <v>1010006</v>
      </c>
      <c r="W27" s="102">
        <v>7211</v>
      </c>
      <c r="X27" s="104">
        <v>1345774</v>
      </c>
      <c r="Y27" s="114">
        <v>106790</v>
      </c>
      <c r="Z27" s="115">
        <v>30494917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1208</v>
      </c>
      <c r="F28" s="111">
        <v>98828</v>
      </c>
      <c r="G28" s="108">
        <v>700</v>
      </c>
      <c r="H28" s="109">
        <v>226248</v>
      </c>
      <c r="I28" s="110">
        <v>3658</v>
      </c>
      <c r="J28" s="111">
        <v>7318754</v>
      </c>
      <c r="K28" s="112">
        <v>1062</v>
      </c>
      <c r="L28" s="109">
        <v>1958028</v>
      </c>
      <c r="M28" s="110">
        <v>9965</v>
      </c>
      <c r="N28" s="111">
        <v>1539913</v>
      </c>
      <c r="O28" s="112">
        <v>4891</v>
      </c>
      <c r="P28" s="109">
        <v>1676821</v>
      </c>
      <c r="Q28" s="110">
        <v>29791</v>
      </c>
      <c r="R28" s="111">
        <v>5670592</v>
      </c>
      <c r="S28" s="112">
        <v>46465</v>
      </c>
      <c r="T28" s="109">
        <v>10033001</v>
      </c>
      <c r="U28" s="110">
        <v>2954</v>
      </c>
      <c r="V28" s="111">
        <v>1195606</v>
      </c>
      <c r="W28" s="110">
        <v>7928</v>
      </c>
      <c r="X28" s="109">
        <v>1532951</v>
      </c>
      <c r="Y28" s="113">
        <v>108622</v>
      </c>
      <c r="Z28" s="107">
        <v>31250742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3245</v>
      </c>
      <c r="F29" s="107">
        <v>608148</v>
      </c>
      <c r="G29" s="119">
        <v>870</v>
      </c>
      <c r="H29" s="117">
        <v>394345</v>
      </c>
      <c r="I29" s="113">
        <v>2102</v>
      </c>
      <c r="J29" s="107">
        <v>999881</v>
      </c>
      <c r="K29" s="116">
        <v>2456</v>
      </c>
      <c r="L29" s="117">
        <v>3275821</v>
      </c>
      <c r="M29" s="113">
        <v>16130</v>
      </c>
      <c r="N29" s="107">
        <v>2971330</v>
      </c>
      <c r="O29" s="116">
        <v>4520</v>
      </c>
      <c r="P29" s="117">
        <v>1199444</v>
      </c>
      <c r="Q29" s="113">
        <v>57643</v>
      </c>
      <c r="R29" s="107">
        <v>9851674</v>
      </c>
      <c r="S29" s="116">
        <v>30522</v>
      </c>
      <c r="T29" s="117">
        <v>2578321</v>
      </c>
      <c r="U29" s="113">
        <v>5942</v>
      </c>
      <c r="V29" s="107">
        <v>2290277</v>
      </c>
      <c r="W29" s="113">
        <v>8673</v>
      </c>
      <c r="X29" s="117">
        <v>1930305</v>
      </c>
      <c r="Y29" s="113">
        <v>132103</v>
      </c>
      <c r="Z29" s="107">
        <v>26099546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-733</v>
      </c>
      <c r="F31" s="95">
        <f t="shared" ref="F31:Z33" si="5">F20-F27</f>
        <v>-183026</v>
      </c>
      <c r="G31" s="96">
        <f t="shared" si="5"/>
        <v>503</v>
      </c>
      <c r="H31" s="97">
        <f t="shared" si="5"/>
        <v>205391</v>
      </c>
      <c r="I31" s="94">
        <f t="shared" si="5"/>
        <v>1219</v>
      </c>
      <c r="J31" s="95">
        <f t="shared" si="5"/>
        <v>340922</v>
      </c>
      <c r="K31" s="96">
        <f t="shared" si="5"/>
        <v>535</v>
      </c>
      <c r="L31" s="97">
        <f t="shared" si="5"/>
        <v>2065676</v>
      </c>
      <c r="M31" s="94">
        <f t="shared" si="5"/>
        <v>648.1279999999997</v>
      </c>
      <c r="N31" s="95">
        <f t="shared" si="5"/>
        <v>103999</v>
      </c>
      <c r="O31" s="96">
        <f t="shared" si="5"/>
        <v>-695</v>
      </c>
      <c r="P31" s="97">
        <f t="shared" si="5"/>
        <v>-260979</v>
      </c>
      <c r="Q31" s="94">
        <f t="shared" si="5"/>
        <v>-3846</v>
      </c>
      <c r="R31" s="95">
        <f t="shared" si="5"/>
        <v>-794790</v>
      </c>
      <c r="S31" s="96">
        <f t="shared" si="5"/>
        <v>5524</v>
      </c>
      <c r="T31" s="97">
        <f t="shared" si="5"/>
        <v>-1458858</v>
      </c>
      <c r="U31" s="94">
        <f t="shared" si="5"/>
        <v>1029</v>
      </c>
      <c r="V31" s="95">
        <f t="shared" si="5"/>
        <v>354860</v>
      </c>
      <c r="W31" s="96">
        <f t="shared" si="5"/>
        <v>85.256000000000313</v>
      </c>
      <c r="X31" s="97">
        <f t="shared" si="5"/>
        <v>399249</v>
      </c>
      <c r="Y31" s="94">
        <f t="shared" si="5"/>
        <v>4269.3840000000055</v>
      </c>
      <c r="Z31" s="95">
        <f t="shared" si="5"/>
        <v>772444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-69</v>
      </c>
      <c r="F32" s="99">
        <f t="shared" si="6"/>
        <v>10325</v>
      </c>
      <c r="G32" s="100">
        <f t="shared" si="6"/>
        <v>598</v>
      </c>
      <c r="H32" s="101">
        <f t="shared" si="6"/>
        <v>242317</v>
      </c>
      <c r="I32" s="98">
        <f t="shared" si="6"/>
        <v>-1197</v>
      </c>
      <c r="J32" s="99">
        <f t="shared" si="6"/>
        <v>-2759527</v>
      </c>
      <c r="K32" s="100">
        <f t="shared" si="6"/>
        <v>1234</v>
      </c>
      <c r="L32" s="101">
        <f t="shared" si="6"/>
        <v>11806762</v>
      </c>
      <c r="M32" s="98">
        <f t="shared" si="6"/>
        <v>-1802.8000000000002</v>
      </c>
      <c r="N32" s="99">
        <f t="shared" si="6"/>
        <v>29922</v>
      </c>
      <c r="O32" s="100">
        <f t="shared" si="6"/>
        <v>-445</v>
      </c>
      <c r="P32" s="101">
        <f t="shared" si="6"/>
        <v>-163371</v>
      </c>
      <c r="Q32" s="98">
        <f t="shared" si="6"/>
        <v>-837</v>
      </c>
      <c r="R32" s="99">
        <f t="shared" si="6"/>
        <v>-285314</v>
      </c>
      <c r="S32" s="100">
        <f t="shared" si="6"/>
        <v>7131</v>
      </c>
      <c r="T32" s="101">
        <f t="shared" si="6"/>
        <v>-1248614</v>
      </c>
      <c r="U32" s="98">
        <f t="shared" si="5"/>
        <v>1186</v>
      </c>
      <c r="V32" s="99">
        <f t="shared" si="5"/>
        <v>-95031</v>
      </c>
      <c r="W32" s="100">
        <f t="shared" si="5"/>
        <v>-529.82399999999961</v>
      </c>
      <c r="X32" s="101">
        <f t="shared" si="5"/>
        <v>175587</v>
      </c>
      <c r="Y32" s="98">
        <f t="shared" si="5"/>
        <v>5268.3760000000038</v>
      </c>
      <c r="Z32" s="99">
        <f t="shared" si="5"/>
        <v>7713056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-902</v>
      </c>
      <c r="F33" s="99">
        <f t="shared" si="5"/>
        <v>-195773</v>
      </c>
      <c r="G33" s="100">
        <f t="shared" si="5"/>
        <v>616</v>
      </c>
      <c r="H33" s="101">
        <f t="shared" si="5"/>
        <v>240392</v>
      </c>
      <c r="I33" s="98">
        <f t="shared" si="5"/>
        <v>2346</v>
      </c>
      <c r="J33" s="99">
        <f t="shared" si="5"/>
        <v>4452683</v>
      </c>
      <c r="K33" s="100">
        <f t="shared" si="5"/>
        <v>3576</v>
      </c>
      <c r="L33" s="101">
        <f t="shared" si="5"/>
        <v>-2264783</v>
      </c>
      <c r="M33" s="98">
        <f t="shared" si="5"/>
        <v>1949.9200000000019</v>
      </c>
      <c r="N33" s="99">
        <f t="shared" si="5"/>
        <v>494191</v>
      </c>
      <c r="O33" s="100">
        <f t="shared" si="5"/>
        <v>423</v>
      </c>
      <c r="P33" s="101">
        <f t="shared" si="5"/>
        <v>122705</v>
      </c>
      <c r="Q33" s="98">
        <f t="shared" si="5"/>
        <v>2202</v>
      </c>
      <c r="R33" s="99">
        <f t="shared" si="5"/>
        <v>853801</v>
      </c>
      <c r="S33" s="100">
        <f t="shared" si="5"/>
        <v>-3115</v>
      </c>
      <c r="T33" s="101">
        <f t="shared" si="5"/>
        <v>-366827</v>
      </c>
      <c r="U33" s="98">
        <f t="shared" si="5"/>
        <v>374</v>
      </c>
      <c r="V33" s="99">
        <f t="shared" si="5"/>
        <v>-119979</v>
      </c>
      <c r="W33" s="100">
        <f t="shared" si="5"/>
        <v>-555.82899999999881</v>
      </c>
      <c r="X33" s="101">
        <f t="shared" si="5"/>
        <v>176656</v>
      </c>
      <c r="Y33" s="98">
        <f t="shared" si="5"/>
        <v>6914.0910000000149</v>
      </c>
      <c r="Z33" s="99">
        <f t="shared" si="5"/>
        <v>3393066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-5.4123772940674328</v>
      </c>
      <c r="F34" s="123"/>
      <c r="G34" s="161">
        <f t="shared" ref="G34" si="7">+G23-G30</f>
        <v>3.7847913862718769</v>
      </c>
      <c r="H34" s="162"/>
      <c r="I34" s="124">
        <f t="shared" ref="I34" si="8">+I23-I30</f>
        <v>-78.037320143884898</v>
      </c>
      <c r="J34" s="123"/>
      <c r="K34" s="161">
        <f t="shared" ref="K34" si="9">+K23-K30</f>
        <v>-30.930702917771882</v>
      </c>
      <c r="L34" s="162"/>
      <c r="M34" s="124">
        <f t="shared" ref="M34" si="10">+M23-M30</f>
        <v>-3.8325328873136613</v>
      </c>
      <c r="N34" s="123"/>
      <c r="O34" s="161">
        <f t="shared" ref="O34" si="11">+O23-O30</f>
        <v>-22.240420797086784</v>
      </c>
      <c r="P34" s="162"/>
      <c r="Q34" s="124">
        <f t="shared" ref="Q34" si="12">+Q23-Q30</f>
        <v>-6.0672320160414372</v>
      </c>
      <c r="R34" s="123"/>
      <c r="S34" s="161">
        <f t="shared" ref="S34" si="13">+S23-S30</f>
        <v>41.395891560550211</v>
      </c>
      <c r="T34" s="162"/>
      <c r="U34" s="124">
        <f t="shared" ref="U34" si="14">+U23-U30</f>
        <v>10.048891703609883</v>
      </c>
      <c r="V34" s="123"/>
      <c r="W34" s="161">
        <f t="shared" ref="W34" si="15">+W23-W30</f>
        <v>6.7144908244510191</v>
      </c>
      <c r="X34" s="162"/>
      <c r="Y34" s="124">
        <f t="shared" ref="Y34" si="16">+Y23-Y30</f>
        <v>-1.4082500404651483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64.708714492055847</v>
      </c>
      <c r="F35" s="64">
        <f t="shared" si="17"/>
        <v>47.553563701905851</v>
      </c>
      <c r="G35" s="65">
        <f t="shared" si="17"/>
        <v>172.06303724928367</v>
      </c>
      <c r="H35" s="66">
        <f t="shared" si="17"/>
        <v>194.82502308402584</v>
      </c>
      <c r="I35" s="63">
        <f t="shared" si="17"/>
        <v>135.96931248155798</v>
      </c>
      <c r="J35" s="64">
        <f t="shared" si="17"/>
        <v>105.56332768333279</v>
      </c>
      <c r="K35" s="65">
        <f t="shared" si="17"/>
        <v>129.36333699231614</v>
      </c>
      <c r="L35" s="66">
        <f t="shared" si="17"/>
        <v>184.53579052133944</v>
      </c>
      <c r="M35" s="63">
        <f t="shared" si="17"/>
        <v>109.84697660285627</v>
      </c>
      <c r="N35" s="64">
        <f t="shared" si="17"/>
        <v>107.77833041019869</v>
      </c>
      <c r="O35" s="65">
        <f t="shared" si="17"/>
        <v>86.111111111111114</v>
      </c>
      <c r="P35" s="66">
        <f t="shared" si="17"/>
        <v>84.428915861051792</v>
      </c>
      <c r="Q35" s="63">
        <f t="shared" si="17"/>
        <v>87.276697102024613</v>
      </c>
      <c r="R35" s="64">
        <f t="shared" si="17"/>
        <v>86.425777547325069</v>
      </c>
      <c r="S35" s="65">
        <f t="shared" si="17"/>
        <v>112.00582469409488</v>
      </c>
      <c r="T35" s="66">
        <f t="shared" si="17"/>
        <v>85.603979727562105</v>
      </c>
      <c r="U35" s="63">
        <f t="shared" si="17"/>
        <v>127.30891719745223</v>
      </c>
      <c r="V35" s="64">
        <f t="shared" si="17"/>
        <v>135.1344447458728</v>
      </c>
      <c r="W35" s="65">
        <f t="shared" si="17"/>
        <v>101.18230481209265</v>
      </c>
      <c r="X35" s="66">
        <f t="shared" si="17"/>
        <v>129.6668682854625</v>
      </c>
      <c r="Y35" s="63">
        <f t="shared" si="17"/>
        <v>103.99792489933515</v>
      </c>
      <c r="Z35" s="64">
        <f t="shared" si="17"/>
        <v>102.53302542190883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94.288079470198667</v>
      </c>
      <c r="F36" s="68">
        <f t="shared" si="17"/>
        <v>110.44744404419799</v>
      </c>
      <c r="G36" s="69">
        <f t="shared" si="17"/>
        <v>185.42857142857144</v>
      </c>
      <c r="H36" s="70">
        <f t="shared" si="17"/>
        <v>207.10238322548707</v>
      </c>
      <c r="I36" s="67">
        <f t="shared" si="17"/>
        <v>67.277200656096227</v>
      </c>
      <c r="J36" s="68">
        <f t="shared" si="17"/>
        <v>62.295125645704175</v>
      </c>
      <c r="K36" s="69">
        <f t="shared" si="17"/>
        <v>216.19585687382298</v>
      </c>
      <c r="L36" s="70">
        <f t="shared" si="17"/>
        <v>702.99250061796863</v>
      </c>
      <c r="M36" s="67">
        <f t="shared" si="17"/>
        <v>81.908680381334662</v>
      </c>
      <c r="N36" s="68">
        <f t="shared" si="17"/>
        <v>101.94309678533789</v>
      </c>
      <c r="O36" s="69">
        <f t="shared" si="17"/>
        <v>90.901656103046406</v>
      </c>
      <c r="P36" s="70">
        <f t="shared" si="17"/>
        <v>90.25709959500746</v>
      </c>
      <c r="Q36" s="67">
        <f t="shared" si="17"/>
        <v>97.190426638917799</v>
      </c>
      <c r="R36" s="68">
        <f t="shared" si="17"/>
        <v>94.968532386036586</v>
      </c>
      <c r="S36" s="69">
        <f t="shared" si="17"/>
        <v>115.34703540299149</v>
      </c>
      <c r="T36" s="70">
        <f t="shared" si="17"/>
        <v>87.554929975587555</v>
      </c>
      <c r="U36" s="67">
        <f t="shared" si="17"/>
        <v>140.14895057549086</v>
      </c>
      <c r="V36" s="68">
        <f t="shared" si="17"/>
        <v>92.051645776284161</v>
      </c>
      <c r="W36" s="69">
        <f t="shared" si="17"/>
        <v>93.317053481331996</v>
      </c>
      <c r="X36" s="70">
        <f t="shared" si="17"/>
        <v>111.45418216237832</v>
      </c>
      <c r="Y36" s="67">
        <f t="shared" si="17"/>
        <v>104.85019241037728</v>
      </c>
      <c r="Z36" s="68">
        <f t="shared" si="17"/>
        <v>124.68119316974938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72.203389830508485</v>
      </c>
      <c r="F37" s="72">
        <f t="shared" si="17"/>
        <v>67.808329551359208</v>
      </c>
      <c r="G37" s="73">
        <f t="shared" si="17"/>
        <v>170.80459770114942</v>
      </c>
      <c r="H37" s="74">
        <f t="shared" si="17"/>
        <v>160.95981944743815</v>
      </c>
      <c r="I37" s="71">
        <f t="shared" si="17"/>
        <v>211.60799238820172</v>
      </c>
      <c r="J37" s="72">
        <f t="shared" si="17"/>
        <v>545.32129323389483</v>
      </c>
      <c r="K37" s="73">
        <f t="shared" si="17"/>
        <v>245.6026058631922</v>
      </c>
      <c r="L37" s="74">
        <f t="shared" si="17"/>
        <v>30.863652195892264</v>
      </c>
      <c r="M37" s="71">
        <f t="shared" si="17"/>
        <v>112.08877867327962</v>
      </c>
      <c r="N37" s="72">
        <f t="shared" si="17"/>
        <v>116.63197961855465</v>
      </c>
      <c r="O37" s="73">
        <f t="shared" si="17"/>
        <v>109.35840707964601</v>
      </c>
      <c r="P37" s="74">
        <f t="shared" si="17"/>
        <v>110.23015663924285</v>
      </c>
      <c r="Q37" s="71">
        <f t="shared" si="17"/>
        <v>103.82006488211925</v>
      </c>
      <c r="R37" s="72">
        <f t="shared" si="17"/>
        <v>108.66655758199065</v>
      </c>
      <c r="S37" s="73">
        <f t="shared" si="17"/>
        <v>89.794246772819605</v>
      </c>
      <c r="T37" s="74">
        <f t="shared" si="17"/>
        <v>85.772640412113148</v>
      </c>
      <c r="U37" s="71">
        <f t="shared" si="17"/>
        <v>106.29417704476607</v>
      </c>
      <c r="V37" s="72">
        <f t="shared" si="17"/>
        <v>94.761376025694716</v>
      </c>
      <c r="W37" s="73">
        <f t="shared" si="17"/>
        <v>93.591271762942469</v>
      </c>
      <c r="X37" s="74">
        <f t="shared" si="17"/>
        <v>109.15171436638251</v>
      </c>
      <c r="Y37" s="71">
        <f t="shared" si="17"/>
        <v>105.23386372754595</v>
      </c>
      <c r="Z37" s="72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+'(令和4年8月)'!Y20</f>
        <v>110034.128</v>
      </c>
      <c r="Z39" s="56">
        <f>+'(令和4年8月)'!Z20</f>
        <v>26209248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+'(令和4年8月)'!Y21</f>
        <v>106128.16</v>
      </c>
      <c r="Z40" s="59">
        <f>+'(令和4年8月)'!Z21</f>
        <v>25557495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+'(令和4年8月)'!Y22</f>
        <v>141847.992</v>
      </c>
      <c r="Z41" s="59">
        <f>+'(令和4年8月)'!Z22</f>
        <v>37189049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+(E39+E40)/(E41+'(令和4年8月)'!E41)*100</f>
        <v>56.18918307309346</v>
      </c>
      <c r="F42" s="123"/>
      <c r="G42" s="122">
        <f>+(G39+G40)/(G41+'(令和4年8月)'!G41)*100</f>
        <v>83.32777592530843</v>
      </c>
      <c r="H42" s="123"/>
      <c r="I42" s="122">
        <f>+(I39+I40)/(I41+'(令和4年8月)'!I41)*100</f>
        <v>105.76002393776183</v>
      </c>
      <c r="J42" s="123"/>
      <c r="K42" s="122">
        <f>+(K39+K40)/(K41+'(令和4年8月)'!K41)*100</f>
        <v>40.634005763688762</v>
      </c>
      <c r="L42" s="123"/>
      <c r="M42" s="122">
        <f>+(M39+M40)/(M41+'(令和4年8月)'!M41)*100</f>
        <v>43.78798509692664</v>
      </c>
      <c r="N42" s="123"/>
      <c r="O42" s="122">
        <f>+(O39+O40)/(O41+'(令和4年8月)'!O41)*100</f>
        <v>88.487972508591056</v>
      </c>
      <c r="P42" s="123"/>
      <c r="Q42" s="122">
        <f>+(Q39+Q40)/(Q41+'(令和4年8月)'!Q41)*100</f>
        <v>45.689185395577717</v>
      </c>
      <c r="R42" s="123"/>
      <c r="S42" s="122">
        <f>+(S39+S40)/(S41+'(令和4年8月)'!S41)*100</f>
        <v>181.45744515594524</v>
      </c>
      <c r="T42" s="123"/>
      <c r="U42" s="122">
        <f>+(U39+U40)/(U41+'(令和4年8月)'!U41)*100</f>
        <v>79.595653722835763</v>
      </c>
      <c r="V42" s="123"/>
      <c r="W42" s="122">
        <f>+(W39+W40)/(W41+'(令和4年8月)'!W41)*100</f>
        <v>91.376629226814387</v>
      </c>
      <c r="X42" s="123"/>
      <c r="Y42" s="122">
        <f>+(Y39+Y40)/(Y41+'(令和4年8月)'!Y41)*100</f>
        <v>77.258756795667793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0</v>
      </c>
      <c r="F43" s="97">
        <f t="shared" si="18"/>
        <v>0</v>
      </c>
      <c r="G43" s="94">
        <f t="shared" si="18"/>
        <v>0</v>
      </c>
      <c r="H43" s="95">
        <f t="shared" si="18"/>
        <v>0</v>
      </c>
      <c r="I43" s="96">
        <f t="shared" si="18"/>
        <v>0</v>
      </c>
      <c r="J43" s="97">
        <f t="shared" si="18"/>
        <v>0</v>
      </c>
      <c r="K43" s="94">
        <f t="shared" si="18"/>
        <v>0</v>
      </c>
      <c r="L43" s="95">
        <f t="shared" si="18"/>
        <v>0</v>
      </c>
      <c r="M43" s="96">
        <f t="shared" si="18"/>
        <v>0</v>
      </c>
      <c r="N43" s="97">
        <f t="shared" si="18"/>
        <v>0</v>
      </c>
      <c r="O43" s="94">
        <f t="shared" si="18"/>
        <v>0</v>
      </c>
      <c r="P43" s="95">
        <f t="shared" si="18"/>
        <v>0</v>
      </c>
      <c r="Q43" s="96">
        <f t="shared" si="18"/>
        <v>0</v>
      </c>
      <c r="R43" s="97">
        <f t="shared" si="18"/>
        <v>0</v>
      </c>
      <c r="S43" s="94">
        <f t="shared" si="18"/>
        <v>0</v>
      </c>
      <c r="T43" s="95">
        <f t="shared" si="18"/>
        <v>0</v>
      </c>
      <c r="U43" s="96">
        <f t="shared" si="18"/>
        <v>0</v>
      </c>
      <c r="V43" s="97">
        <f t="shared" si="18"/>
        <v>0</v>
      </c>
      <c r="W43" s="94">
        <f t="shared" si="18"/>
        <v>0</v>
      </c>
      <c r="X43" s="95">
        <f t="shared" si="18"/>
        <v>0</v>
      </c>
      <c r="Y43" s="94">
        <f t="shared" si="18"/>
        <v>1025.2560000000085</v>
      </c>
      <c r="Z43" s="95">
        <f t="shared" si="18"/>
        <v>5058113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0</v>
      </c>
      <c r="F44" s="101">
        <f t="shared" si="18"/>
        <v>0</v>
      </c>
      <c r="G44" s="98">
        <f t="shared" si="18"/>
        <v>0</v>
      </c>
      <c r="H44" s="99">
        <f t="shared" si="18"/>
        <v>0</v>
      </c>
      <c r="I44" s="100">
        <f t="shared" si="18"/>
        <v>0</v>
      </c>
      <c r="J44" s="101">
        <f t="shared" si="18"/>
        <v>0</v>
      </c>
      <c r="K44" s="98">
        <f t="shared" si="18"/>
        <v>0</v>
      </c>
      <c r="L44" s="99">
        <f t="shared" si="18"/>
        <v>0</v>
      </c>
      <c r="M44" s="100">
        <f t="shared" si="18"/>
        <v>0</v>
      </c>
      <c r="N44" s="101">
        <f t="shared" si="18"/>
        <v>0</v>
      </c>
      <c r="O44" s="98">
        <f t="shared" si="18"/>
        <v>0</v>
      </c>
      <c r="P44" s="99">
        <f t="shared" si="18"/>
        <v>0</v>
      </c>
      <c r="Q44" s="100">
        <f t="shared" si="18"/>
        <v>0</v>
      </c>
      <c r="R44" s="101">
        <f t="shared" si="18"/>
        <v>0</v>
      </c>
      <c r="S44" s="98">
        <f t="shared" si="18"/>
        <v>0</v>
      </c>
      <c r="T44" s="99">
        <f t="shared" si="18"/>
        <v>0</v>
      </c>
      <c r="U44" s="100">
        <f t="shared" si="18"/>
        <v>0</v>
      </c>
      <c r="V44" s="101">
        <f t="shared" si="18"/>
        <v>0</v>
      </c>
      <c r="W44" s="98">
        <f t="shared" si="18"/>
        <v>0</v>
      </c>
      <c r="X44" s="99">
        <f t="shared" si="18"/>
        <v>0</v>
      </c>
      <c r="Y44" s="98">
        <f t="shared" si="18"/>
        <v>7762.2160000000003</v>
      </c>
      <c r="Z44" s="99">
        <f t="shared" si="18"/>
        <v>13406303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0</v>
      </c>
      <c r="F45" s="101">
        <f t="shared" si="18"/>
        <v>0</v>
      </c>
      <c r="G45" s="98">
        <f t="shared" si="18"/>
        <v>0</v>
      </c>
      <c r="H45" s="99">
        <f t="shared" si="18"/>
        <v>0</v>
      </c>
      <c r="I45" s="100">
        <f t="shared" si="18"/>
        <v>0</v>
      </c>
      <c r="J45" s="101">
        <f t="shared" si="18"/>
        <v>0</v>
      </c>
      <c r="K45" s="98">
        <f t="shared" si="18"/>
        <v>0</v>
      </c>
      <c r="L45" s="99">
        <f t="shared" si="18"/>
        <v>0</v>
      </c>
      <c r="M45" s="100">
        <f t="shared" si="18"/>
        <v>0</v>
      </c>
      <c r="N45" s="101">
        <f t="shared" si="18"/>
        <v>0</v>
      </c>
      <c r="O45" s="98">
        <f t="shared" si="18"/>
        <v>0</v>
      </c>
      <c r="P45" s="99">
        <f t="shared" si="18"/>
        <v>0</v>
      </c>
      <c r="Q45" s="100">
        <f t="shared" si="18"/>
        <v>0</v>
      </c>
      <c r="R45" s="101">
        <f t="shared" si="18"/>
        <v>0</v>
      </c>
      <c r="S45" s="98">
        <f t="shared" si="18"/>
        <v>0</v>
      </c>
      <c r="T45" s="99">
        <f t="shared" si="18"/>
        <v>0</v>
      </c>
      <c r="U45" s="100">
        <f t="shared" si="18"/>
        <v>0</v>
      </c>
      <c r="V45" s="101">
        <f t="shared" si="18"/>
        <v>0</v>
      </c>
      <c r="W45" s="98">
        <f t="shared" si="18"/>
        <v>0</v>
      </c>
      <c r="X45" s="99">
        <f t="shared" si="18"/>
        <v>0</v>
      </c>
      <c r="Y45" s="98">
        <f t="shared" si="18"/>
        <v>-2830.9009999999835</v>
      </c>
      <c r="Z45" s="99">
        <f t="shared" si="18"/>
        <v>-7696437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-3.2015603671608943</v>
      </c>
      <c r="F46" s="123"/>
      <c r="G46" s="122">
        <f>G23-G42</f>
        <v>0.7570154609634443</v>
      </c>
      <c r="H46" s="123"/>
      <c r="I46" s="122">
        <f>I23-I42</f>
        <v>-26.297344081646727</v>
      </c>
      <c r="J46" s="123"/>
      <c r="K46" s="122">
        <f>K23-K42</f>
        <v>-2.0647086814606439</v>
      </c>
      <c r="L46" s="123"/>
      <c r="M46" s="122">
        <f>M23-M42</f>
        <v>-1.2205179842403027</v>
      </c>
      <c r="N46" s="123"/>
      <c r="O46" s="122">
        <f t="shared" si="18"/>
        <v>7.1606694322156272E-2</v>
      </c>
      <c r="P46" s="123"/>
      <c r="Q46" s="122">
        <f t="shared" si="18"/>
        <v>0.54358258838084339</v>
      </c>
      <c r="R46" s="123"/>
      <c r="S46" s="122">
        <f t="shared" si="18"/>
        <v>10.33844640460498</v>
      </c>
      <c r="T46" s="123"/>
      <c r="U46" s="122">
        <f t="shared" si="18"/>
        <v>-8.8467620192258778</v>
      </c>
      <c r="V46" s="123"/>
      <c r="W46" s="122">
        <f t="shared" si="18"/>
        <v>-0.86213840236337091</v>
      </c>
      <c r="X46" s="123"/>
      <c r="Y46" s="122">
        <f t="shared" si="18"/>
        <v>2.8329931638670587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100</v>
      </c>
      <c r="F47" s="76">
        <f t="shared" si="19"/>
        <v>100</v>
      </c>
      <c r="G47" s="75">
        <f t="shared" si="19"/>
        <v>100</v>
      </c>
      <c r="H47" s="77">
        <f t="shared" si="19"/>
        <v>100</v>
      </c>
      <c r="I47" s="78">
        <f t="shared" si="19"/>
        <v>100</v>
      </c>
      <c r="J47" s="76">
        <f t="shared" si="19"/>
        <v>100</v>
      </c>
      <c r="K47" s="75">
        <f t="shared" si="19"/>
        <v>100</v>
      </c>
      <c r="L47" s="77">
        <f t="shared" si="19"/>
        <v>100</v>
      </c>
      <c r="M47" s="78">
        <f t="shared" si="19"/>
        <v>100</v>
      </c>
      <c r="N47" s="76">
        <f t="shared" si="19"/>
        <v>100</v>
      </c>
      <c r="O47" s="75">
        <f t="shared" si="19"/>
        <v>100</v>
      </c>
      <c r="P47" s="77">
        <f t="shared" si="19"/>
        <v>100</v>
      </c>
      <c r="Q47" s="78">
        <f t="shared" si="19"/>
        <v>100</v>
      </c>
      <c r="R47" s="76">
        <f t="shared" si="19"/>
        <v>100</v>
      </c>
      <c r="S47" s="75">
        <f t="shared" si="19"/>
        <v>100</v>
      </c>
      <c r="T47" s="77">
        <f t="shared" si="19"/>
        <v>100</v>
      </c>
      <c r="U47" s="78">
        <f t="shared" si="19"/>
        <v>100</v>
      </c>
      <c r="V47" s="76">
        <f t="shared" si="19"/>
        <v>100</v>
      </c>
      <c r="W47" s="75">
        <f t="shared" si="19"/>
        <v>100</v>
      </c>
      <c r="X47" s="77">
        <f t="shared" si="19"/>
        <v>100</v>
      </c>
      <c r="Y47" s="75">
        <f t="shared" si="19"/>
        <v>100.93176182574919</v>
      </c>
      <c r="Z47" s="77">
        <f t="shared" si="19"/>
        <v>119.29896271728208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100</v>
      </c>
      <c r="F48" s="70">
        <f t="shared" si="19"/>
        <v>100</v>
      </c>
      <c r="G48" s="67">
        <f t="shared" si="19"/>
        <v>100</v>
      </c>
      <c r="H48" s="68">
        <f t="shared" si="19"/>
        <v>100</v>
      </c>
      <c r="I48" s="69">
        <f t="shared" si="19"/>
        <v>100</v>
      </c>
      <c r="J48" s="70">
        <f t="shared" si="19"/>
        <v>100</v>
      </c>
      <c r="K48" s="67">
        <f t="shared" si="19"/>
        <v>100</v>
      </c>
      <c r="L48" s="68">
        <f t="shared" si="19"/>
        <v>100</v>
      </c>
      <c r="M48" s="69">
        <f t="shared" si="19"/>
        <v>100</v>
      </c>
      <c r="N48" s="70">
        <f t="shared" si="19"/>
        <v>100</v>
      </c>
      <c r="O48" s="67">
        <f t="shared" si="19"/>
        <v>100</v>
      </c>
      <c r="P48" s="68">
        <f t="shared" si="19"/>
        <v>100</v>
      </c>
      <c r="Q48" s="69">
        <f t="shared" si="19"/>
        <v>100</v>
      </c>
      <c r="R48" s="70">
        <f t="shared" si="19"/>
        <v>100</v>
      </c>
      <c r="S48" s="67">
        <f t="shared" si="19"/>
        <v>100</v>
      </c>
      <c r="T48" s="68">
        <f t="shared" si="19"/>
        <v>100</v>
      </c>
      <c r="U48" s="69">
        <f t="shared" si="19"/>
        <v>100</v>
      </c>
      <c r="V48" s="70">
        <f t="shared" si="19"/>
        <v>100</v>
      </c>
      <c r="W48" s="67">
        <f t="shared" si="19"/>
        <v>100</v>
      </c>
      <c r="X48" s="68">
        <f t="shared" si="19"/>
        <v>100</v>
      </c>
      <c r="Y48" s="67">
        <f t="shared" si="19"/>
        <v>107.3140022403102</v>
      </c>
      <c r="Z48" s="68">
        <f t="shared" si="19"/>
        <v>152.45546560803396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100</v>
      </c>
      <c r="F49" s="74">
        <f t="shared" si="19"/>
        <v>100</v>
      </c>
      <c r="G49" s="71">
        <f t="shared" si="19"/>
        <v>100</v>
      </c>
      <c r="H49" s="72">
        <f t="shared" si="19"/>
        <v>100</v>
      </c>
      <c r="I49" s="73">
        <f t="shared" si="19"/>
        <v>100</v>
      </c>
      <c r="J49" s="74">
        <f t="shared" si="19"/>
        <v>100</v>
      </c>
      <c r="K49" s="71">
        <f t="shared" si="19"/>
        <v>100</v>
      </c>
      <c r="L49" s="72">
        <f t="shared" si="19"/>
        <v>100</v>
      </c>
      <c r="M49" s="73">
        <f t="shared" si="19"/>
        <v>100</v>
      </c>
      <c r="N49" s="74">
        <f t="shared" si="19"/>
        <v>100</v>
      </c>
      <c r="O49" s="71">
        <f t="shared" si="19"/>
        <v>100</v>
      </c>
      <c r="P49" s="72">
        <f t="shared" si="19"/>
        <v>100</v>
      </c>
      <c r="Q49" s="73">
        <f t="shared" si="19"/>
        <v>100</v>
      </c>
      <c r="R49" s="74">
        <f t="shared" si="19"/>
        <v>100</v>
      </c>
      <c r="S49" s="71">
        <f t="shared" si="19"/>
        <v>100</v>
      </c>
      <c r="T49" s="72">
        <f t="shared" si="19"/>
        <v>100</v>
      </c>
      <c r="U49" s="73">
        <f t="shared" si="19"/>
        <v>100</v>
      </c>
      <c r="V49" s="74">
        <f t="shared" si="19"/>
        <v>100</v>
      </c>
      <c r="W49" s="71">
        <f t="shared" si="19"/>
        <v>100</v>
      </c>
      <c r="X49" s="72">
        <f t="shared" si="19"/>
        <v>100</v>
      </c>
      <c r="Y49" s="71">
        <f t="shared" si="19"/>
        <v>98.004271361134272</v>
      </c>
      <c r="Z49" s="72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68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9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7"/>
      <c r="D6" s="85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80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81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9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80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81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9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80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9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82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47.033697199810156</v>
      </c>
      <c r="F23" s="139"/>
      <c r="G23" s="138">
        <f>(G20+G21)/(G22+G41)*100</f>
        <v>81.782945736434115</v>
      </c>
      <c r="H23" s="139"/>
      <c r="I23" s="138">
        <f>(I20+I21)/(I22+I41)*100</f>
        <v>72.933656601278372</v>
      </c>
      <c r="J23" s="139"/>
      <c r="K23" s="138">
        <f>(K20+K21)/(K22+K41)*100</f>
        <v>33.239683933274804</v>
      </c>
      <c r="L23" s="139"/>
      <c r="M23" s="138">
        <f>(M20+M21)/(M22+M41)*100</f>
        <v>42.296533733939143</v>
      </c>
      <c r="N23" s="139"/>
      <c r="O23" s="138">
        <f>(O20+O21)/(O22+O41)*100</f>
        <v>94.696441032798333</v>
      </c>
      <c r="P23" s="139"/>
      <c r="Q23" s="138">
        <f>(Q20+Q21)/(Q22+Q41)*100</f>
        <v>41.361188816842649</v>
      </c>
      <c r="R23" s="139"/>
      <c r="S23" s="138">
        <f>(S20+S21)/(S22+S41)*100</f>
        <v>177.50258341944732</v>
      </c>
      <c r="T23" s="139"/>
      <c r="U23" s="138">
        <f>(U20+U21)/(U22+U41)*100</f>
        <v>67.363541765206705</v>
      </c>
      <c r="V23" s="139"/>
      <c r="W23" s="138">
        <f>(W20+W21)/(W22+W41)*100</f>
        <v>92.782549589074961</v>
      </c>
      <c r="X23" s="139"/>
      <c r="Y23" s="138">
        <f>(Y20+Y21)/(Y22+Y41)*100</f>
        <v>77.258756795667793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166312.90926099158</v>
      </c>
      <c r="F24" s="141"/>
      <c r="G24" s="134">
        <f>H22/G22*1000</f>
        <v>430392.29311433987</v>
      </c>
      <c r="H24" s="135"/>
      <c r="I24" s="136">
        <f>J22/I22*1000</f>
        <v>1539698.3920034769</v>
      </c>
      <c r="J24" s="137"/>
      <c r="K24" s="134">
        <f>L22/K22*1000</f>
        <v>1719410.4840060291</v>
      </c>
      <c r="L24" s="135"/>
      <c r="M24" s="136">
        <f>N22/M22*1000</f>
        <v>189055.51822239353</v>
      </c>
      <c r="N24" s="137"/>
      <c r="O24" s="134">
        <f>P22/O22*1000</f>
        <v>279631.69291338586</v>
      </c>
      <c r="P24" s="135"/>
      <c r="Q24" s="136">
        <f>R22/Q22*1000</f>
        <v>176721.10162295526</v>
      </c>
      <c r="R24" s="137"/>
      <c r="S24" s="134">
        <f>T22/S22*1000</f>
        <v>78762.725668521787</v>
      </c>
      <c r="T24" s="135"/>
      <c r="U24" s="136">
        <f>V22/U22*1000</f>
        <v>336809.86039936385</v>
      </c>
      <c r="V24" s="137"/>
      <c r="W24" s="134">
        <f>X22/W22*1000</f>
        <v>251913.37145638154</v>
      </c>
      <c r="X24" s="135"/>
      <c r="Y24" s="136">
        <f>Z22/Y22*1000</f>
        <v>262175.36445633997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1095</v>
      </c>
      <c r="F27" s="103">
        <v>85953</v>
      </c>
      <c r="G27" s="118">
        <v>558</v>
      </c>
      <c r="H27" s="104">
        <v>195977</v>
      </c>
      <c r="I27" s="102">
        <v>3291</v>
      </c>
      <c r="J27" s="103">
        <v>6489789</v>
      </c>
      <c r="K27" s="106">
        <v>1192</v>
      </c>
      <c r="L27" s="104">
        <v>2280063</v>
      </c>
      <c r="M27" s="102">
        <v>9724</v>
      </c>
      <c r="N27" s="103">
        <v>1457753</v>
      </c>
      <c r="O27" s="106">
        <v>4704</v>
      </c>
      <c r="P27" s="104">
        <v>1630911</v>
      </c>
      <c r="Q27" s="102">
        <v>27417</v>
      </c>
      <c r="R27" s="103">
        <v>5475124</v>
      </c>
      <c r="S27" s="106">
        <v>47809</v>
      </c>
      <c r="T27" s="104">
        <v>10844067</v>
      </c>
      <c r="U27" s="102">
        <v>2718</v>
      </c>
      <c r="V27" s="103">
        <v>677163</v>
      </c>
      <c r="W27" s="102">
        <v>7695</v>
      </c>
      <c r="X27" s="104">
        <v>1529566</v>
      </c>
      <c r="Y27" s="114">
        <v>106203</v>
      </c>
      <c r="Z27" s="115">
        <v>30666366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1250</v>
      </c>
      <c r="F28" s="111">
        <v>124091</v>
      </c>
      <c r="G28" s="108">
        <v>568</v>
      </c>
      <c r="H28" s="109">
        <v>187596</v>
      </c>
      <c r="I28" s="110">
        <v>3131</v>
      </c>
      <c r="J28" s="111">
        <v>6530300</v>
      </c>
      <c r="K28" s="112">
        <v>1014</v>
      </c>
      <c r="L28" s="109">
        <v>1889228</v>
      </c>
      <c r="M28" s="110">
        <v>7617</v>
      </c>
      <c r="N28" s="111">
        <v>1517529</v>
      </c>
      <c r="O28" s="112">
        <v>4629</v>
      </c>
      <c r="P28" s="109">
        <v>1599077</v>
      </c>
      <c r="Q28" s="110">
        <v>28554</v>
      </c>
      <c r="R28" s="111">
        <v>5619583</v>
      </c>
      <c r="S28" s="112">
        <v>46896</v>
      </c>
      <c r="T28" s="109">
        <v>11146204</v>
      </c>
      <c r="U28" s="110">
        <v>2769</v>
      </c>
      <c r="V28" s="111">
        <v>647991</v>
      </c>
      <c r="W28" s="110">
        <v>7956</v>
      </c>
      <c r="X28" s="109">
        <v>1588072</v>
      </c>
      <c r="Y28" s="113">
        <v>104384</v>
      </c>
      <c r="Z28" s="107">
        <v>30849671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2376</v>
      </c>
      <c r="F29" s="107">
        <v>357999</v>
      </c>
      <c r="G29" s="119">
        <v>872</v>
      </c>
      <c r="H29" s="117">
        <v>403993</v>
      </c>
      <c r="I29" s="113">
        <v>2371</v>
      </c>
      <c r="J29" s="107">
        <v>2190612</v>
      </c>
      <c r="K29" s="116">
        <v>1696</v>
      </c>
      <c r="L29" s="117">
        <v>2790297</v>
      </c>
      <c r="M29" s="113">
        <v>19515</v>
      </c>
      <c r="N29" s="107">
        <v>3174208</v>
      </c>
      <c r="O29" s="116">
        <v>4407</v>
      </c>
      <c r="P29" s="117">
        <v>1200216</v>
      </c>
      <c r="Q29" s="113">
        <v>57206</v>
      </c>
      <c r="R29" s="107">
        <v>9667124</v>
      </c>
      <c r="S29" s="116">
        <v>30976</v>
      </c>
      <c r="T29" s="117">
        <v>2477563</v>
      </c>
      <c r="U29" s="113">
        <v>5128</v>
      </c>
      <c r="V29" s="107">
        <v>2475877</v>
      </c>
      <c r="W29" s="113">
        <v>9390</v>
      </c>
      <c r="X29" s="117">
        <v>2117482</v>
      </c>
      <c r="Y29" s="113">
        <v>133937</v>
      </c>
      <c r="Z29" s="107">
        <v>26855371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39.9</v>
      </c>
      <c r="F30" s="130"/>
      <c r="G30" s="129">
        <v>63</v>
      </c>
      <c r="H30" s="130"/>
      <c r="I30" s="129">
        <v>107.6</v>
      </c>
      <c r="J30" s="130"/>
      <c r="K30" s="129">
        <v>66.5</v>
      </c>
      <c r="L30" s="130"/>
      <c r="M30" s="129">
        <v>54</v>
      </c>
      <c r="N30" s="130"/>
      <c r="O30" s="129">
        <v>108.8</v>
      </c>
      <c r="P30" s="130"/>
      <c r="Q30" s="129">
        <v>49.6</v>
      </c>
      <c r="R30" s="130"/>
      <c r="S30" s="129">
        <v>179</v>
      </c>
      <c r="T30" s="130"/>
      <c r="U30" s="129">
        <v>55</v>
      </c>
      <c r="V30" s="130"/>
      <c r="W30" s="129">
        <v>82.3</v>
      </c>
      <c r="X30" s="130"/>
      <c r="Y30" s="129">
        <v>86.8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-73</v>
      </c>
      <c r="F31" s="95">
        <f t="shared" ref="F31:Z33" si="5">F20-F27</f>
        <v>-10582</v>
      </c>
      <c r="G31" s="96">
        <f t="shared" si="5"/>
        <v>743</v>
      </c>
      <c r="H31" s="97">
        <f t="shared" si="5"/>
        <v>282179</v>
      </c>
      <c r="I31" s="94">
        <f t="shared" si="5"/>
        <v>-1604</v>
      </c>
      <c r="J31" s="95">
        <f t="shared" si="5"/>
        <v>-2763065</v>
      </c>
      <c r="K31" s="96">
        <f t="shared" si="5"/>
        <v>977</v>
      </c>
      <c r="L31" s="97">
        <f t="shared" si="5"/>
        <v>328301</v>
      </c>
      <c r="M31" s="94">
        <f t="shared" si="5"/>
        <v>-1122.8719999999994</v>
      </c>
      <c r="N31" s="95">
        <f t="shared" si="5"/>
        <v>-479322</v>
      </c>
      <c r="O31" s="96">
        <f t="shared" si="5"/>
        <v>110</v>
      </c>
      <c r="P31" s="97">
        <f t="shared" si="5"/>
        <v>-112622</v>
      </c>
      <c r="Q31" s="94">
        <f t="shared" si="5"/>
        <v>-1264</v>
      </c>
      <c r="R31" s="95">
        <f t="shared" si="5"/>
        <v>-341938</v>
      </c>
      <c r="S31" s="96">
        <f t="shared" si="5"/>
        <v>4909</v>
      </c>
      <c r="T31" s="97">
        <f t="shared" si="5"/>
        <v>-1721040</v>
      </c>
      <c r="U31" s="94">
        <f t="shared" si="5"/>
        <v>1216</v>
      </c>
      <c r="V31" s="95">
        <f t="shared" si="5"/>
        <v>285570</v>
      </c>
      <c r="W31" s="96">
        <f t="shared" si="5"/>
        <v>-60</v>
      </c>
      <c r="X31" s="97">
        <f t="shared" si="5"/>
        <v>75401</v>
      </c>
      <c r="Y31" s="94">
        <f t="shared" si="5"/>
        <v>3831.127999999997</v>
      </c>
      <c r="Z31" s="95">
        <f t="shared" si="5"/>
        <v>-4457118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-290</v>
      </c>
      <c r="F32" s="99">
        <f t="shared" si="6"/>
        <v>-51974</v>
      </c>
      <c r="G32" s="100">
        <f t="shared" si="6"/>
        <v>663</v>
      </c>
      <c r="H32" s="101">
        <f t="shared" si="6"/>
        <v>262627</v>
      </c>
      <c r="I32" s="98">
        <f t="shared" si="6"/>
        <v>-1509</v>
      </c>
      <c r="J32" s="99">
        <f t="shared" si="6"/>
        <v>-3354694</v>
      </c>
      <c r="K32" s="100">
        <f t="shared" si="6"/>
        <v>603</v>
      </c>
      <c r="L32" s="101">
        <f t="shared" si="6"/>
        <v>783897</v>
      </c>
      <c r="M32" s="98">
        <f t="shared" si="6"/>
        <v>-955.84000000000015</v>
      </c>
      <c r="N32" s="99">
        <f t="shared" si="6"/>
        <v>-468207</v>
      </c>
      <c r="O32" s="100">
        <f t="shared" si="6"/>
        <v>56</v>
      </c>
      <c r="P32" s="101">
        <f t="shared" si="6"/>
        <v>-171131</v>
      </c>
      <c r="Q32" s="98">
        <f t="shared" si="6"/>
        <v>-3549</v>
      </c>
      <c r="R32" s="99">
        <f t="shared" si="6"/>
        <v>-790070</v>
      </c>
      <c r="S32" s="100">
        <f t="shared" si="6"/>
        <v>6884</v>
      </c>
      <c r="T32" s="101">
        <f t="shared" si="6"/>
        <v>-1977449</v>
      </c>
      <c r="U32" s="98">
        <f t="shared" si="5"/>
        <v>418</v>
      </c>
      <c r="V32" s="99">
        <f t="shared" si="5"/>
        <v>512696</v>
      </c>
      <c r="W32" s="100">
        <f t="shared" si="5"/>
        <v>-576</v>
      </c>
      <c r="X32" s="101">
        <f t="shared" si="5"/>
        <v>-37871</v>
      </c>
      <c r="Y32" s="98">
        <f t="shared" si="5"/>
        <v>1744.1600000000035</v>
      </c>
      <c r="Z32" s="99">
        <f t="shared" si="5"/>
        <v>-5292176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-238</v>
      </c>
      <c r="F33" s="99">
        <f t="shared" si="5"/>
        <v>-2422</v>
      </c>
      <c r="G33" s="100">
        <f t="shared" si="5"/>
        <v>711</v>
      </c>
      <c r="H33" s="101">
        <f t="shared" si="5"/>
        <v>277318</v>
      </c>
      <c r="I33" s="98">
        <f t="shared" si="5"/>
        <v>-70</v>
      </c>
      <c r="J33" s="99">
        <f t="shared" si="5"/>
        <v>1352234</v>
      </c>
      <c r="K33" s="100">
        <f t="shared" si="5"/>
        <v>4275</v>
      </c>
      <c r="L33" s="101">
        <f t="shared" si="5"/>
        <v>7476303</v>
      </c>
      <c r="M33" s="98">
        <f t="shared" si="5"/>
        <v>-503.00799999999799</v>
      </c>
      <c r="N33" s="99">
        <f t="shared" si="5"/>
        <v>420114</v>
      </c>
      <c r="O33" s="100">
        <f t="shared" si="5"/>
        <v>673</v>
      </c>
      <c r="P33" s="101">
        <f t="shared" si="5"/>
        <v>220313</v>
      </c>
      <c r="Q33" s="98">
        <f t="shared" si="5"/>
        <v>5211</v>
      </c>
      <c r="R33" s="99">
        <f t="shared" si="5"/>
        <v>1363277</v>
      </c>
      <c r="S33" s="100">
        <f t="shared" si="5"/>
        <v>-1508</v>
      </c>
      <c r="T33" s="101">
        <f t="shared" si="5"/>
        <v>-156583</v>
      </c>
      <c r="U33" s="98">
        <f t="shared" si="5"/>
        <v>531</v>
      </c>
      <c r="V33" s="99">
        <f t="shared" si="5"/>
        <v>-569870</v>
      </c>
      <c r="W33" s="100">
        <f t="shared" si="5"/>
        <v>-1171</v>
      </c>
      <c r="X33" s="101">
        <f t="shared" si="5"/>
        <v>-47006</v>
      </c>
      <c r="Y33" s="98">
        <f t="shared" si="5"/>
        <v>7910.9919999999984</v>
      </c>
      <c r="Z33" s="99">
        <f t="shared" si="5"/>
        <v>10333678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7.1336971998101575</v>
      </c>
      <c r="F34" s="123"/>
      <c r="G34" s="161">
        <f t="shared" ref="G34" si="7">+G23-G30</f>
        <v>18.782945736434115</v>
      </c>
      <c r="H34" s="162"/>
      <c r="I34" s="124">
        <f t="shared" ref="I34" si="8">+I23-I30</f>
        <v>-34.666343398721622</v>
      </c>
      <c r="J34" s="123"/>
      <c r="K34" s="161">
        <f t="shared" ref="K34" si="9">+K23-K30</f>
        <v>-33.260316066725196</v>
      </c>
      <c r="L34" s="162"/>
      <c r="M34" s="124">
        <f t="shared" ref="M34" si="10">+M23-M30</f>
        <v>-11.703466266060857</v>
      </c>
      <c r="N34" s="123"/>
      <c r="O34" s="161">
        <f t="shared" ref="O34" si="11">+O23-O30</f>
        <v>-14.103558967201664</v>
      </c>
      <c r="P34" s="162"/>
      <c r="Q34" s="124">
        <f t="shared" ref="Q34" si="12">+Q23-Q30</f>
        <v>-8.2388111831573525</v>
      </c>
      <c r="R34" s="123"/>
      <c r="S34" s="161">
        <f t="shared" ref="S34" si="13">+S23-S30</f>
        <v>-1.4974165805526809</v>
      </c>
      <c r="T34" s="162"/>
      <c r="U34" s="124">
        <f t="shared" ref="U34" si="14">+U23-U30</f>
        <v>12.363541765206705</v>
      </c>
      <c r="V34" s="123"/>
      <c r="W34" s="161">
        <f t="shared" ref="W34" si="15">+W23-W30</f>
        <v>10.482549589074964</v>
      </c>
      <c r="X34" s="162"/>
      <c r="Y34" s="124">
        <f t="shared" ref="Y34" si="16">+Y23-Y30</f>
        <v>-9.5412432043322042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93.333333333333329</v>
      </c>
      <c r="F35" s="64">
        <f t="shared" si="17"/>
        <v>87.688620525170734</v>
      </c>
      <c r="G35" s="65">
        <f t="shared" si="17"/>
        <v>233.15412186379928</v>
      </c>
      <c r="H35" s="66">
        <f t="shared" si="17"/>
        <v>243.98577384080787</v>
      </c>
      <c r="I35" s="63">
        <f t="shared" si="17"/>
        <v>51.261014889091463</v>
      </c>
      <c r="J35" s="64">
        <f t="shared" si="17"/>
        <v>57.42442473861631</v>
      </c>
      <c r="K35" s="65">
        <f t="shared" si="17"/>
        <v>181.96308724832215</v>
      </c>
      <c r="L35" s="66">
        <f t="shared" si="17"/>
        <v>114.39876880594966</v>
      </c>
      <c r="M35" s="63">
        <f t="shared" si="17"/>
        <v>88.452570958453308</v>
      </c>
      <c r="N35" s="64">
        <f t="shared" si="17"/>
        <v>67.119121003352419</v>
      </c>
      <c r="O35" s="65">
        <f t="shared" si="17"/>
        <v>102.33843537414967</v>
      </c>
      <c r="P35" s="66">
        <f t="shared" si="17"/>
        <v>93.094534281760318</v>
      </c>
      <c r="Q35" s="63">
        <f t="shared" si="17"/>
        <v>95.389721705511178</v>
      </c>
      <c r="R35" s="64">
        <f t="shared" si="17"/>
        <v>93.754698523722936</v>
      </c>
      <c r="S35" s="65">
        <f t="shared" si="17"/>
        <v>110.26794118262251</v>
      </c>
      <c r="T35" s="66">
        <f t="shared" si="17"/>
        <v>84.129201710022627</v>
      </c>
      <c r="U35" s="63">
        <f t="shared" si="17"/>
        <v>144.73877851361294</v>
      </c>
      <c r="V35" s="64">
        <f t="shared" si="17"/>
        <v>142.17153034055318</v>
      </c>
      <c r="W35" s="65">
        <f t="shared" si="17"/>
        <v>99.220272904483437</v>
      </c>
      <c r="X35" s="66">
        <f t="shared" si="17"/>
        <v>104.92956825661659</v>
      </c>
      <c r="Y35" s="63">
        <f t="shared" si="17"/>
        <v>103.60736325715845</v>
      </c>
      <c r="Z35" s="64">
        <f t="shared" si="17"/>
        <v>85.465777066640371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76.8</v>
      </c>
      <c r="F36" s="68">
        <f t="shared" si="17"/>
        <v>58.11622116027754</v>
      </c>
      <c r="G36" s="69">
        <f t="shared" si="17"/>
        <v>216.72535211267606</v>
      </c>
      <c r="H36" s="70">
        <f t="shared" si="17"/>
        <v>239.99605535299258</v>
      </c>
      <c r="I36" s="67">
        <f t="shared" si="17"/>
        <v>51.80453529223891</v>
      </c>
      <c r="J36" s="68">
        <f t="shared" si="17"/>
        <v>48.628791939114592</v>
      </c>
      <c r="K36" s="69">
        <f t="shared" si="17"/>
        <v>159.46745562130178</v>
      </c>
      <c r="L36" s="70">
        <f t="shared" si="17"/>
        <v>141.49298020143678</v>
      </c>
      <c r="M36" s="67">
        <f t="shared" si="17"/>
        <v>87.451227517395296</v>
      </c>
      <c r="N36" s="68">
        <f t="shared" si="17"/>
        <v>69.146751067030678</v>
      </c>
      <c r="O36" s="69">
        <f t="shared" si="17"/>
        <v>101.20976452797581</v>
      </c>
      <c r="P36" s="70">
        <f t="shared" si="17"/>
        <v>89.298138863857091</v>
      </c>
      <c r="Q36" s="67">
        <f t="shared" si="17"/>
        <v>87.570918260138683</v>
      </c>
      <c r="R36" s="68">
        <f t="shared" si="17"/>
        <v>85.940771761890517</v>
      </c>
      <c r="S36" s="69">
        <f t="shared" si="17"/>
        <v>114.6792903445923</v>
      </c>
      <c r="T36" s="70">
        <f t="shared" si="17"/>
        <v>82.258991491632486</v>
      </c>
      <c r="U36" s="67">
        <f t="shared" si="17"/>
        <v>115.09570241964609</v>
      </c>
      <c r="V36" s="68">
        <f t="shared" si="17"/>
        <v>179.1208519871418</v>
      </c>
      <c r="W36" s="69">
        <f t="shared" si="17"/>
        <v>92.76018099547511</v>
      </c>
      <c r="X36" s="70">
        <f t="shared" si="17"/>
        <v>97.615284445541519</v>
      </c>
      <c r="Y36" s="67">
        <f t="shared" si="17"/>
        <v>101.6709074187615</v>
      </c>
      <c r="Z36" s="68">
        <f t="shared" si="17"/>
        <v>82.8452757243343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89.983164983164983</v>
      </c>
      <c r="F37" s="72">
        <f t="shared" si="17"/>
        <v>99.323461797379323</v>
      </c>
      <c r="G37" s="73">
        <f t="shared" si="17"/>
        <v>181.53669724770643</v>
      </c>
      <c r="H37" s="74">
        <f t="shared" si="17"/>
        <v>168.64425868765053</v>
      </c>
      <c r="I37" s="71">
        <f t="shared" si="17"/>
        <v>97.047659215520881</v>
      </c>
      <c r="J37" s="72">
        <f t="shared" si="17"/>
        <v>161.72859456626733</v>
      </c>
      <c r="K37" s="73">
        <f t="shared" si="17"/>
        <v>352.06367924528303</v>
      </c>
      <c r="L37" s="74">
        <f t="shared" si="17"/>
        <v>367.93932688885809</v>
      </c>
      <c r="M37" s="71">
        <f t="shared" si="17"/>
        <v>97.422454522162454</v>
      </c>
      <c r="N37" s="72">
        <f t="shared" si="17"/>
        <v>113.23523852249129</v>
      </c>
      <c r="O37" s="73">
        <f t="shared" si="17"/>
        <v>115.27115951894713</v>
      </c>
      <c r="P37" s="74">
        <f t="shared" si="17"/>
        <v>118.3561125664047</v>
      </c>
      <c r="Q37" s="71">
        <f t="shared" si="17"/>
        <v>109.10918435129182</v>
      </c>
      <c r="R37" s="72">
        <f t="shared" si="17"/>
        <v>114.1021983373752</v>
      </c>
      <c r="S37" s="73">
        <f t="shared" si="17"/>
        <v>95.131714876033058</v>
      </c>
      <c r="T37" s="74">
        <f t="shared" si="17"/>
        <v>93.679958895091659</v>
      </c>
      <c r="U37" s="71">
        <f t="shared" si="17"/>
        <v>110.35491419656786</v>
      </c>
      <c r="V37" s="72">
        <f t="shared" si="17"/>
        <v>76.983105380436911</v>
      </c>
      <c r="W37" s="73">
        <f t="shared" si="17"/>
        <v>87.529286474973375</v>
      </c>
      <c r="X37" s="74">
        <f t="shared" si="17"/>
        <v>97.780099193287114</v>
      </c>
      <c r="Y37" s="71">
        <f t="shared" si="17"/>
        <v>105.90650231078791</v>
      </c>
      <c r="Z37" s="72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+'(令和4年7月)'!E20</f>
        <v>871</v>
      </c>
      <c r="F39" s="14">
        <f>+'(令和4年7月)'!F20</f>
        <v>71193</v>
      </c>
      <c r="G39" s="13">
        <f>+'(令和4年7月)'!G20</f>
        <v>1097</v>
      </c>
      <c r="H39" s="14">
        <f>+'(令和4年7月)'!H20</f>
        <v>415381</v>
      </c>
      <c r="I39" s="13">
        <f>+'(令和4年7月)'!I20</f>
        <v>2001</v>
      </c>
      <c r="J39" s="14">
        <f>+'(令和4年7月)'!J20</f>
        <v>4804508</v>
      </c>
      <c r="K39" s="13">
        <f>+'(令和4年7月)'!K20</f>
        <v>1679</v>
      </c>
      <c r="L39" s="14">
        <f>+'(令和4年7月)'!L20</f>
        <v>3260199</v>
      </c>
      <c r="M39" s="13">
        <f>+'(令和4年7月)'!M20</f>
        <v>9948.728000000001</v>
      </c>
      <c r="N39" s="14">
        <f>+'(令和4年7月)'!N20</f>
        <v>2050996</v>
      </c>
      <c r="O39" s="13">
        <f>+'(令和4年7月)'!O20</f>
        <v>4313</v>
      </c>
      <c r="P39" s="14">
        <f>+'(令和4年7月)'!P20</f>
        <v>1479010</v>
      </c>
      <c r="Q39" s="13">
        <f>+'(令和4年7月)'!Q20</f>
        <v>27388</v>
      </c>
      <c r="R39" s="14">
        <f>+'(令和4年7月)'!R20</f>
        <v>5400402</v>
      </c>
      <c r="S39" s="25">
        <f>+'(令和4年7月)'!S20</f>
        <v>55349</v>
      </c>
      <c r="T39" s="26">
        <f>+'(令和4年7月)'!T20</f>
        <v>327126188</v>
      </c>
      <c r="U39" s="13">
        <f>+'(令和4年7月)'!U20</f>
        <v>3088</v>
      </c>
      <c r="V39" s="14">
        <f>+'(令和4年7月)'!V20</f>
        <v>1087577</v>
      </c>
      <c r="W39" s="13">
        <f>+'(令和4年7月)'!W20</f>
        <v>6917</v>
      </c>
      <c r="X39" s="14">
        <f>+'(令和4年7月)'!X20</f>
        <v>1557010</v>
      </c>
      <c r="Y39" s="55">
        <f>+'(令和4年7月)'!Y20</f>
        <v>112651.728</v>
      </c>
      <c r="Z39" s="56">
        <f>+'(令和4年7月)'!Z20</f>
        <v>347252464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+'(令和4年7月)'!E21</f>
        <v>1120</v>
      </c>
      <c r="F40" s="21">
        <f>+'(令和4年7月)'!F21</f>
        <v>96488</v>
      </c>
      <c r="G40" s="27">
        <f>+'(令和4年7月)'!G21</f>
        <v>1168</v>
      </c>
      <c r="H40" s="21">
        <f>+'(令和4年7月)'!H21</f>
        <v>440004</v>
      </c>
      <c r="I40" s="27">
        <f>+'(令和4年7月)'!I21</f>
        <v>1891</v>
      </c>
      <c r="J40" s="21">
        <f>+'(令和4年7月)'!J21</f>
        <v>4590074</v>
      </c>
      <c r="K40" s="27">
        <f>+'(令和4年7月)'!K21</f>
        <v>1381</v>
      </c>
      <c r="L40" s="21">
        <f>+'(令和4年7月)'!L21</f>
        <v>2605099</v>
      </c>
      <c r="M40" s="27">
        <f>+'(令和4年7月)'!M21</f>
        <v>9528.4759999999987</v>
      </c>
      <c r="N40" s="21">
        <f>+'(令和4年7月)'!N21</f>
        <v>1866062</v>
      </c>
      <c r="O40" s="27">
        <f>+'(令和4年7月)'!O21</f>
        <v>4328</v>
      </c>
      <c r="P40" s="21">
        <f>+'(令和4年7月)'!P21</f>
        <v>1512242</v>
      </c>
      <c r="Q40" s="27">
        <f>+'(令和4年7月)'!Q21</f>
        <v>27872</v>
      </c>
      <c r="R40" s="21">
        <f>+'(令和4年7月)'!R21</f>
        <v>5429680</v>
      </c>
      <c r="S40" s="25">
        <f>+'(令和4年7月)'!S21</f>
        <v>54088</v>
      </c>
      <c r="T40" s="26">
        <f>+'(令和4年7月)'!T21</f>
        <v>327375801</v>
      </c>
      <c r="U40" s="27">
        <f>+'(令和4年7月)'!U21</f>
        <v>2860</v>
      </c>
      <c r="V40" s="21">
        <f>+'(令和4年7月)'!V21</f>
        <v>619607</v>
      </c>
      <c r="W40" s="27">
        <f>+'(令和4年7月)'!W21</f>
        <v>7407</v>
      </c>
      <c r="X40" s="21">
        <f>+'(令和4年7月)'!X21</f>
        <v>1588114</v>
      </c>
      <c r="Y40" s="58">
        <f>+'(令和4年7月)'!Y21</f>
        <v>111648.47600000001</v>
      </c>
      <c r="Z40" s="59">
        <f>+'(令和4年7月)'!Z21</f>
        <v>346126662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+'(令和4年7月)'!E22</f>
        <v>2076</v>
      </c>
      <c r="F41" s="21">
        <f>+'(令和4年7月)'!F22</f>
        <v>352323</v>
      </c>
      <c r="G41" s="27">
        <f>+'(令和4年7月)'!G22</f>
        <v>1513</v>
      </c>
      <c r="H41" s="21">
        <f>+'(令和4年7月)'!H22</f>
        <v>653378</v>
      </c>
      <c r="I41" s="27">
        <f>+'(令和4年7月)'!I22</f>
        <v>2236</v>
      </c>
      <c r="J41" s="21">
        <f>+'(令和4年7月)'!J22</f>
        <v>2991728</v>
      </c>
      <c r="K41" s="27">
        <f>+'(令和4年7月)'!K22</f>
        <v>5419</v>
      </c>
      <c r="L41" s="21">
        <f>+'(令和4年7月)'!L22</f>
        <v>10331361</v>
      </c>
      <c r="M41" s="27">
        <f>+'(令和4年7月)'!M22</f>
        <v>17072.024000000001</v>
      </c>
      <c r="N41" s="21">
        <f>+'(令和4年7月)'!N22</f>
        <v>3665213</v>
      </c>
      <c r="O41" s="27">
        <f>+'(令和4年7月)'!O22</f>
        <v>4951</v>
      </c>
      <c r="P41" s="21">
        <f>+'(令和4年7月)'!P22</f>
        <v>1330186</v>
      </c>
      <c r="Q41" s="27">
        <f>+'(令和4年7月)'!Q22</f>
        <v>61269</v>
      </c>
      <c r="R41" s="21">
        <f>+'(令和4年7月)'!R22</f>
        <v>10726728</v>
      </c>
      <c r="S41" s="25">
        <f>+'(令和4年7月)'!S22</f>
        <v>30530</v>
      </c>
      <c r="T41" s="26">
        <f>+'(令和4年7月)'!T22</f>
        <v>2366708</v>
      </c>
      <c r="U41" s="27">
        <f>+'(令和4年7月)'!U22</f>
        <v>4912</v>
      </c>
      <c r="V41" s="21">
        <f>+'(令和4年7月)'!V22</f>
        <v>2103961</v>
      </c>
      <c r="W41" s="27">
        <f>+'(令和4年7月)'!W22</f>
        <v>7964</v>
      </c>
      <c r="X41" s="21">
        <f>+'(令和4年7月)'!X22</f>
        <v>2015710</v>
      </c>
      <c r="Y41" s="58">
        <f>+'(令和4年7月)'!Y22</f>
        <v>137942.024</v>
      </c>
      <c r="Z41" s="59">
        <f>+'(令和4年7月)'!Z22</f>
        <v>36537296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+(E39+E40)/(E41+'(令和4年7月)'!E41)*100</f>
        <v>45.25</v>
      </c>
      <c r="F42" s="123"/>
      <c r="G42" s="122">
        <f>+(G39+G40)/(G41+'(令和4年7月)'!G41)*100</f>
        <v>73.135292218275751</v>
      </c>
      <c r="H42" s="123"/>
      <c r="I42" s="122">
        <f>+(I39+I40)/(I41+'(令和4年7月)'!I41)*100</f>
        <v>89.22512608895002</v>
      </c>
      <c r="J42" s="123"/>
      <c r="K42" s="122">
        <f>+(K39+K40)/(K41+'(令和4年7月)'!K41)*100</f>
        <v>29.032258064516132</v>
      </c>
      <c r="L42" s="123"/>
      <c r="M42" s="122">
        <f>+(M39+M40)/(M41+'(令和4年7月)'!M41)*100</f>
        <v>57.74874007842147</v>
      </c>
      <c r="N42" s="123"/>
      <c r="O42" s="122">
        <f>+(O39+O40)/(O41+'(令和4年7月)'!O41)*100</f>
        <v>87.141992739007662</v>
      </c>
      <c r="P42" s="123"/>
      <c r="Q42" s="122">
        <f>+(Q39+Q40)/(Q41+'(令和4年7月)'!Q41)*100</f>
        <v>44.917699654541757</v>
      </c>
      <c r="R42" s="123"/>
      <c r="S42" s="122">
        <f>+(S39+S40)/(S41+'(令和4年7月)'!S41)*100</f>
        <v>183.00807705814478</v>
      </c>
      <c r="T42" s="123"/>
      <c r="U42" s="122">
        <f>+(U39+U40)/(U41+'(令和4年7月)'!U41)*100</f>
        <v>61.984160066694457</v>
      </c>
      <c r="V42" s="123"/>
      <c r="W42" s="122">
        <f>+(W39+W40)/(W41+'(令和4年7月)'!W41)*100</f>
        <v>87.24570593251309</v>
      </c>
      <c r="X42" s="123"/>
      <c r="Y42" s="122">
        <f>+(Y39+Y40)/(Y41+'(令和4年7月)'!Y41)*100</f>
        <v>81.599170280891812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151</v>
      </c>
      <c r="F43" s="97">
        <f t="shared" si="18"/>
        <v>4178</v>
      </c>
      <c r="G43" s="94">
        <f t="shared" si="18"/>
        <v>204</v>
      </c>
      <c r="H43" s="95">
        <f t="shared" si="18"/>
        <v>62775</v>
      </c>
      <c r="I43" s="96">
        <f t="shared" si="18"/>
        <v>-314</v>
      </c>
      <c r="J43" s="97">
        <f t="shared" si="18"/>
        <v>-1077784</v>
      </c>
      <c r="K43" s="94">
        <f t="shared" si="18"/>
        <v>490</v>
      </c>
      <c r="L43" s="95">
        <f t="shared" si="18"/>
        <v>-651835</v>
      </c>
      <c r="M43" s="96">
        <f t="shared" si="18"/>
        <v>-1347.6000000000004</v>
      </c>
      <c r="N43" s="97">
        <f t="shared" si="18"/>
        <v>-1072565</v>
      </c>
      <c r="O43" s="94">
        <f t="shared" si="18"/>
        <v>501</v>
      </c>
      <c r="P43" s="95">
        <f t="shared" si="18"/>
        <v>39279</v>
      </c>
      <c r="Q43" s="96">
        <f t="shared" si="18"/>
        <v>-1235</v>
      </c>
      <c r="R43" s="97">
        <f t="shared" si="18"/>
        <v>-267216</v>
      </c>
      <c r="S43" s="94">
        <f t="shared" si="18"/>
        <v>-2631</v>
      </c>
      <c r="T43" s="95">
        <f t="shared" si="18"/>
        <v>-318003161</v>
      </c>
      <c r="U43" s="96">
        <f t="shared" si="18"/>
        <v>846</v>
      </c>
      <c r="V43" s="97">
        <f t="shared" si="18"/>
        <v>-124844</v>
      </c>
      <c r="W43" s="94">
        <f t="shared" si="18"/>
        <v>718</v>
      </c>
      <c r="X43" s="95">
        <f t="shared" si="18"/>
        <v>47957</v>
      </c>
      <c r="Y43" s="94">
        <f t="shared" si="18"/>
        <v>-2617.6000000000058</v>
      </c>
      <c r="Z43" s="95">
        <f t="shared" si="18"/>
        <v>-321043216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-160</v>
      </c>
      <c r="F44" s="101">
        <f t="shared" si="18"/>
        <v>-24371</v>
      </c>
      <c r="G44" s="98">
        <f t="shared" si="18"/>
        <v>63</v>
      </c>
      <c r="H44" s="99">
        <f t="shared" si="18"/>
        <v>10219</v>
      </c>
      <c r="I44" s="100">
        <f t="shared" si="18"/>
        <v>-269</v>
      </c>
      <c r="J44" s="101">
        <f t="shared" si="18"/>
        <v>-1414468</v>
      </c>
      <c r="K44" s="98">
        <f t="shared" si="18"/>
        <v>236</v>
      </c>
      <c r="L44" s="99">
        <f t="shared" si="18"/>
        <v>68026</v>
      </c>
      <c r="M44" s="100">
        <f t="shared" si="18"/>
        <v>-2867.3159999999989</v>
      </c>
      <c r="N44" s="101">
        <f t="shared" si="18"/>
        <v>-816740</v>
      </c>
      <c r="O44" s="98">
        <f t="shared" si="18"/>
        <v>357</v>
      </c>
      <c r="P44" s="99">
        <f t="shared" si="18"/>
        <v>-84296</v>
      </c>
      <c r="Q44" s="100">
        <f t="shared" si="18"/>
        <v>-2867</v>
      </c>
      <c r="R44" s="101">
        <f t="shared" si="18"/>
        <v>-600167</v>
      </c>
      <c r="S44" s="98">
        <f t="shared" si="18"/>
        <v>-308</v>
      </c>
      <c r="T44" s="99">
        <f t="shared" si="18"/>
        <v>-318207046</v>
      </c>
      <c r="U44" s="100">
        <f t="shared" si="18"/>
        <v>327</v>
      </c>
      <c r="V44" s="101">
        <f t="shared" si="18"/>
        <v>541080</v>
      </c>
      <c r="W44" s="98">
        <f t="shared" si="18"/>
        <v>-27</v>
      </c>
      <c r="X44" s="99">
        <f t="shared" si="18"/>
        <v>-37913</v>
      </c>
      <c r="Y44" s="98">
        <f t="shared" si="18"/>
        <v>-5520.3160000000062</v>
      </c>
      <c r="Z44" s="99">
        <f t="shared" si="18"/>
        <v>-320569167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62</v>
      </c>
      <c r="F45" s="101">
        <f t="shared" si="18"/>
        <v>3254</v>
      </c>
      <c r="G45" s="98">
        <f t="shared" si="18"/>
        <v>70</v>
      </c>
      <c r="H45" s="99">
        <f t="shared" si="18"/>
        <v>27933</v>
      </c>
      <c r="I45" s="100">
        <f t="shared" si="18"/>
        <v>65</v>
      </c>
      <c r="J45" s="101">
        <f t="shared" si="18"/>
        <v>551118</v>
      </c>
      <c r="K45" s="98">
        <f t="shared" si="18"/>
        <v>552</v>
      </c>
      <c r="L45" s="99">
        <f t="shared" si="18"/>
        <v>-64761</v>
      </c>
      <c r="M45" s="100">
        <f t="shared" si="18"/>
        <v>1939.9680000000008</v>
      </c>
      <c r="N45" s="101">
        <f t="shared" si="18"/>
        <v>-70891</v>
      </c>
      <c r="O45" s="98">
        <f t="shared" si="18"/>
        <v>129</v>
      </c>
      <c r="P45" s="99">
        <f t="shared" si="18"/>
        <v>90343</v>
      </c>
      <c r="Q45" s="100">
        <f t="shared" si="18"/>
        <v>1148</v>
      </c>
      <c r="R45" s="101">
        <f t="shared" si="18"/>
        <v>303673</v>
      </c>
      <c r="S45" s="98">
        <f t="shared" si="18"/>
        <v>-1062</v>
      </c>
      <c r="T45" s="99">
        <f t="shared" si="18"/>
        <v>-45728</v>
      </c>
      <c r="U45" s="100">
        <f t="shared" si="18"/>
        <v>747</v>
      </c>
      <c r="V45" s="101">
        <f t="shared" si="18"/>
        <v>-197954</v>
      </c>
      <c r="W45" s="98">
        <f t="shared" si="18"/>
        <v>255</v>
      </c>
      <c r="X45" s="99">
        <f t="shared" si="18"/>
        <v>54766</v>
      </c>
      <c r="Y45" s="98">
        <f t="shared" si="18"/>
        <v>3905.9679999999935</v>
      </c>
      <c r="Z45" s="99">
        <f t="shared" si="18"/>
        <v>651753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1.7836971998101561</v>
      </c>
      <c r="F46" s="123"/>
      <c r="G46" s="122">
        <f>G23-G42</f>
        <v>8.6476535181583642</v>
      </c>
      <c r="H46" s="123"/>
      <c r="I46" s="122">
        <f>I23-I42</f>
        <v>-16.291469487671648</v>
      </c>
      <c r="J46" s="123"/>
      <c r="K46" s="122">
        <f>K23-K42</f>
        <v>4.2074258687586727</v>
      </c>
      <c r="L46" s="123"/>
      <c r="M46" s="122">
        <f>M23-M42</f>
        <v>-15.452206344482327</v>
      </c>
      <c r="N46" s="123"/>
      <c r="O46" s="122">
        <f t="shared" si="18"/>
        <v>7.5544482937906707</v>
      </c>
      <c r="P46" s="123"/>
      <c r="Q46" s="122">
        <f t="shared" si="18"/>
        <v>-3.5565108376991077</v>
      </c>
      <c r="R46" s="123"/>
      <c r="S46" s="122">
        <f t="shared" si="18"/>
        <v>-5.5054936386974589</v>
      </c>
      <c r="T46" s="123"/>
      <c r="U46" s="122">
        <f t="shared" si="18"/>
        <v>5.3793816985122476</v>
      </c>
      <c r="V46" s="123"/>
      <c r="W46" s="122">
        <f t="shared" si="18"/>
        <v>5.5368436565618708</v>
      </c>
      <c r="X46" s="123"/>
      <c r="Y46" s="122">
        <f t="shared" si="18"/>
        <v>-4.340413485224019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117.33639494833525</v>
      </c>
      <c r="F47" s="76">
        <f t="shared" si="19"/>
        <v>105.86855449271697</v>
      </c>
      <c r="G47" s="75">
        <f t="shared" si="19"/>
        <v>118.59617137648131</v>
      </c>
      <c r="H47" s="77">
        <f t="shared" si="19"/>
        <v>115.11263153586707</v>
      </c>
      <c r="I47" s="78">
        <f t="shared" si="19"/>
        <v>84.307846076961525</v>
      </c>
      <c r="J47" s="76">
        <f t="shared" si="19"/>
        <v>77.567234772009954</v>
      </c>
      <c r="K47" s="75">
        <f t="shared" si="19"/>
        <v>129.18403811792734</v>
      </c>
      <c r="L47" s="77">
        <f t="shared" si="19"/>
        <v>80.006281825127857</v>
      </c>
      <c r="M47" s="78">
        <f t="shared" si="19"/>
        <v>86.454549767568281</v>
      </c>
      <c r="N47" s="76">
        <f t="shared" si="19"/>
        <v>47.705163735082856</v>
      </c>
      <c r="O47" s="75">
        <f t="shared" si="19"/>
        <v>111.61604451657779</v>
      </c>
      <c r="P47" s="77">
        <f t="shared" si="19"/>
        <v>102.65576297658569</v>
      </c>
      <c r="Q47" s="78">
        <f t="shared" si="19"/>
        <v>95.490725865342483</v>
      </c>
      <c r="R47" s="76">
        <f t="shared" si="19"/>
        <v>95.051923912330977</v>
      </c>
      <c r="S47" s="75">
        <f t="shared" si="19"/>
        <v>95.246526585846183</v>
      </c>
      <c r="T47" s="77">
        <f t="shared" si="19"/>
        <v>2.788840311372442</v>
      </c>
      <c r="U47" s="78">
        <f t="shared" si="19"/>
        <v>127.39637305699483</v>
      </c>
      <c r="V47" s="76">
        <f t="shared" si="19"/>
        <v>88.520904726745783</v>
      </c>
      <c r="W47" s="75">
        <f t="shared" si="19"/>
        <v>110.38022263987277</v>
      </c>
      <c r="X47" s="77">
        <f t="shared" si="19"/>
        <v>103.0800701344243</v>
      </c>
      <c r="Y47" s="75">
        <f t="shared" si="19"/>
        <v>97.676378297543735</v>
      </c>
      <c r="Z47" s="77">
        <f t="shared" si="19"/>
        <v>7.5476060552877744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85.714285714285708</v>
      </c>
      <c r="F48" s="70">
        <f t="shared" si="19"/>
        <v>74.741936821159101</v>
      </c>
      <c r="G48" s="67">
        <f t="shared" si="19"/>
        <v>105.39383561643835</v>
      </c>
      <c r="H48" s="68">
        <f t="shared" si="19"/>
        <v>102.32247888655557</v>
      </c>
      <c r="I48" s="69">
        <f t="shared" si="19"/>
        <v>85.774722369116873</v>
      </c>
      <c r="J48" s="70">
        <f t="shared" si="19"/>
        <v>69.184200516157262</v>
      </c>
      <c r="K48" s="67">
        <f t="shared" si="19"/>
        <v>117.0890658942795</v>
      </c>
      <c r="L48" s="68">
        <f t="shared" si="19"/>
        <v>102.61126352587753</v>
      </c>
      <c r="M48" s="69">
        <f t="shared" si="19"/>
        <v>69.90792651416659</v>
      </c>
      <c r="N48" s="70">
        <f t="shared" si="19"/>
        <v>56.231893688419788</v>
      </c>
      <c r="O48" s="67">
        <f t="shared" si="19"/>
        <v>108.24861367837337</v>
      </c>
      <c r="P48" s="68">
        <f t="shared" si="19"/>
        <v>94.42575989821735</v>
      </c>
      <c r="Q48" s="69">
        <f t="shared" si="19"/>
        <v>89.713691159586688</v>
      </c>
      <c r="R48" s="70">
        <f t="shared" si="19"/>
        <v>88.946549336240807</v>
      </c>
      <c r="S48" s="67">
        <f t="shared" si="19"/>
        <v>99.430557609821037</v>
      </c>
      <c r="T48" s="68">
        <f t="shared" si="19"/>
        <v>2.8006819599961821</v>
      </c>
      <c r="U48" s="69">
        <f t="shared" si="19"/>
        <v>111.43356643356643</v>
      </c>
      <c r="V48" s="70">
        <f t="shared" si="19"/>
        <v>187.32632136176642</v>
      </c>
      <c r="W48" s="67">
        <f t="shared" si="19"/>
        <v>99.635479951397329</v>
      </c>
      <c r="X48" s="68">
        <f t="shared" si="19"/>
        <v>97.612702866418914</v>
      </c>
      <c r="Y48" s="67">
        <f t="shared" si="19"/>
        <v>95.055627987255278</v>
      </c>
      <c r="Z48" s="68">
        <f t="shared" si="19"/>
        <v>7.3838562023286149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102.98651252408477</v>
      </c>
      <c r="F49" s="74">
        <f t="shared" si="19"/>
        <v>100.92358432461121</v>
      </c>
      <c r="G49" s="71">
        <f t="shared" si="19"/>
        <v>104.6265697290152</v>
      </c>
      <c r="H49" s="72">
        <f t="shared" si="19"/>
        <v>104.27516690185467</v>
      </c>
      <c r="I49" s="73">
        <f t="shared" si="19"/>
        <v>102.90697674418605</v>
      </c>
      <c r="J49" s="74">
        <f t="shared" si="19"/>
        <v>118.42139392351176</v>
      </c>
      <c r="K49" s="71">
        <f t="shared" si="19"/>
        <v>110.18638125115334</v>
      </c>
      <c r="L49" s="72">
        <f t="shared" si="19"/>
        <v>99.373160999794706</v>
      </c>
      <c r="M49" s="73">
        <f t="shared" si="19"/>
        <v>111.36343294737637</v>
      </c>
      <c r="N49" s="74">
        <f t="shared" si="19"/>
        <v>98.065842285291467</v>
      </c>
      <c r="O49" s="71">
        <f t="shared" si="19"/>
        <v>102.60553423550797</v>
      </c>
      <c r="P49" s="72">
        <f t="shared" si="19"/>
        <v>106.79175694226221</v>
      </c>
      <c r="Q49" s="73">
        <f t="shared" si="19"/>
        <v>101.87370448350717</v>
      </c>
      <c r="R49" s="74">
        <f t="shared" si="19"/>
        <v>102.83099375690333</v>
      </c>
      <c r="S49" s="71">
        <f t="shared" si="19"/>
        <v>96.521454307238784</v>
      </c>
      <c r="T49" s="72">
        <f t="shared" si="19"/>
        <v>98.067864730249781</v>
      </c>
      <c r="U49" s="73">
        <f t="shared" si="19"/>
        <v>115.20765472312704</v>
      </c>
      <c r="V49" s="74">
        <f t="shared" si="19"/>
        <v>90.591365524360953</v>
      </c>
      <c r="W49" s="71">
        <f t="shared" si="19"/>
        <v>103.20190858864893</v>
      </c>
      <c r="X49" s="72">
        <f t="shared" si="19"/>
        <v>102.71695829261154</v>
      </c>
      <c r="Y49" s="71">
        <f t="shared" si="19"/>
        <v>102.83160119500639</v>
      </c>
      <c r="Z49" s="72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67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9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7"/>
      <c r="D6" s="85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80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81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9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80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81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9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9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80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9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82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45.25</v>
      </c>
      <c r="F23" s="139"/>
      <c r="G23" s="138">
        <f>(G20+G21)/(G22+G41)*100</f>
        <v>73.135292218275751</v>
      </c>
      <c r="H23" s="139"/>
      <c r="I23" s="138">
        <f>(I20+I21)/(I22+I41)*100</f>
        <v>89.22512608895002</v>
      </c>
      <c r="J23" s="139"/>
      <c r="K23" s="138">
        <f>(K20+K21)/(K22+K41)*100</f>
        <v>29.032258064516132</v>
      </c>
      <c r="L23" s="139"/>
      <c r="M23" s="138">
        <f>(M20+M21)/(M22+M41)*100</f>
        <v>57.74874007842147</v>
      </c>
      <c r="N23" s="139"/>
      <c r="O23" s="138">
        <f>(O20+O21)/(O22+O41)*100</f>
        <v>87.141992739007662</v>
      </c>
      <c r="P23" s="139"/>
      <c r="Q23" s="138">
        <f>(Q20+Q21)/(Q22+Q41)*100</f>
        <v>44.917699654541757</v>
      </c>
      <c r="R23" s="139"/>
      <c r="S23" s="138">
        <f>(S20+S21)/(S22+S41)*100</f>
        <v>183.00807705814478</v>
      </c>
      <c r="T23" s="139"/>
      <c r="U23" s="138">
        <f>(U20+U21)/(U22+U41)*100</f>
        <v>61.984160066694457</v>
      </c>
      <c r="V23" s="139"/>
      <c r="W23" s="138">
        <f>(W20+W21)/(W22+W41)*100</f>
        <v>87.24570593251309</v>
      </c>
      <c r="X23" s="139"/>
      <c r="Y23" s="138">
        <f>(Y20+Y21)/(Y22+Y41)*100</f>
        <v>81.599170280891812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169712.42774566475</v>
      </c>
      <c r="F24" s="141"/>
      <c r="G24" s="134">
        <f>H22/G22*1000</f>
        <v>431842.69662921352</v>
      </c>
      <c r="H24" s="135"/>
      <c r="I24" s="136">
        <f>J22/I22*1000</f>
        <v>1337982.1109123435</v>
      </c>
      <c r="J24" s="137"/>
      <c r="K24" s="134">
        <f>L22/K22*1000</f>
        <v>1906506.9200959587</v>
      </c>
      <c r="L24" s="135"/>
      <c r="M24" s="136">
        <f>N22/M22*1000</f>
        <v>214691.18131511527</v>
      </c>
      <c r="N24" s="137"/>
      <c r="O24" s="134">
        <f>P22/O22*1000</f>
        <v>268670.16764290043</v>
      </c>
      <c r="P24" s="135"/>
      <c r="Q24" s="136">
        <f>R22/Q22*1000</f>
        <v>175075.94378886549</v>
      </c>
      <c r="R24" s="137"/>
      <c r="S24" s="134">
        <f>T22/S22*1000</f>
        <v>77520.733704552898</v>
      </c>
      <c r="T24" s="135"/>
      <c r="U24" s="136">
        <f>V22/U22*1000</f>
        <v>428330.82247557002</v>
      </c>
      <c r="V24" s="137"/>
      <c r="W24" s="134">
        <f>X22/W22*1000</f>
        <v>253102.71220492214</v>
      </c>
      <c r="X24" s="135"/>
      <c r="Y24" s="136">
        <f>Z22/Y22*1000</f>
        <v>264874.29240562685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53.9</v>
      </c>
      <c r="F30" s="130"/>
      <c r="G30" s="129">
        <v>75.599999999999994</v>
      </c>
      <c r="H30" s="130"/>
      <c r="I30" s="129">
        <v>124.2</v>
      </c>
      <c r="J30" s="130"/>
      <c r="K30" s="129">
        <v>84.3</v>
      </c>
      <c r="L30" s="130"/>
      <c r="M30" s="129">
        <v>49.3</v>
      </c>
      <c r="N30" s="130"/>
      <c r="O30" s="129">
        <v>109</v>
      </c>
      <c r="P30" s="130"/>
      <c r="Q30" s="129">
        <v>49.5</v>
      </c>
      <c r="R30" s="130"/>
      <c r="S30" s="129">
        <v>154.80000000000001</v>
      </c>
      <c r="T30" s="130"/>
      <c r="U30" s="129">
        <v>68</v>
      </c>
      <c r="V30" s="130"/>
      <c r="W30" s="129">
        <v>89</v>
      </c>
      <c r="X30" s="130"/>
      <c r="Y30" s="129">
        <v>82.3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-415</v>
      </c>
      <c r="F31" s="95">
        <f t="shared" ref="F31:Z33" si="4">F20-F27</f>
        <v>-17788</v>
      </c>
      <c r="G31" s="96">
        <f t="shared" si="4"/>
        <v>438</v>
      </c>
      <c r="H31" s="97">
        <f t="shared" si="4"/>
        <v>215989</v>
      </c>
      <c r="I31" s="94">
        <f t="shared" si="4"/>
        <v>-535</v>
      </c>
      <c r="J31" s="95">
        <f t="shared" si="4"/>
        <v>2885347</v>
      </c>
      <c r="K31" s="96">
        <f t="shared" si="4"/>
        <v>625</v>
      </c>
      <c r="L31" s="97">
        <f t="shared" si="4"/>
        <v>2999579</v>
      </c>
      <c r="M31" s="94">
        <f t="shared" si="4"/>
        <v>2326.728000000001</v>
      </c>
      <c r="N31" s="95">
        <f t="shared" si="4"/>
        <v>104577</v>
      </c>
      <c r="O31" s="96">
        <f t="shared" si="4"/>
        <v>-318</v>
      </c>
      <c r="P31" s="97">
        <f t="shared" si="4"/>
        <v>-116157</v>
      </c>
      <c r="Q31" s="94">
        <f t="shared" si="4"/>
        <v>-2080</v>
      </c>
      <c r="R31" s="95">
        <f t="shared" si="4"/>
        <v>-313941</v>
      </c>
      <c r="S31" s="96">
        <f t="shared" si="4"/>
        <v>10785</v>
      </c>
      <c r="T31" s="97">
        <f t="shared" si="4"/>
        <v>316352224</v>
      </c>
      <c r="U31" s="94">
        <f t="shared" si="4"/>
        <v>-845</v>
      </c>
      <c r="V31" s="95">
        <f t="shared" si="4"/>
        <v>-403500</v>
      </c>
      <c r="W31" s="96">
        <f t="shared" si="4"/>
        <v>-1927</v>
      </c>
      <c r="X31" s="97">
        <f t="shared" si="4"/>
        <v>-280462</v>
      </c>
      <c r="Y31" s="94">
        <f t="shared" si="4"/>
        <v>8054.7280000000028</v>
      </c>
      <c r="Z31" s="95">
        <f t="shared" si="4"/>
        <v>321425868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5">E21-E28</f>
        <v>-212</v>
      </c>
      <c r="F32" s="99">
        <f t="shared" si="5"/>
        <v>-79721</v>
      </c>
      <c r="G32" s="100">
        <f t="shared" si="5"/>
        <v>532</v>
      </c>
      <c r="H32" s="101">
        <f t="shared" si="5"/>
        <v>236785</v>
      </c>
      <c r="I32" s="98">
        <f t="shared" si="5"/>
        <v>-624</v>
      </c>
      <c r="J32" s="99">
        <f t="shared" si="5"/>
        <v>3260618</v>
      </c>
      <c r="K32" s="100">
        <f t="shared" si="5"/>
        <v>454</v>
      </c>
      <c r="L32" s="101">
        <f t="shared" si="5"/>
        <v>2364769</v>
      </c>
      <c r="M32" s="98">
        <f t="shared" si="5"/>
        <v>1916.4759999999987</v>
      </c>
      <c r="N32" s="99">
        <f t="shared" si="5"/>
        <v>227209</v>
      </c>
      <c r="O32" s="100">
        <f t="shared" si="5"/>
        <v>-143</v>
      </c>
      <c r="P32" s="101">
        <f t="shared" si="5"/>
        <v>-70290</v>
      </c>
      <c r="Q32" s="98">
        <f t="shared" si="5"/>
        <v>-1767</v>
      </c>
      <c r="R32" s="99">
        <f t="shared" si="5"/>
        <v>-426435</v>
      </c>
      <c r="S32" s="100">
        <f t="shared" si="5"/>
        <v>8789</v>
      </c>
      <c r="T32" s="101">
        <f t="shared" si="5"/>
        <v>316607451</v>
      </c>
      <c r="U32" s="98">
        <f t="shared" si="4"/>
        <v>-256</v>
      </c>
      <c r="V32" s="99">
        <f t="shared" si="4"/>
        <v>-12571</v>
      </c>
      <c r="W32" s="100">
        <f t="shared" si="4"/>
        <v>-1525</v>
      </c>
      <c r="X32" s="101">
        <f t="shared" si="4"/>
        <v>-232870</v>
      </c>
      <c r="Y32" s="98">
        <f t="shared" si="4"/>
        <v>7169.4760000000097</v>
      </c>
      <c r="Z32" s="99">
        <f t="shared" si="4"/>
        <v>321878436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5"/>
        <v>-328</v>
      </c>
      <c r="F33" s="99">
        <f t="shared" si="4"/>
        <v>-62671</v>
      </c>
      <c r="G33" s="100">
        <f t="shared" si="4"/>
        <v>645</v>
      </c>
      <c r="H33" s="101">
        <f t="shared" si="4"/>
        <v>270947</v>
      </c>
      <c r="I33" s="98">
        <f t="shared" si="4"/>
        <v>192</v>
      </c>
      <c r="J33" s="99">
        <f t="shared" si="4"/>
        <v>808332</v>
      </c>
      <c r="K33" s="100">
        <f t="shared" si="4"/>
        <v>4181</v>
      </c>
      <c r="L33" s="101">
        <f t="shared" si="4"/>
        <v>8410959</v>
      </c>
      <c r="M33" s="98">
        <f t="shared" si="4"/>
        <v>1624.0240000000013</v>
      </c>
      <c r="N33" s="99">
        <f t="shared" si="4"/>
        <v>522044</v>
      </c>
      <c r="O33" s="100">
        <f t="shared" si="4"/>
        <v>697</v>
      </c>
      <c r="P33" s="101">
        <f t="shared" si="4"/>
        <v>140678</v>
      </c>
      <c r="Q33" s="98">
        <f t="shared" si="4"/>
        <v>1654</v>
      </c>
      <c r="R33" s="99">
        <f t="shared" si="4"/>
        <v>780055</v>
      </c>
      <c r="S33" s="100">
        <f t="shared" si="4"/>
        <v>1863</v>
      </c>
      <c r="T33" s="101">
        <f t="shared" si="4"/>
        <v>-106634</v>
      </c>
      <c r="U33" s="98">
        <f t="shared" si="4"/>
        <v>-681</v>
      </c>
      <c r="V33" s="99">
        <f t="shared" si="4"/>
        <v>-166561</v>
      </c>
      <c r="W33" s="100">
        <f t="shared" si="4"/>
        <v>-1976</v>
      </c>
      <c r="X33" s="101">
        <f t="shared" si="4"/>
        <v>-186987</v>
      </c>
      <c r="Y33" s="98">
        <f t="shared" si="4"/>
        <v>7871.0240000000049</v>
      </c>
      <c r="Z33" s="99">
        <f t="shared" si="4"/>
        <v>10410162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-8.6499999999999986</v>
      </c>
      <c r="F34" s="123"/>
      <c r="G34" s="161">
        <f t="shared" ref="G34" si="6">+G23-G30</f>
        <v>-2.4647077817242433</v>
      </c>
      <c r="H34" s="162"/>
      <c r="I34" s="124">
        <f t="shared" ref="I34" si="7">+I23-I30</f>
        <v>-34.974873911049983</v>
      </c>
      <c r="J34" s="123"/>
      <c r="K34" s="161">
        <f t="shared" ref="K34" si="8">+K23-K30</f>
        <v>-55.267741935483869</v>
      </c>
      <c r="L34" s="162"/>
      <c r="M34" s="124">
        <f t="shared" ref="M34" si="9">+M23-M30</f>
        <v>8.4487400784214728</v>
      </c>
      <c r="N34" s="123"/>
      <c r="O34" s="161">
        <f t="shared" ref="O34" si="10">+O23-O30</f>
        <v>-21.858007260992338</v>
      </c>
      <c r="P34" s="162"/>
      <c r="Q34" s="124">
        <f t="shared" ref="Q34" si="11">+Q23-Q30</f>
        <v>-4.5823003454582434</v>
      </c>
      <c r="R34" s="123"/>
      <c r="S34" s="161">
        <f t="shared" ref="S34" si="12">+S23-S30</f>
        <v>28.208077058144767</v>
      </c>
      <c r="T34" s="162"/>
      <c r="U34" s="124">
        <f t="shared" ref="U34" si="13">+U23-U30</f>
        <v>-6.0158399333055428</v>
      </c>
      <c r="V34" s="123"/>
      <c r="W34" s="161">
        <f t="shared" ref="W34" si="14">+W23-W30</f>
        <v>-1.7542940674869101</v>
      </c>
      <c r="X34" s="162"/>
      <c r="Y34" s="124">
        <f t="shared" ref="Y34" si="15">+Y23-Y30</f>
        <v>-0.70082971910818515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6">E20/E27*100</f>
        <v>67.72939346811819</v>
      </c>
      <c r="F35" s="64">
        <f t="shared" si="16"/>
        <v>80.009215450489435</v>
      </c>
      <c r="G35" s="65">
        <f t="shared" si="16"/>
        <v>166.46433990895295</v>
      </c>
      <c r="H35" s="66">
        <f t="shared" si="16"/>
        <v>208.32380436527043</v>
      </c>
      <c r="I35" s="63">
        <f t="shared" si="16"/>
        <v>78.903785488958988</v>
      </c>
      <c r="J35" s="64">
        <f t="shared" si="16"/>
        <v>250.34418686082094</v>
      </c>
      <c r="K35" s="65">
        <f t="shared" si="16"/>
        <v>159.2979127134725</v>
      </c>
      <c r="L35" s="66">
        <f t="shared" si="16"/>
        <v>1250.9396822960632</v>
      </c>
      <c r="M35" s="63">
        <f t="shared" si="16"/>
        <v>130.52647599055368</v>
      </c>
      <c r="N35" s="64">
        <f t="shared" si="16"/>
        <v>105.37278972307607</v>
      </c>
      <c r="O35" s="65">
        <f t="shared" si="16"/>
        <v>93.1332325631613</v>
      </c>
      <c r="P35" s="66">
        <f t="shared" si="16"/>
        <v>92.718191888372814</v>
      </c>
      <c r="Q35" s="63">
        <f t="shared" si="16"/>
        <v>92.941495859915847</v>
      </c>
      <c r="R35" s="64">
        <f t="shared" si="16"/>
        <v>94.506087576472041</v>
      </c>
      <c r="S35" s="65">
        <f t="shared" si="16"/>
        <v>124.20114890943364</v>
      </c>
      <c r="T35" s="66">
        <f t="shared" si="16"/>
        <v>3036.2658349331778</v>
      </c>
      <c r="U35" s="63">
        <f t="shared" si="16"/>
        <v>78.515128400711916</v>
      </c>
      <c r="V35" s="64">
        <f t="shared" si="16"/>
        <v>72.939023269757371</v>
      </c>
      <c r="W35" s="65">
        <f t="shared" si="16"/>
        <v>78.211216644052456</v>
      </c>
      <c r="X35" s="66">
        <f t="shared" si="16"/>
        <v>84.736529318541997</v>
      </c>
      <c r="Y35" s="63">
        <f t="shared" si="16"/>
        <v>107.70072564222684</v>
      </c>
      <c r="Z35" s="64">
        <f t="shared" si="16"/>
        <v>1344.5537460685875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6"/>
        <v>84.084084084084083</v>
      </c>
      <c r="F36" s="68">
        <f t="shared" si="16"/>
        <v>54.757702501007323</v>
      </c>
      <c r="G36" s="69">
        <f t="shared" si="16"/>
        <v>183.64779874213838</v>
      </c>
      <c r="H36" s="70">
        <f t="shared" si="16"/>
        <v>216.51715636825296</v>
      </c>
      <c r="I36" s="67">
        <f t="shared" si="16"/>
        <v>75.188866799204774</v>
      </c>
      <c r="J36" s="68">
        <f t="shared" si="16"/>
        <v>345.25956481448048</v>
      </c>
      <c r="K36" s="69">
        <f t="shared" si="16"/>
        <v>148.97518878101403</v>
      </c>
      <c r="L36" s="70">
        <f t="shared" si="16"/>
        <v>1083.9674614072317</v>
      </c>
      <c r="M36" s="67">
        <f t="shared" si="16"/>
        <v>125.17703625853913</v>
      </c>
      <c r="N36" s="68">
        <f t="shared" si="16"/>
        <v>113.86390359599061</v>
      </c>
      <c r="O36" s="69">
        <f t="shared" si="16"/>
        <v>96.801610377991494</v>
      </c>
      <c r="P36" s="70">
        <f t="shared" si="16"/>
        <v>95.55838365353749</v>
      </c>
      <c r="Q36" s="67">
        <f t="shared" si="16"/>
        <v>94.038260400148459</v>
      </c>
      <c r="R36" s="68">
        <f t="shared" si="16"/>
        <v>92.718124558687805</v>
      </c>
      <c r="S36" s="69">
        <f t="shared" si="16"/>
        <v>119.40219430892513</v>
      </c>
      <c r="T36" s="70">
        <f t="shared" si="16"/>
        <v>3040.1667943556813</v>
      </c>
      <c r="U36" s="67">
        <f t="shared" si="16"/>
        <v>91.784338896020529</v>
      </c>
      <c r="V36" s="68">
        <f t="shared" si="16"/>
        <v>98.011477779992333</v>
      </c>
      <c r="W36" s="69">
        <f t="shared" si="16"/>
        <v>82.926556202418269</v>
      </c>
      <c r="X36" s="70">
        <f t="shared" si="16"/>
        <v>87.211859082781615</v>
      </c>
      <c r="Y36" s="67">
        <f t="shared" si="16"/>
        <v>106.86212157467052</v>
      </c>
      <c r="Z36" s="68">
        <f t="shared" si="16"/>
        <v>1427.4308644269481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6"/>
        <v>86.356073211314481</v>
      </c>
      <c r="F37" s="72">
        <f t="shared" si="16"/>
        <v>84.898335879554892</v>
      </c>
      <c r="G37" s="73">
        <f t="shared" si="16"/>
        <v>174.30875576036865</v>
      </c>
      <c r="H37" s="74">
        <f t="shared" si="16"/>
        <v>170.84859752478226</v>
      </c>
      <c r="I37" s="71">
        <f t="shared" si="16"/>
        <v>109.39334637964775</v>
      </c>
      <c r="J37" s="72">
        <f t="shared" si="16"/>
        <v>137.02177708487147</v>
      </c>
      <c r="K37" s="73">
        <f t="shared" si="16"/>
        <v>437.72213247172857</v>
      </c>
      <c r="L37" s="74">
        <f t="shared" si="16"/>
        <v>537.9790793802548</v>
      </c>
      <c r="M37" s="71">
        <f t="shared" si="16"/>
        <v>110.5128430864837</v>
      </c>
      <c r="N37" s="72">
        <f t="shared" si="16"/>
        <v>116.60884285891086</v>
      </c>
      <c r="O37" s="73">
        <f t="shared" si="16"/>
        <v>116.38457921955808</v>
      </c>
      <c r="P37" s="74">
        <f t="shared" si="16"/>
        <v>111.82657031310424</v>
      </c>
      <c r="Q37" s="71">
        <f t="shared" si="16"/>
        <v>102.77446951270652</v>
      </c>
      <c r="R37" s="72">
        <f t="shared" si="16"/>
        <v>107.84237101189514</v>
      </c>
      <c r="S37" s="73">
        <f t="shared" si="16"/>
        <v>106.49876164230649</v>
      </c>
      <c r="T37" s="74">
        <f t="shared" si="16"/>
        <v>95.688667398200494</v>
      </c>
      <c r="U37" s="71">
        <f t="shared" si="16"/>
        <v>87.824065796531386</v>
      </c>
      <c r="V37" s="72">
        <f t="shared" si="16"/>
        <v>92.664197924530129</v>
      </c>
      <c r="W37" s="73">
        <f t="shared" si="16"/>
        <v>80.120724346076457</v>
      </c>
      <c r="X37" s="74">
        <f t="shared" si="16"/>
        <v>91.510997654239318</v>
      </c>
      <c r="Y37" s="71">
        <f t="shared" si="16"/>
        <v>106.05132888960644</v>
      </c>
      <c r="Z37" s="72">
        <f t="shared" si="16"/>
        <v>139.84425540130044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+'(令和4年6月) '!E20</f>
        <v>1176</v>
      </c>
      <c r="F39" s="14">
        <f>+'(令和4年6月) '!F20</f>
        <v>94180</v>
      </c>
      <c r="G39" s="13">
        <f>+'(令和4年6月) '!G20</f>
        <v>1399</v>
      </c>
      <c r="H39" s="14">
        <f>+'(令和4年6月) '!H20</f>
        <v>494412</v>
      </c>
      <c r="I39" s="13">
        <f>+'(令和4年6月) '!I20</f>
        <v>2232</v>
      </c>
      <c r="J39" s="14">
        <f>+'(令和4年6月) '!J20</f>
        <v>5352269</v>
      </c>
      <c r="K39" s="13">
        <f>+'(令和4年6月) '!K20</f>
        <v>3176</v>
      </c>
      <c r="L39" s="14">
        <f>+'(令和4年6月) '!L20</f>
        <v>6167468</v>
      </c>
      <c r="M39" s="13">
        <f>+'(令和4年6月) '!M20</f>
        <v>8800.2559999999994</v>
      </c>
      <c r="N39" s="14">
        <f>+'(令和4年6月) '!N20</f>
        <v>2415658</v>
      </c>
      <c r="O39" s="13">
        <f>+'(令和4年6月) '!O20</f>
        <v>3930</v>
      </c>
      <c r="P39" s="14">
        <f>+'(令和4年6月) '!P20</f>
        <v>1371196</v>
      </c>
      <c r="Q39" s="13">
        <f>+'(令和4年6月) '!Q20</f>
        <v>29400</v>
      </c>
      <c r="R39" s="14">
        <f>+'(令和4年6月) '!R20</f>
        <v>5698258</v>
      </c>
      <c r="S39" s="25">
        <f>+'(令和4年6月) '!S20</f>
        <v>50065</v>
      </c>
      <c r="T39" s="26">
        <f>+'(令和4年6月) '!T20</f>
        <v>11860887</v>
      </c>
      <c r="U39" s="13">
        <f>+'(令和4年6月) '!U20</f>
        <v>3284</v>
      </c>
      <c r="V39" s="14">
        <f>+'(令和4年6月) '!V20</f>
        <v>890348</v>
      </c>
      <c r="W39" s="13">
        <f>+'(令和4年6月) '!W20</f>
        <v>7885</v>
      </c>
      <c r="X39" s="14">
        <f>+'(令和4年6月) '!X20</f>
        <v>1667613</v>
      </c>
      <c r="Y39" s="55">
        <f>+'(令和4年6月) '!Y20</f>
        <v>111347.25599999999</v>
      </c>
      <c r="Z39" s="56">
        <f>+'(令和4年6月) '!Z20</f>
        <v>36012289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+'(令和4年6月) '!E21</f>
        <v>1303</v>
      </c>
      <c r="F40" s="21">
        <f>+'(令和4年6月) '!F21</f>
        <v>154440</v>
      </c>
      <c r="G40" s="27">
        <f>+'(令和4年6月) '!G21</f>
        <v>1399</v>
      </c>
      <c r="H40" s="21">
        <f>+'(令和4年6月) '!H21</f>
        <v>505069</v>
      </c>
      <c r="I40" s="27">
        <f>+'(令和4年6月) '!I21</f>
        <v>2070</v>
      </c>
      <c r="J40" s="21">
        <f>+'(令和4年6月) '!J21</f>
        <v>4940771</v>
      </c>
      <c r="K40" s="27">
        <f>+'(令和4年6月) '!K21</f>
        <v>2111</v>
      </c>
      <c r="L40" s="21">
        <f>+'(令和4年6月) '!L21</f>
        <v>3736665</v>
      </c>
      <c r="M40" s="27">
        <f>+'(令和4年6月) '!M21</f>
        <v>9225.4840000000004</v>
      </c>
      <c r="N40" s="21">
        <f>+'(令和4年6月) '!N21</f>
        <v>2269609</v>
      </c>
      <c r="O40" s="27">
        <f>+'(令和4年6月) '!O21</f>
        <v>3851</v>
      </c>
      <c r="P40" s="21">
        <f>+'(令和4年6月) '!P21</f>
        <v>1356174</v>
      </c>
      <c r="Q40" s="27">
        <f>+'(令和4年6月) '!Q21</f>
        <v>28961</v>
      </c>
      <c r="R40" s="21">
        <f>+'(令和4年6月) '!R21</f>
        <v>5493695</v>
      </c>
      <c r="S40" s="25">
        <f>+'(令和4年6月) '!S21</f>
        <v>49972</v>
      </c>
      <c r="T40" s="26">
        <f>+'(令和4年6月) '!T21</f>
        <v>11809890</v>
      </c>
      <c r="U40" s="27">
        <f>+'(令和4年6月) '!U21</f>
        <v>3069</v>
      </c>
      <c r="V40" s="21">
        <f>+'(令和4年6月) '!V21</f>
        <v>754793</v>
      </c>
      <c r="W40" s="27">
        <f>+'(令和4年6月) '!W21</f>
        <v>7971</v>
      </c>
      <c r="X40" s="21">
        <f>+'(令和4年6月) '!X21</f>
        <v>1602428</v>
      </c>
      <c r="Y40" s="58">
        <f>+'(令和4年6月) '!Y21</f>
        <v>109932.48400000001</v>
      </c>
      <c r="Z40" s="59">
        <f>+'(令和4年6月) '!Z21</f>
        <v>32623534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+'(令和4年6月) '!E22</f>
        <v>2324</v>
      </c>
      <c r="F41" s="21">
        <f>+'(令和4年6月) '!F22</f>
        <v>377618</v>
      </c>
      <c r="G41" s="27">
        <f>+'(令和4年6月) '!G22</f>
        <v>1584</v>
      </c>
      <c r="H41" s="21">
        <f>+'(令和4年6月) '!H22</f>
        <v>678001</v>
      </c>
      <c r="I41" s="27">
        <f>+'(令和4年6月) '!I22</f>
        <v>2126</v>
      </c>
      <c r="J41" s="21">
        <f>+'(令和4年6月) '!J22</f>
        <v>2775594</v>
      </c>
      <c r="K41" s="27">
        <f>+'(令和4年6月) '!K22</f>
        <v>5121</v>
      </c>
      <c r="L41" s="21">
        <f>+'(令和4年6月) '!L22</f>
        <v>9675211</v>
      </c>
      <c r="M41" s="27">
        <f>+'(令和4年6月) '!M22</f>
        <v>16655.471999999998</v>
      </c>
      <c r="N41" s="21">
        <f>+'(令和4年6月) '!N22</f>
        <v>3479869</v>
      </c>
      <c r="O41" s="27">
        <f>+'(令和4年6月) '!O22</f>
        <v>4965</v>
      </c>
      <c r="P41" s="21">
        <f>+'(令和4年6月) '!P22</f>
        <v>1363418</v>
      </c>
      <c r="Q41" s="27">
        <f>+'(令和4年6月) '!Q22</f>
        <v>61756</v>
      </c>
      <c r="R41" s="21">
        <f>+'(令和4年6月) '!R22</f>
        <v>10760448</v>
      </c>
      <c r="S41" s="25">
        <f>+'(令和4年6月) '!S22</f>
        <v>29269</v>
      </c>
      <c r="T41" s="26">
        <f>+'(令和4年6月) '!T22</f>
        <v>2616320</v>
      </c>
      <c r="U41" s="27">
        <f>+'(令和4年6月) '!U22</f>
        <v>4684</v>
      </c>
      <c r="V41" s="21">
        <f>+'(令和4年6月) '!V22</f>
        <v>1637571</v>
      </c>
      <c r="W41" s="27">
        <f>+'(令和4年6月) '!W22</f>
        <v>8454</v>
      </c>
      <c r="X41" s="21">
        <f>+'(令和4年6月) '!X22</f>
        <v>2047444</v>
      </c>
      <c r="Y41" s="58">
        <f>+'(令和4年6月) '!Y22</f>
        <v>136938.47200000001</v>
      </c>
      <c r="Z41" s="59">
        <f>+'(令和4年6月) '!Z22</f>
        <v>35411494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+(E39+E40)/(E41+'(令和4年6月) '!E41)*100</f>
        <v>51.851077180506167</v>
      </c>
      <c r="F42" s="123"/>
      <c r="G42" s="122">
        <f>+(G39+G40)/(G41+'(令和4年6月) '!G41)*100</f>
        <v>88.098236775818634</v>
      </c>
      <c r="H42" s="123"/>
      <c r="I42" s="122">
        <f>+(I39+I40)/(I41+'(令和4年6月) '!I41)*100</f>
        <v>94.13566739606128</v>
      </c>
      <c r="J42" s="123"/>
      <c r="K42" s="122">
        <f>+(K39+K40)/(K41+'(令和4年6月) '!K41)*100</f>
        <v>57.611419853982781</v>
      </c>
      <c r="L42" s="123"/>
      <c r="M42" s="122">
        <f>+(M39+M40)/(M41+'(令和4年6月) '!M41)*100</f>
        <v>53.432125400894925</v>
      </c>
      <c r="N42" s="123"/>
      <c r="O42" s="122">
        <f>+(O39+O40)/(O41+'(令和4年6月) '!O41)*100</f>
        <v>78.986904882753024</v>
      </c>
      <c r="P42" s="123"/>
      <c r="Q42" s="122">
        <f>+(Q39+Q40)/(Q41+'(令和4年6月) '!Q41)*100</f>
        <v>47.41866814001105</v>
      </c>
      <c r="R42" s="123"/>
      <c r="S42" s="122">
        <f>+(S39+S40)/(S41+'(令和4年6月) '!S41)*100</f>
        <v>171.16727123400176</v>
      </c>
      <c r="T42" s="123"/>
      <c r="U42" s="122">
        <f>+(U39+U40)/(U41+'(令和4年6月) '!U41)*100</f>
        <v>69.492452417414128</v>
      </c>
      <c r="V42" s="123"/>
      <c r="W42" s="122">
        <f>+(W39+W40)/(W41+'(令和4年6月) '!W41)*100</f>
        <v>93.298028832009422</v>
      </c>
      <c r="X42" s="123"/>
      <c r="Y42" s="122">
        <f>+(Y39+Y40)/(Y41+'(令和4年6月) '!Y41)*100</f>
        <v>81.070359497200812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7">E20-E39</f>
        <v>-305</v>
      </c>
      <c r="F43" s="97">
        <f t="shared" si="17"/>
        <v>-22987</v>
      </c>
      <c r="G43" s="94">
        <f t="shared" si="17"/>
        <v>-302</v>
      </c>
      <c r="H43" s="95">
        <f t="shared" si="17"/>
        <v>-79031</v>
      </c>
      <c r="I43" s="96">
        <f t="shared" si="17"/>
        <v>-231</v>
      </c>
      <c r="J43" s="97">
        <f t="shared" si="17"/>
        <v>-547761</v>
      </c>
      <c r="K43" s="94">
        <f t="shared" si="17"/>
        <v>-1497</v>
      </c>
      <c r="L43" s="95">
        <f t="shared" si="17"/>
        <v>-2907269</v>
      </c>
      <c r="M43" s="96">
        <f t="shared" si="17"/>
        <v>1148.4720000000016</v>
      </c>
      <c r="N43" s="97">
        <f t="shared" si="17"/>
        <v>-364662</v>
      </c>
      <c r="O43" s="94">
        <f t="shared" si="17"/>
        <v>383</v>
      </c>
      <c r="P43" s="95">
        <f t="shared" si="17"/>
        <v>107814</v>
      </c>
      <c r="Q43" s="96">
        <f t="shared" si="17"/>
        <v>-2012</v>
      </c>
      <c r="R43" s="97">
        <f t="shared" si="17"/>
        <v>-297856</v>
      </c>
      <c r="S43" s="94">
        <f t="shared" si="17"/>
        <v>5284</v>
      </c>
      <c r="T43" s="95">
        <f t="shared" si="17"/>
        <v>315265301</v>
      </c>
      <c r="U43" s="96">
        <f t="shared" si="17"/>
        <v>-196</v>
      </c>
      <c r="V43" s="97">
        <f t="shared" si="17"/>
        <v>197229</v>
      </c>
      <c r="W43" s="94">
        <f t="shared" si="17"/>
        <v>-968</v>
      </c>
      <c r="X43" s="95">
        <f t="shared" si="17"/>
        <v>-110603</v>
      </c>
      <c r="Y43" s="94">
        <f t="shared" si="17"/>
        <v>1304.4720000000088</v>
      </c>
      <c r="Z43" s="95">
        <f t="shared" si="17"/>
        <v>311240175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7"/>
        <v>-183</v>
      </c>
      <c r="F44" s="101">
        <f t="shared" si="17"/>
        <v>-57952</v>
      </c>
      <c r="G44" s="98">
        <f t="shared" si="17"/>
        <v>-231</v>
      </c>
      <c r="H44" s="99">
        <f t="shared" si="17"/>
        <v>-65065</v>
      </c>
      <c r="I44" s="100">
        <f t="shared" si="17"/>
        <v>-179</v>
      </c>
      <c r="J44" s="101">
        <f t="shared" si="17"/>
        <v>-350697</v>
      </c>
      <c r="K44" s="98">
        <f t="shared" si="17"/>
        <v>-730</v>
      </c>
      <c r="L44" s="99">
        <f t="shared" si="17"/>
        <v>-1131566</v>
      </c>
      <c r="M44" s="100">
        <f t="shared" si="17"/>
        <v>302.99199999999837</v>
      </c>
      <c r="N44" s="101">
        <f t="shared" si="17"/>
        <v>-403547</v>
      </c>
      <c r="O44" s="98">
        <f t="shared" si="17"/>
        <v>477</v>
      </c>
      <c r="P44" s="99">
        <f t="shared" si="17"/>
        <v>156068</v>
      </c>
      <c r="Q44" s="100">
        <f t="shared" si="17"/>
        <v>-1089</v>
      </c>
      <c r="R44" s="101">
        <f t="shared" si="17"/>
        <v>-64015</v>
      </c>
      <c r="S44" s="98">
        <f t="shared" si="17"/>
        <v>4116</v>
      </c>
      <c r="T44" s="99">
        <f t="shared" si="17"/>
        <v>315565911</v>
      </c>
      <c r="U44" s="100">
        <f t="shared" si="17"/>
        <v>-209</v>
      </c>
      <c r="V44" s="101">
        <f t="shared" si="17"/>
        <v>-135186</v>
      </c>
      <c r="W44" s="98">
        <f t="shared" si="17"/>
        <v>-564</v>
      </c>
      <c r="X44" s="99">
        <f t="shared" si="17"/>
        <v>-14314</v>
      </c>
      <c r="Y44" s="98">
        <f t="shared" si="17"/>
        <v>1715.9919999999984</v>
      </c>
      <c r="Z44" s="99">
        <f t="shared" si="17"/>
        <v>313503128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7"/>
        <v>-248</v>
      </c>
      <c r="F45" s="101">
        <f t="shared" si="17"/>
        <v>-25295</v>
      </c>
      <c r="G45" s="98">
        <f t="shared" si="17"/>
        <v>-71</v>
      </c>
      <c r="H45" s="99">
        <f t="shared" si="17"/>
        <v>-24623</v>
      </c>
      <c r="I45" s="100">
        <f t="shared" si="17"/>
        <v>110</v>
      </c>
      <c r="J45" s="101">
        <f t="shared" si="17"/>
        <v>216134</v>
      </c>
      <c r="K45" s="98">
        <f t="shared" si="17"/>
        <v>298</v>
      </c>
      <c r="L45" s="99">
        <f t="shared" si="17"/>
        <v>656150</v>
      </c>
      <c r="M45" s="100">
        <f t="shared" si="17"/>
        <v>416.55200000000332</v>
      </c>
      <c r="N45" s="101">
        <f t="shared" si="17"/>
        <v>185344</v>
      </c>
      <c r="O45" s="98">
        <f t="shared" si="17"/>
        <v>-14</v>
      </c>
      <c r="P45" s="99">
        <f t="shared" si="17"/>
        <v>-33232</v>
      </c>
      <c r="Q45" s="100">
        <f t="shared" si="17"/>
        <v>-487</v>
      </c>
      <c r="R45" s="101">
        <f t="shared" si="17"/>
        <v>-33720</v>
      </c>
      <c r="S45" s="98">
        <f t="shared" si="17"/>
        <v>1261</v>
      </c>
      <c r="T45" s="99">
        <f t="shared" si="17"/>
        <v>-249612</v>
      </c>
      <c r="U45" s="100">
        <f t="shared" si="17"/>
        <v>228</v>
      </c>
      <c r="V45" s="101">
        <f t="shared" si="17"/>
        <v>466390</v>
      </c>
      <c r="W45" s="98">
        <f t="shared" si="17"/>
        <v>-490</v>
      </c>
      <c r="X45" s="99">
        <f t="shared" si="17"/>
        <v>-31734</v>
      </c>
      <c r="Y45" s="98">
        <f t="shared" si="17"/>
        <v>1003.551999999996</v>
      </c>
      <c r="Z45" s="99">
        <f t="shared" si="17"/>
        <v>1125802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-6.6010771805061665</v>
      </c>
      <c r="F46" s="123"/>
      <c r="G46" s="122">
        <f>G23-G42</f>
        <v>-14.962944557542883</v>
      </c>
      <c r="H46" s="123"/>
      <c r="I46" s="122">
        <f>I23-I42</f>
        <v>-4.9105413071112594</v>
      </c>
      <c r="J46" s="123"/>
      <c r="K46" s="122">
        <f>K23-K42</f>
        <v>-28.579161789466649</v>
      </c>
      <c r="L46" s="123"/>
      <c r="M46" s="122">
        <f>M23-M42</f>
        <v>4.3166146775265446</v>
      </c>
      <c r="N46" s="123"/>
      <c r="O46" s="122">
        <f t="shared" si="17"/>
        <v>8.1550878562546387</v>
      </c>
      <c r="P46" s="123"/>
      <c r="Q46" s="122">
        <f t="shared" si="17"/>
        <v>-2.5009684854692935</v>
      </c>
      <c r="R46" s="123"/>
      <c r="S46" s="122">
        <f t="shared" si="17"/>
        <v>11.840805824143018</v>
      </c>
      <c r="T46" s="123"/>
      <c r="U46" s="122">
        <f t="shared" si="17"/>
        <v>-7.508292350719671</v>
      </c>
      <c r="V46" s="123"/>
      <c r="W46" s="122">
        <f t="shared" si="17"/>
        <v>-6.0523228994963318</v>
      </c>
      <c r="X46" s="123"/>
      <c r="Y46" s="122">
        <f t="shared" si="17"/>
        <v>0.5288107836910001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8">E20/E39*100</f>
        <v>74.064625850340136</v>
      </c>
      <c r="F47" s="76">
        <f t="shared" si="18"/>
        <v>75.592482480356765</v>
      </c>
      <c r="G47" s="75">
        <f t="shared" si="18"/>
        <v>78.413152251608281</v>
      </c>
      <c r="H47" s="77">
        <f t="shared" si="18"/>
        <v>84.015153353882994</v>
      </c>
      <c r="I47" s="78">
        <f t="shared" si="18"/>
        <v>89.650537634408607</v>
      </c>
      <c r="J47" s="76">
        <f t="shared" si="18"/>
        <v>89.765817076832278</v>
      </c>
      <c r="K47" s="75">
        <f t="shared" si="18"/>
        <v>52.865239294710328</v>
      </c>
      <c r="L47" s="77">
        <f t="shared" si="18"/>
        <v>52.861222790292551</v>
      </c>
      <c r="M47" s="78">
        <f t="shared" si="18"/>
        <v>113.05043853269726</v>
      </c>
      <c r="N47" s="76">
        <f t="shared" si="18"/>
        <v>84.904237271997943</v>
      </c>
      <c r="O47" s="75">
        <f t="shared" si="18"/>
        <v>109.74554707379134</v>
      </c>
      <c r="P47" s="77">
        <f t="shared" si="18"/>
        <v>107.86277089489759</v>
      </c>
      <c r="Q47" s="78">
        <f t="shared" si="18"/>
        <v>93.156462585034021</v>
      </c>
      <c r="R47" s="76">
        <f t="shared" si="18"/>
        <v>94.772858652591722</v>
      </c>
      <c r="S47" s="75">
        <f t="shared" si="18"/>
        <v>110.55427943673224</v>
      </c>
      <c r="T47" s="77">
        <f t="shared" si="18"/>
        <v>2758.0246570092099</v>
      </c>
      <c r="U47" s="78">
        <f t="shared" si="18"/>
        <v>94.031668696711321</v>
      </c>
      <c r="V47" s="76">
        <f t="shared" si="18"/>
        <v>122.1519001558941</v>
      </c>
      <c r="W47" s="75">
        <f t="shared" si="18"/>
        <v>87.723525681674062</v>
      </c>
      <c r="X47" s="77">
        <f t="shared" si="18"/>
        <v>93.367585884734652</v>
      </c>
      <c r="Y47" s="75">
        <f t="shared" si="18"/>
        <v>101.17153493212263</v>
      </c>
      <c r="Z47" s="77">
        <f t="shared" si="18"/>
        <v>964.26101656576168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8"/>
        <v>85.955487336914814</v>
      </c>
      <c r="F48" s="70">
        <f t="shared" si="18"/>
        <v>62.47604247604248</v>
      </c>
      <c r="G48" s="67">
        <f t="shared" si="18"/>
        <v>83.488205861329519</v>
      </c>
      <c r="H48" s="68">
        <f t="shared" si="18"/>
        <v>87.117601753423784</v>
      </c>
      <c r="I48" s="69">
        <f t="shared" si="18"/>
        <v>91.352657004830917</v>
      </c>
      <c r="J48" s="70">
        <f t="shared" si="18"/>
        <v>92.90197825400125</v>
      </c>
      <c r="K48" s="67">
        <f t="shared" si="18"/>
        <v>65.419232591189015</v>
      </c>
      <c r="L48" s="68">
        <f t="shared" si="18"/>
        <v>69.717221104915751</v>
      </c>
      <c r="M48" s="69">
        <f t="shared" si="18"/>
        <v>103.28429381049273</v>
      </c>
      <c r="N48" s="70">
        <f t="shared" si="18"/>
        <v>82.219536492849656</v>
      </c>
      <c r="O48" s="67">
        <f t="shared" si="18"/>
        <v>112.38639314463776</v>
      </c>
      <c r="P48" s="68">
        <f t="shared" si="18"/>
        <v>111.50796284252611</v>
      </c>
      <c r="Q48" s="69">
        <f t="shared" si="18"/>
        <v>96.239770726148947</v>
      </c>
      <c r="R48" s="70">
        <f t="shared" si="18"/>
        <v>98.834755114726974</v>
      </c>
      <c r="S48" s="67">
        <f t="shared" si="18"/>
        <v>108.23661250300167</v>
      </c>
      <c r="T48" s="68">
        <f t="shared" si="18"/>
        <v>2772.0478429519667</v>
      </c>
      <c r="U48" s="69">
        <f t="shared" si="18"/>
        <v>93.1899641577061</v>
      </c>
      <c r="V48" s="70">
        <f t="shared" si="18"/>
        <v>82.089659019095308</v>
      </c>
      <c r="W48" s="67">
        <f t="shared" si="18"/>
        <v>92.924350771546855</v>
      </c>
      <c r="X48" s="68">
        <f t="shared" si="18"/>
        <v>99.106730536410993</v>
      </c>
      <c r="Y48" s="67">
        <f t="shared" si="18"/>
        <v>101.56095081049929</v>
      </c>
      <c r="Z48" s="68">
        <f t="shared" si="18"/>
        <v>1060.9723091311935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8"/>
        <v>89.328743545611005</v>
      </c>
      <c r="F49" s="74">
        <f t="shared" si="18"/>
        <v>93.301431605484908</v>
      </c>
      <c r="G49" s="71">
        <f t="shared" si="18"/>
        <v>95.517676767676761</v>
      </c>
      <c r="H49" s="72">
        <f t="shared" si="18"/>
        <v>96.368294442043606</v>
      </c>
      <c r="I49" s="73">
        <f t="shared" si="18"/>
        <v>105.17403574788335</v>
      </c>
      <c r="J49" s="74">
        <f t="shared" si="18"/>
        <v>107.78694578529857</v>
      </c>
      <c r="K49" s="71">
        <f t="shared" si="18"/>
        <v>105.81917594219878</v>
      </c>
      <c r="L49" s="72">
        <f t="shared" si="18"/>
        <v>106.78176424266097</v>
      </c>
      <c r="M49" s="73">
        <f t="shared" si="18"/>
        <v>102.50099186621672</v>
      </c>
      <c r="N49" s="74">
        <f t="shared" si="18"/>
        <v>105.3261775084062</v>
      </c>
      <c r="O49" s="71">
        <f t="shared" si="18"/>
        <v>99.718026183282987</v>
      </c>
      <c r="P49" s="72">
        <f t="shared" si="18"/>
        <v>97.562596357096652</v>
      </c>
      <c r="Q49" s="73">
        <f t="shared" si="18"/>
        <v>99.211412656260123</v>
      </c>
      <c r="R49" s="74">
        <f t="shared" si="18"/>
        <v>99.686630147741056</v>
      </c>
      <c r="S49" s="71">
        <f t="shared" si="18"/>
        <v>104.3083125491134</v>
      </c>
      <c r="T49" s="72">
        <f t="shared" si="18"/>
        <v>90.459423923679054</v>
      </c>
      <c r="U49" s="73">
        <f t="shared" si="18"/>
        <v>104.86763450042697</v>
      </c>
      <c r="V49" s="74">
        <f t="shared" si="18"/>
        <v>128.48059717716055</v>
      </c>
      <c r="W49" s="71">
        <f t="shared" si="18"/>
        <v>94.203927135083987</v>
      </c>
      <c r="X49" s="72">
        <f t="shared" si="18"/>
        <v>98.450067498793615</v>
      </c>
      <c r="Y49" s="71">
        <f t="shared" si="18"/>
        <v>100.73284883739611</v>
      </c>
      <c r="Z49" s="72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42" sqref="G42:Z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63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7"/>
      <c r="D6" s="85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51.851077180506167</v>
      </c>
      <c r="F23" s="139"/>
      <c r="G23" s="138">
        <f>(G20+G21)/(G22+G41)*100</f>
        <v>88.098236775818634</v>
      </c>
      <c r="H23" s="139"/>
      <c r="I23" s="138">
        <f>(I20+I21)/(I22+I41)*100</f>
        <v>94.13566739606128</v>
      </c>
      <c r="J23" s="139"/>
      <c r="K23" s="138">
        <f>(K20+K21)/(K22+K41)*100</f>
        <v>57.611419853982781</v>
      </c>
      <c r="L23" s="139"/>
      <c r="M23" s="138">
        <f>(M20+M21)/(M22+M41)*100</f>
        <v>53.432125400894925</v>
      </c>
      <c r="N23" s="139"/>
      <c r="O23" s="138">
        <f>(O20+O21)/(O22+O41)*100</f>
        <v>78.986904882753024</v>
      </c>
      <c r="P23" s="139"/>
      <c r="Q23" s="138">
        <f>(Q20+Q21)/(Q22+Q41)*100</f>
        <v>47.41866814001105</v>
      </c>
      <c r="R23" s="139"/>
      <c r="S23" s="138">
        <f>(S20+S21)/(S22+S41)*100</f>
        <v>171.16727123400176</v>
      </c>
      <c r="T23" s="139"/>
      <c r="U23" s="138">
        <f>(U20+U21)/(U22+U41)*100</f>
        <v>69.492452417414128</v>
      </c>
      <c r="V23" s="139"/>
      <c r="W23" s="138">
        <f>(W20+W21)/(W22+W41)*100</f>
        <v>93.298028832009422</v>
      </c>
      <c r="X23" s="139"/>
      <c r="Y23" s="138">
        <f>(Y20+Y21)/(Y22+Y41)*100</f>
        <v>81.070359497200812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162486.23063683306</v>
      </c>
      <c r="F24" s="141"/>
      <c r="G24" s="134">
        <f>H22/G22*1000</f>
        <v>428030.93434343435</v>
      </c>
      <c r="H24" s="135"/>
      <c r="I24" s="136">
        <f>J22/I22*1000</f>
        <v>1305547.5070555033</v>
      </c>
      <c r="J24" s="137"/>
      <c r="K24" s="134">
        <f>L22/K22*1000</f>
        <v>1889320.6404999024</v>
      </c>
      <c r="L24" s="135"/>
      <c r="M24" s="136">
        <f>N22/M22*1000</f>
        <v>208932.47576532207</v>
      </c>
      <c r="N24" s="137"/>
      <c r="O24" s="134">
        <f>P22/O22*1000</f>
        <v>274605.8408862034</v>
      </c>
      <c r="P24" s="135"/>
      <c r="Q24" s="136">
        <f>R22/Q22*1000</f>
        <v>174241.33687414989</v>
      </c>
      <c r="R24" s="137"/>
      <c r="S24" s="134">
        <f>T22/S22*1000</f>
        <v>89388.773104649968</v>
      </c>
      <c r="T24" s="135"/>
      <c r="U24" s="136">
        <f>V22/U22*1000</f>
        <v>349609.52177625959</v>
      </c>
      <c r="V24" s="137"/>
      <c r="W24" s="134">
        <f>X22/W22*1000</f>
        <v>242186.4206292879</v>
      </c>
      <c r="X24" s="135"/>
      <c r="Y24" s="136">
        <f>Z22/Y22*1000</f>
        <v>258594.19550117367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53.9</v>
      </c>
      <c r="F30" s="130"/>
      <c r="G30" s="129">
        <v>75.599999999999994</v>
      </c>
      <c r="H30" s="130"/>
      <c r="I30" s="129">
        <v>124.2</v>
      </c>
      <c r="J30" s="130"/>
      <c r="K30" s="129">
        <v>84.3</v>
      </c>
      <c r="L30" s="130"/>
      <c r="M30" s="129">
        <v>49.3</v>
      </c>
      <c r="N30" s="130"/>
      <c r="O30" s="129">
        <v>109</v>
      </c>
      <c r="P30" s="130"/>
      <c r="Q30" s="129">
        <v>49.5</v>
      </c>
      <c r="R30" s="130"/>
      <c r="S30" s="129">
        <v>154.80000000000001</v>
      </c>
      <c r="T30" s="130"/>
      <c r="U30" s="129">
        <v>68</v>
      </c>
      <c r="V30" s="130"/>
      <c r="W30" s="129">
        <v>89</v>
      </c>
      <c r="X30" s="130"/>
      <c r="Y30" s="129">
        <v>82.3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-110</v>
      </c>
      <c r="F31" s="95">
        <f t="shared" ref="F31:Z33" si="4">F20-F27</f>
        <v>5199</v>
      </c>
      <c r="G31" s="96">
        <f t="shared" si="4"/>
        <v>740</v>
      </c>
      <c r="H31" s="97">
        <f t="shared" si="4"/>
        <v>295020</v>
      </c>
      <c r="I31" s="94">
        <f t="shared" si="4"/>
        <v>-304</v>
      </c>
      <c r="J31" s="95">
        <f t="shared" si="4"/>
        <v>3433108</v>
      </c>
      <c r="K31" s="96">
        <f t="shared" si="4"/>
        <v>2122</v>
      </c>
      <c r="L31" s="97">
        <f t="shared" si="4"/>
        <v>5906848</v>
      </c>
      <c r="M31" s="94">
        <f t="shared" si="4"/>
        <v>1178.2559999999994</v>
      </c>
      <c r="N31" s="95">
        <f t="shared" si="4"/>
        <v>469239</v>
      </c>
      <c r="O31" s="96">
        <f t="shared" si="4"/>
        <v>-701</v>
      </c>
      <c r="P31" s="97">
        <f t="shared" si="4"/>
        <v>-223971</v>
      </c>
      <c r="Q31" s="94">
        <f t="shared" si="4"/>
        <v>-68</v>
      </c>
      <c r="R31" s="95">
        <f t="shared" si="4"/>
        <v>-16085</v>
      </c>
      <c r="S31" s="96">
        <f t="shared" si="4"/>
        <v>5501</v>
      </c>
      <c r="T31" s="97">
        <f t="shared" si="4"/>
        <v>1086923</v>
      </c>
      <c r="U31" s="94">
        <f t="shared" si="4"/>
        <v>-649</v>
      </c>
      <c r="V31" s="95">
        <f t="shared" si="4"/>
        <v>-600729</v>
      </c>
      <c r="W31" s="96">
        <f t="shared" si="4"/>
        <v>-959</v>
      </c>
      <c r="X31" s="97">
        <f t="shared" si="4"/>
        <v>-169859</v>
      </c>
      <c r="Y31" s="94">
        <f t="shared" si="4"/>
        <v>6750.2559999999939</v>
      </c>
      <c r="Z31" s="95">
        <f t="shared" si="4"/>
        <v>10185693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5">E21-E28</f>
        <v>-29</v>
      </c>
      <c r="F32" s="99">
        <f t="shared" si="5"/>
        <v>-21769</v>
      </c>
      <c r="G32" s="100">
        <f t="shared" si="5"/>
        <v>763</v>
      </c>
      <c r="H32" s="101">
        <f t="shared" si="5"/>
        <v>301850</v>
      </c>
      <c r="I32" s="98">
        <f t="shared" si="5"/>
        <v>-445</v>
      </c>
      <c r="J32" s="99">
        <f t="shared" si="5"/>
        <v>3611315</v>
      </c>
      <c r="K32" s="100">
        <f t="shared" si="5"/>
        <v>1184</v>
      </c>
      <c r="L32" s="101">
        <f t="shared" si="5"/>
        <v>3496335</v>
      </c>
      <c r="M32" s="98">
        <f t="shared" si="5"/>
        <v>1613.4840000000004</v>
      </c>
      <c r="N32" s="99">
        <f t="shared" si="5"/>
        <v>630756</v>
      </c>
      <c r="O32" s="100">
        <f t="shared" si="5"/>
        <v>-620</v>
      </c>
      <c r="P32" s="101">
        <f t="shared" si="5"/>
        <v>-226358</v>
      </c>
      <c r="Q32" s="98">
        <f t="shared" si="5"/>
        <v>-678</v>
      </c>
      <c r="R32" s="99">
        <f t="shared" si="5"/>
        <v>-362420</v>
      </c>
      <c r="S32" s="100">
        <f t="shared" si="5"/>
        <v>4673</v>
      </c>
      <c r="T32" s="101">
        <f t="shared" si="5"/>
        <v>1041540</v>
      </c>
      <c r="U32" s="98">
        <f t="shared" si="4"/>
        <v>-47</v>
      </c>
      <c r="V32" s="99">
        <f t="shared" si="4"/>
        <v>122615</v>
      </c>
      <c r="W32" s="100">
        <f t="shared" si="4"/>
        <v>-961</v>
      </c>
      <c r="X32" s="101">
        <f t="shared" si="4"/>
        <v>-218556</v>
      </c>
      <c r="Y32" s="98">
        <f t="shared" si="4"/>
        <v>5453.4840000000113</v>
      </c>
      <c r="Z32" s="99">
        <f t="shared" si="4"/>
        <v>8375308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5"/>
        <v>-80</v>
      </c>
      <c r="F33" s="99">
        <f t="shared" si="4"/>
        <v>-37376</v>
      </c>
      <c r="G33" s="100">
        <f t="shared" si="4"/>
        <v>716</v>
      </c>
      <c r="H33" s="101">
        <f t="shared" si="4"/>
        <v>295570</v>
      </c>
      <c r="I33" s="98">
        <f t="shared" si="4"/>
        <v>82</v>
      </c>
      <c r="J33" s="99">
        <f t="shared" si="4"/>
        <v>592198</v>
      </c>
      <c r="K33" s="100">
        <f t="shared" si="4"/>
        <v>3883</v>
      </c>
      <c r="L33" s="101">
        <f t="shared" si="4"/>
        <v>7754809</v>
      </c>
      <c r="M33" s="98">
        <f t="shared" si="4"/>
        <v>1207.4719999999979</v>
      </c>
      <c r="N33" s="99">
        <f t="shared" si="4"/>
        <v>336700</v>
      </c>
      <c r="O33" s="100">
        <f t="shared" si="4"/>
        <v>711</v>
      </c>
      <c r="P33" s="101">
        <f t="shared" si="4"/>
        <v>173910</v>
      </c>
      <c r="Q33" s="98">
        <f t="shared" si="4"/>
        <v>2141</v>
      </c>
      <c r="R33" s="99">
        <f t="shared" si="4"/>
        <v>813775</v>
      </c>
      <c r="S33" s="100">
        <f t="shared" si="4"/>
        <v>602</v>
      </c>
      <c r="T33" s="101">
        <f t="shared" si="4"/>
        <v>142978</v>
      </c>
      <c r="U33" s="98">
        <f t="shared" si="4"/>
        <v>-909</v>
      </c>
      <c r="V33" s="99">
        <f t="shared" si="4"/>
        <v>-632951</v>
      </c>
      <c r="W33" s="100">
        <f t="shared" si="4"/>
        <v>-1486</v>
      </c>
      <c r="X33" s="101">
        <f t="shared" si="4"/>
        <v>-155253</v>
      </c>
      <c r="Y33" s="98">
        <f t="shared" si="4"/>
        <v>6867.4720000000088</v>
      </c>
      <c r="Z33" s="99">
        <f t="shared" si="4"/>
        <v>9284360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-2.048922819493832</v>
      </c>
      <c r="F34" s="123"/>
      <c r="G34" s="161">
        <f t="shared" ref="G34" si="6">+G23-G30</f>
        <v>12.49823677581864</v>
      </c>
      <c r="H34" s="162"/>
      <c r="I34" s="124">
        <f t="shared" ref="I34" si="7">+I23-I30</f>
        <v>-30.064332603938723</v>
      </c>
      <c r="J34" s="123"/>
      <c r="K34" s="161">
        <f t="shared" ref="K34" si="8">+K23-K30</f>
        <v>-26.688580146017216</v>
      </c>
      <c r="L34" s="162"/>
      <c r="M34" s="124">
        <f t="shared" ref="M34" si="9">+M23-M30</f>
        <v>4.1321254008949282</v>
      </c>
      <c r="N34" s="123"/>
      <c r="O34" s="161">
        <f t="shared" ref="O34" si="10">+O23-O30</f>
        <v>-30.013095117246976</v>
      </c>
      <c r="P34" s="162"/>
      <c r="Q34" s="124">
        <f t="shared" ref="Q34" si="11">+Q23-Q30</f>
        <v>-2.0813318599889499</v>
      </c>
      <c r="R34" s="123"/>
      <c r="S34" s="161">
        <f t="shared" ref="S34" si="12">+S23-S30</f>
        <v>16.367271234001748</v>
      </c>
      <c r="T34" s="162"/>
      <c r="U34" s="124">
        <f t="shared" ref="U34" si="13">+U23-U30</f>
        <v>1.4924524174141283</v>
      </c>
      <c r="V34" s="123"/>
      <c r="W34" s="161">
        <f t="shared" ref="W34" si="14">+W23-W30</f>
        <v>4.2980288320094218</v>
      </c>
      <c r="X34" s="162"/>
      <c r="Y34" s="124">
        <f t="shared" ref="Y34" si="15">+Y23-Y30</f>
        <v>-1.2296405027991852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6">E20/E27*100</f>
        <v>91.446345256609646</v>
      </c>
      <c r="F35" s="64">
        <f t="shared" si="16"/>
        <v>105.84282037738393</v>
      </c>
      <c r="G35" s="65">
        <f t="shared" si="16"/>
        <v>212.29135053110775</v>
      </c>
      <c r="H35" s="66">
        <f t="shared" si="16"/>
        <v>247.95979778526723</v>
      </c>
      <c r="I35" s="63">
        <f t="shared" si="16"/>
        <v>88.012618296529965</v>
      </c>
      <c r="J35" s="64">
        <f t="shared" si="16"/>
        <v>278.88587773511449</v>
      </c>
      <c r="K35" s="65">
        <f t="shared" si="16"/>
        <v>301.32827324478177</v>
      </c>
      <c r="L35" s="66">
        <f t="shared" si="16"/>
        <v>2366.4599800475789</v>
      </c>
      <c r="M35" s="63">
        <f t="shared" si="16"/>
        <v>115.45861978483336</v>
      </c>
      <c r="N35" s="64">
        <f t="shared" si="16"/>
        <v>124.10781029161757</v>
      </c>
      <c r="O35" s="65">
        <f t="shared" si="16"/>
        <v>84.86288058734614</v>
      </c>
      <c r="P35" s="66">
        <f t="shared" si="16"/>
        <v>85.959401115996002</v>
      </c>
      <c r="Q35" s="63">
        <f t="shared" si="16"/>
        <v>99.769241210804935</v>
      </c>
      <c r="R35" s="64">
        <f t="shared" si="16"/>
        <v>99.718515321883899</v>
      </c>
      <c r="S35" s="65">
        <f t="shared" si="16"/>
        <v>112.34404452024056</v>
      </c>
      <c r="T35" s="66">
        <f t="shared" si="16"/>
        <v>110.08842242279628</v>
      </c>
      <c r="U35" s="63">
        <f t="shared" si="16"/>
        <v>83.498601576404781</v>
      </c>
      <c r="V35" s="64">
        <f t="shared" si="16"/>
        <v>59.71173856212657</v>
      </c>
      <c r="W35" s="65">
        <f t="shared" si="16"/>
        <v>89.156490275893262</v>
      </c>
      <c r="X35" s="66">
        <f t="shared" si="16"/>
        <v>90.755831925602124</v>
      </c>
      <c r="Y35" s="63">
        <f t="shared" si="16"/>
        <v>106.45358471084256</v>
      </c>
      <c r="Z35" s="64">
        <f t="shared" si="16"/>
        <v>139.43877466469061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6"/>
        <v>97.822822822822815</v>
      </c>
      <c r="F36" s="68">
        <f t="shared" si="16"/>
        <v>87.645920469442544</v>
      </c>
      <c r="G36" s="69">
        <f t="shared" si="16"/>
        <v>219.96855345911951</v>
      </c>
      <c r="H36" s="70">
        <f t="shared" si="16"/>
        <v>248.53433980090443</v>
      </c>
      <c r="I36" s="67">
        <f t="shared" si="16"/>
        <v>82.306163021868784</v>
      </c>
      <c r="J36" s="68">
        <f t="shared" si="16"/>
        <v>371.6385499031183</v>
      </c>
      <c r="K36" s="69">
        <f t="shared" si="16"/>
        <v>227.72384034519953</v>
      </c>
      <c r="L36" s="70">
        <f t="shared" si="16"/>
        <v>1554.8058918986394</v>
      </c>
      <c r="M36" s="67">
        <f t="shared" si="16"/>
        <v>121.19658434051499</v>
      </c>
      <c r="N36" s="68">
        <f t="shared" si="16"/>
        <v>138.48764959395382</v>
      </c>
      <c r="O36" s="69">
        <f t="shared" si="16"/>
        <v>86.132856184298817</v>
      </c>
      <c r="P36" s="70">
        <f t="shared" si="16"/>
        <v>85.696466169404474</v>
      </c>
      <c r="Q36" s="67">
        <f t="shared" si="16"/>
        <v>97.712473430277683</v>
      </c>
      <c r="R36" s="68">
        <f t="shared" si="16"/>
        <v>93.811255414212326</v>
      </c>
      <c r="S36" s="69">
        <f t="shared" si="16"/>
        <v>110.31590101326741</v>
      </c>
      <c r="T36" s="70">
        <f t="shared" si="16"/>
        <v>109.67223390770174</v>
      </c>
      <c r="U36" s="67">
        <f t="shared" si="16"/>
        <v>98.491655969191271</v>
      </c>
      <c r="V36" s="68">
        <f t="shared" si="16"/>
        <v>119.3956448974814</v>
      </c>
      <c r="W36" s="69">
        <f t="shared" si="16"/>
        <v>89.240931482310799</v>
      </c>
      <c r="X36" s="70">
        <f t="shared" si="16"/>
        <v>87.997917609380423</v>
      </c>
      <c r="Y36" s="67">
        <f t="shared" si="16"/>
        <v>105.21969390978091</v>
      </c>
      <c r="Z36" s="68">
        <f t="shared" si="16"/>
        <v>134.5398793297291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6"/>
        <v>96.672212978369387</v>
      </c>
      <c r="F37" s="72">
        <f t="shared" si="16"/>
        <v>90.99360472681532</v>
      </c>
      <c r="G37" s="73">
        <f t="shared" si="16"/>
        <v>182.48847926267283</v>
      </c>
      <c r="H37" s="74">
        <f t="shared" si="16"/>
        <v>177.28714460909288</v>
      </c>
      <c r="I37" s="71">
        <f t="shared" si="16"/>
        <v>104.01174168297456</v>
      </c>
      <c r="J37" s="72">
        <f t="shared" si="16"/>
        <v>127.12279403278195</v>
      </c>
      <c r="K37" s="73">
        <f t="shared" si="16"/>
        <v>413.65105008077546</v>
      </c>
      <c r="L37" s="74">
        <f t="shared" si="16"/>
        <v>503.81175399734019</v>
      </c>
      <c r="M37" s="71">
        <f t="shared" si="16"/>
        <v>107.81636457793888</v>
      </c>
      <c r="N37" s="72">
        <f t="shared" si="16"/>
        <v>110.71211888383985</v>
      </c>
      <c r="O37" s="73">
        <f t="shared" si="16"/>
        <v>116.71368124118477</v>
      </c>
      <c r="P37" s="74">
        <f t="shared" si="16"/>
        <v>114.62033042232586</v>
      </c>
      <c r="Q37" s="71">
        <f t="shared" si="16"/>
        <v>103.59137800889037</v>
      </c>
      <c r="R37" s="72">
        <f t="shared" si="16"/>
        <v>108.18137883893439</v>
      </c>
      <c r="S37" s="73">
        <f t="shared" si="16"/>
        <v>102.09997558167929</v>
      </c>
      <c r="T37" s="74">
        <f t="shared" si="16"/>
        <v>105.78076141512172</v>
      </c>
      <c r="U37" s="71">
        <f t="shared" si="16"/>
        <v>83.747541569819418</v>
      </c>
      <c r="V37" s="72">
        <f t="shared" si="16"/>
        <v>72.123106492691988</v>
      </c>
      <c r="W37" s="73">
        <f t="shared" si="16"/>
        <v>85.050301810865193</v>
      </c>
      <c r="X37" s="74">
        <f t="shared" si="16"/>
        <v>92.951686046696395</v>
      </c>
      <c r="Y37" s="71">
        <f t="shared" si="16"/>
        <v>105.27978719314837</v>
      </c>
      <c r="Z37" s="72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+(E39+E40)/(E41+'(令和4年5月) '!E41)*100</f>
        <v>34.577034416210999</v>
      </c>
      <c r="F42" s="123"/>
      <c r="G42" s="122">
        <f>+(G39+G40)/(G41+'(令和4年5月) '!G41)*100</f>
        <v>79.388770433546554</v>
      </c>
      <c r="H42" s="123"/>
      <c r="I42" s="122">
        <f>+(I39+I40)/(I41+'(令和4年5月) '!I41)*100</f>
        <v>106.86027898467871</v>
      </c>
      <c r="J42" s="123"/>
      <c r="K42" s="122">
        <f>+(K39+K40)/(K41+'(令和4年5月) '!K41)*100</f>
        <v>54.302393461762989</v>
      </c>
      <c r="L42" s="123"/>
      <c r="M42" s="122">
        <f>+(M39+M40)/(M41+'(令和4年5月) '!M41)*100</f>
        <v>57.640063834450231</v>
      </c>
      <c r="N42" s="123"/>
      <c r="O42" s="122">
        <f>+(O39+O40)/(O41+'(令和4年5月) '!O41)*100</f>
        <v>75.610526315789471</v>
      </c>
      <c r="P42" s="123"/>
      <c r="Q42" s="122">
        <f>+(Q39+Q40)/(Q41+'(令和4年5月) '!Q41)*100</f>
        <v>47.682843584745832</v>
      </c>
      <c r="R42" s="123"/>
      <c r="S42" s="122">
        <f>+(S39+S40)/(S41+'(令和4年5月) '!S41)*100</f>
        <v>143.9522283912307</v>
      </c>
      <c r="T42" s="123"/>
      <c r="U42" s="122">
        <f>+(U39+U40)/(U41+'(令和4年5月) '!U41)*100</f>
        <v>61.53846153846154</v>
      </c>
      <c r="V42" s="123"/>
      <c r="W42" s="122">
        <f>+(W39+W40)/(W41+'(令和4年5月) '!W41)*100</f>
        <v>82.629976720587365</v>
      </c>
      <c r="X42" s="123"/>
      <c r="Y42" s="122">
        <f>+(Y39+Y40)/(Y41+'(令和4年5月) '!Y41)*100</f>
        <v>74.850034108563747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7">E20-E39</f>
        <v>348</v>
      </c>
      <c r="F43" s="97">
        <f t="shared" si="17"/>
        <v>29270</v>
      </c>
      <c r="G43" s="94">
        <f t="shared" si="17"/>
        <v>233</v>
      </c>
      <c r="H43" s="95">
        <f t="shared" si="17"/>
        <v>71397</v>
      </c>
      <c r="I43" s="96">
        <f t="shared" si="17"/>
        <v>-139</v>
      </c>
      <c r="J43" s="97">
        <f t="shared" si="17"/>
        <v>-622061</v>
      </c>
      <c r="K43" s="94">
        <f t="shared" si="17"/>
        <v>1077</v>
      </c>
      <c r="L43" s="95">
        <f t="shared" si="17"/>
        <v>1546720</v>
      </c>
      <c r="M43" s="96">
        <f t="shared" si="17"/>
        <v>-1426.7440000000006</v>
      </c>
      <c r="N43" s="97">
        <f t="shared" si="17"/>
        <v>454766</v>
      </c>
      <c r="O43" s="94">
        <f t="shared" si="17"/>
        <v>213</v>
      </c>
      <c r="P43" s="95">
        <f t="shared" si="17"/>
        <v>72477</v>
      </c>
      <c r="Q43" s="96">
        <f t="shared" si="17"/>
        <v>-213</v>
      </c>
      <c r="R43" s="97">
        <f t="shared" si="17"/>
        <v>219932</v>
      </c>
      <c r="S43" s="94">
        <f t="shared" si="17"/>
        <v>7789</v>
      </c>
      <c r="T43" s="95">
        <f t="shared" si="17"/>
        <v>2106038</v>
      </c>
      <c r="U43" s="96">
        <f t="shared" si="17"/>
        <v>506</v>
      </c>
      <c r="V43" s="97">
        <f t="shared" si="17"/>
        <v>234107</v>
      </c>
      <c r="W43" s="94">
        <f t="shared" si="17"/>
        <v>708</v>
      </c>
      <c r="X43" s="95">
        <f t="shared" si="17"/>
        <v>265323</v>
      </c>
      <c r="Y43" s="94">
        <f t="shared" si="17"/>
        <v>9095.2559999999939</v>
      </c>
      <c r="Z43" s="95">
        <f t="shared" si="17"/>
        <v>4377969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7"/>
        <v>-19</v>
      </c>
      <c r="F44" s="101">
        <f t="shared" si="17"/>
        <v>-33589</v>
      </c>
      <c r="G44" s="98">
        <f t="shared" si="17"/>
        <v>331</v>
      </c>
      <c r="H44" s="99">
        <f t="shared" si="17"/>
        <v>112569</v>
      </c>
      <c r="I44" s="100">
        <f t="shared" si="17"/>
        <v>-232</v>
      </c>
      <c r="J44" s="101">
        <f t="shared" si="17"/>
        <v>-722195</v>
      </c>
      <c r="K44" s="98">
        <f t="shared" si="17"/>
        <v>-441</v>
      </c>
      <c r="L44" s="99">
        <f t="shared" si="17"/>
        <v>-294631</v>
      </c>
      <c r="M44" s="100">
        <f t="shared" si="17"/>
        <v>779.23600000000079</v>
      </c>
      <c r="N44" s="101">
        <f t="shared" si="17"/>
        <v>461186</v>
      </c>
      <c r="O44" s="98">
        <f t="shared" si="17"/>
        <v>385</v>
      </c>
      <c r="P44" s="99">
        <f t="shared" si="17"/>
        <v>94744</v>
      </c>
      <c r="Q44" s="100">
        <f t="shared" si="17"/>
        <v>595</v>
      </c>
      <c r="R44" s="101">
        <f t="shared" si="17"/>
        <v>120539</v>
      </c>
      <c r="S44" s="98">
        <f t="shared" si="17"/>
        <v>6428</v>
      </c>
      <c r="T44" s="99">
        <f t="shared" si="17"/>
        <v>1763632</v>
      </c>
      <c r="U44" s="100">
        <f t="shared" si="17"/>
        <v>175</v>
      </c>
      <c r="V44" s="101">
        <f t="shared" si="17"/>
        <v>214237</v>
      </c>
      <c r="W44" s="98">
        <f t="shared" si="17"/>
        <v>1305</v>
      </c>
      <c r="X44" s="99">
        <f t="shared" si="17"/>
        <v>237621</v>
      </c>
      <c r="Y44" s="98">
        <f t="shared" si="17"/>
        <v>9306.236000000019</v>
      </c>
      <c r="Z44" s="99">
        <f t="shared" si="17"/>
        <v>1954113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7"/>
        <v>-133</v>
      </c>
      <c r="F45" s="101">
        <f t="shared" si="17"/>
        <v>-61760</v>
      </c>
      <c r="G45" s="98">
        <f t="shared" si="17"/>
        <v>-8</v>
      </c>
      <c r="H45" s="99">
        <f t="shared" si="17"/>
        <v>-27657</v>
      </c>
      <c r="I45" s="100">
        <f t="shared" si="17"/>
        <v>-318</v>
      </c>
      <c r="J45" s="101">
        <f t="shared" si="17"/>
        <v>268302</v>
      </c>
      <c r="K45" s="98">
        <f t="shared" si="17"/>
        <v>1065</v>
      </c>
      <c r="L45" s="99">
        <f t="shared" si="17"/>
        <v>2429403</v>
      </c>
      <c r="M45" s="100">
        <f t="shared" si="17"/>
        <v>-424.82800000000134</v>
      </c>
      <c r="N45" s="101">
        <f t="shared" si="17"/>
        <v>150546</v>
      </c>
      <c r="O45" s="98">
        <f t="shared" si="17"/>
        <v>79</v>
      </c>
      <c r="P45" s="99">
        <f t="shared" si="17"/>
        <v>15021</v>
      </c>
      <c r="Q45" s="100">
        <f t="shared" si="17"/>
        <v>436</v>
      </c>
      <c r="R45" s="101">
        <f t="shared" si="17"/>
        <v>196139</v>
      </c>
      <c r="S45" s="98">
        <f t="shared" si="17"/>
        <v>94</v>
      </c>
      <c r="T45" s="99">
        <f t="shared" si="17"/>
        <v>50997</v>
      </c>
      <c r="U45" s="100">
        <f t="shared" si="17"/>
        <v>226</v>
      </c>
      <c r="V45" s="101">
        <f t="shared" si="17"/>
        <v>136734</v>
      </c>
      <c r="W45" s="98">
        <f t="shared" si="17"/>
        <v>-87</v>
      </c>
      <c r="X45" s="99">
        <f t="shared" si="17"/>
        <v>64810</v>
      </c>
      <c r="Y45" s="98">
        <f t="shared" si="17"/>
        <v>929.17200000002049</v>
      </c>
      <c r="Z45" s="99">
        <f t="shared" si="17"/>
        <v>3222535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17.274042764295167</v>
      </c>
      <c r="F46" s="123"/>
      <c r="G46" s="122">
        <f>G23-G42</f>
        <v>8.7094663422720799</v>
      </c>
      <c r="H46" s="123"/>
      <c r="I46" s="122">
        <f>I23-I42</f>
        <v>-12.724611588617435</v>
      </c>
      <c r="J46" s="123"/>
      <c r="K46" s="122">
        <f>K23-K42</f>
        <v>3.309026392219792</v>
      </c>
      <c r="L46" s="123"/>
      <c r="M46" s="122">
        <f>M23-M42</f>
        <v>-4.2079384335553058</v>
      </c>
      <c r="N46" s="123"/>
      <c r="O46" s="122">
        <f t="shared" si="17"/>
        <v>3.3763785669635524</v>
      </c>
      <c r="P46" s="123"/>
      <c r="Q46" s="122">
        <f t="shared" si="17"/>
        <v>-0.26417544473478216</v>
      </c>
      <c r="R46" s="123"/>
      <c r="S46" s="122">
        <f t="shared" si="17"/>
        <v>27.215042842771055</v>
      </c>
      <c r="T46" s="123"/>
      <c r="U46" s="122">
        <f t="shared" si="17"/>
        <v>7.9539908789525882</v>
      </c>
      <c r="V46" s="123"/>
      <c r="W46" s="122">
        <f t="shared" si="17"/>
        <v>10.668052111422057</v>
      </c>
      <c r="X46" s="123"/>
      <c r="Y46" s="122">
        <f t="shared" si="17"/>
        <v>6.2203253886370646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8">E20/E39*100</f>
        <v>142.02898550724638</v>
      </c>
      <c r="F47" s="76">
        <f t="shared" si="18"/>
        <v>145.09320597750732</v>
      </c>
      <c r="G47" s="75">
        <f t="shared" si="18"/>
        <v>119.9828473413379</v>
      </c>
      <c r="H47" s="77">
        <f t="shared" si="18"/>
        <v>116.87812488918831</v>
      </c>
      <c r="I47" s="78">
        <f t="shared" si="18"/>
        <v>94.137494727962888</v>
      </c>
      <c r="J47" s="76">
        <f t="shared" si="18"/>
        <v>89.587769674591129</v>
      </c>
      <c r="K47" s="75">
        <f t="shared" si="18"/>
        <v>151.3101476893759</v>
      </c>
      <c r="L47" s="77">
        <f t="shared" si="18"/>
        <v>133.47336838104999</v>
      </c>
      <c r="M47" s="78">
        <f t="shared" si="18"/>
        <v>86.04924220201427</v>
      </c>
      <c r="N47" s="76">
        <f t="shared" si="18"/>
        <v>123.19179230676652</v>
      </c>
      <c r="O47" s="75">
        <f t="shared" si="18"/>
        <v>105.73042776432607</v>
      </c>
      <c r="P47" s="77">
        <f t="shared" si="18"/>
        <v>105.5806529357005</v>
      </c>
      <c r="Q47" s="78">
        <f t="shared" si="18"/>
        <v>99.28072130483234</v>
      </c>
      <c r="R47" s="76">
        <f t="shared" si="18"/>
        <v>104.01458401708842</v>
      </c>
      <c r="S47" s="75">
        <f t="shared" si="18"/>
        <v>118.42416501088088</v>
      </c>
      <c r="T47" s="77">
        <f t="shared" si="18"/>
        <v>121.58965248975151</v>
      </c>
      <c r="U47" s="78">
        <f t="shared" si="18"/>
        <v>118.21454283657306</v>
      </c>
      <c r="V47" s="76">
        <f t="shared" si="18"/>
        <v>135.67393686161029</v>
      </c>
      <c r="W47" s="75">
        <f t="shared" si="18"/>
        <v>109.86484603594818</v>
      </c>
      <c r="X47" s="77">
        <f t="shared" si="18"/>
        <v>118.92069400765889</v>
      </c>
      <c r="Y47" s="75">
        <f t="shared" si="18"/>
        <v>108.89494190822673</v>
      </c>
      <c r="Z47" s="77">
        <f t="shared" si="18"/>
        <v>113.83930174569899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8"/>
        <v>98.562783661119511</v>
      </c>
      <c r="F48" s="70">
        <f t="shared" si="18"/>
        <v>82.136266214254178</v>
      </c>
      <c r="G48" s="67">
        <f t="shared" si="18"/>
        <v>130.99250936329588</v>
      </c>
      <c r="H48" s="68">
        <f t="shared" si="18"/>
        <v>128.68</v>
      </c>
      <c r="I48" s="69">
        <f t="shared" si="18"/>
        <v>89.921807124239791</v>
      </c>
      <c r="J48" s="70">
        <f t="shared" si="18"/>
        <v>87.247053928983505</v>
      </c>
      <c r="K48" s="67">
        <f t="shared" si="18"/>
        <v>82.719435736677113</v>
      </c>
      <c r="L48" s="68">
        <f t="shared" si="18"/>
        <v>92.691407428281124</v>
      </c>
      <c r="M48" s="69">
        <f t="shared" si="18"/>
        <v>109.22582429500058</v>
      </c>
      <c r="N48" s="70">
        <f t="shared" si="18"/>
        <v>125.50210874336369</v>
      </c>
      <c r="O48" s="67">
        <f t="shared" si="18"/>
        <v>111.10790536641662</v>
      </c>
      <c r="P48" s="68">
        <f t="shared" si="18"/>
        <v>107.51084087107489</v>
      </c>
      <c r="Q48" s="69">
        <f t="shared" si="18"/>
        <v>102.09758161178877</v>
      </c>
      <c r="R48" s="70">
        <f t="shared" si="18"/>
        <v>102.243355674021</v>
      </c>
      <c r="S48" s="67">
        <f t="shared" si="18"/>
        <v>114.76207973544001</v>
      </c>
      <c r="T48" s="68">
        <f t="shared" si="18"/>
        <v>117.55511355571397</v>
      </c>
      <c r="U48" s="69">
        <f t="shared" si="18"/>
        <v>106.04699378023497</v>
      </c>
      <c r="V48" s="70">
        <f t="shared" si="18"/>
        <v>139.63271150445098</v>
      </c>
      <c r="W48" s="67">
        <f t="shared" si="18"/>
        <v>119.57695769576956</v>
      </c>
      <c r="X48" s="68">
        <f t="shared" si="18"/>
        <v>117.41059358575974</v>
      </c>
      <c r="Y48" s="67">
        <f t="shared" si="18"/>
        <v>109.24831858979778</v>
      </c>
      <c r="Z48" s="68">
        <f t="shared" si="18"/>
        <v>106.37153534786327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8"/>
        <v>94.586894586894587</v>
      </c>
      <c r="F49" s="74">
        <f t="shared" si="18"/>
        <v>85.943765960061725</v>
      </c>
      <c r="G49" s="71">
        <f t="shared" si="18"/>
        <v>99.497487437185924</v>
      </c>
      <c r="H49" s="72">
        <f t="shared" si="18"/>
        <v>96.080679309240452</v>
      </c>
      <c r="I49" s="73">
        <f t="shared" si="18"/>
        <v>86.988543371522098</v>
      </c>
      <c r="J49" s="74">
        <f t="shared" si="18"/>
        <v>110.7008677090662</v>
      </c>
      <c r="K49" s="71">
        <f t="shared" si="18"/>
        <v>126.25739644970415</v>
      </c>
      <c r="L49" s="72">
        <f t="shared" si="18"/>
        <v>133.52839324475613</v>
      </c>
      <c r="M49" s="73">
        <f t="shared" si="18"/>
        <v>97.512760314514381</v>
      </c>
      <c r="N49" s="74">
        <f t="shared" si="18"/>
        <v>104.52182020188489</v>
      </c>
      <c r="O49" s="71">
        <f t="shared" si="18"/>
        <v>101.61686451084732</v>
      </c>
      <c r="P49" s="72">
        <f t="shared" si="18"/>
        <v>101.11398942596284</v>
      </c>
      <c r="Q49" s="73">
        <f t="shared" si="18"/>
        <v>100.71102413568167</v>
      </c>
      <c r="R49" s="74">
        <f t="shared" si="18"/>
        <v>101.8566193018398</v>
      </c>
      <c r="S49" s="71">
        <f t="shared" si="18"/>
        <v>100.32219365895459</v>
      </c>
      <c r="T49" s="72">
        <f t="shared" si="18"/>
        <v>101.98793680172049</v>
      </c>
      <c r="U49" s="73">
        <f t="shared" si="18"/>
        <v>105.06953790937641</v>
      </c>
      <c r="V49" s="74">
        <f t="shared" si="18"/>
        <v>109.1105163318868</v>
      </c>
      <c r="W49" s="71">
        <f t="shared" si="18"/>
        <v>98.981383912890763</v>
      </c>
      <c r="X49" s="72">
        <f t="shared" si="18"/>
        <v>103.26888371731746</v>
      </c>
      <c r="Y49" s="71">
        <f t="shared" si="18"/>
        <v>100.68316798924781</v>
      </c>
      <c r="Z49" s="72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7" sqref="E47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64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7"/>
      <c r="D6" s="85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34.577034416210999</v>
      </c>
      <c r="F23" s="139"/>
      <c r="G23" s="138">
        <f>(G20+G21)/(G22+G41)*100</f>
        <v>79.388770433546554</v>
      </c>
      <c r="H23" s="139"/>
      <c r="I23" s="138">
        <f>(I20+I21)/(I22+I41)*100</f>
        <v>106.86027898467871</v>
      </c>
      <c r="J23" s="139"/>
      <c r="K23" s="138">
        <f>(K20+K21)/(K22+K41)*100</f>
        <v>54.302393461762989</v>
      </c>
      <c r="L23" s="139"/>
      <c r="M23" s="138">
        <f>(M20+M21)/(M22+M41)*100</f>
        <v>57.640063834450231</v>
      </c>
      <c r="N23" s="139"/>
      <c r="O23" s="138">
        <f>(O20+O21)/(O22+O41)*100</f>
        <v>75.610526315789471</v>
      </c>
      <c r="P23" s="139"/>
      <c r="Q23" s="138">
        <f>(Q20+Q21)/(Q22+Q41)*100</f>
        <v>47.682843584745832</v>
      </c>
      <c r="R23" s="139"/>
      <c r="S23" s="138">
        <f>(S20+S21)/(S22+S41)*100</f>
        <v>143.9522283912307</v>
      </c>
      <c r="T23" s="139"/>
      <c r="U23" s="138">
        <f>(U20+U21)/(U22+U41)*100</f>
        <v>61.53846153846154</v>
      </c>
      <c r="V23" s="139"/>
      <c r="W23" s="138">
        <f>(W20+W21)/(W22+W41)*100</f>
        <v>82.629976720587365</v>
      </c>
      <c r="X23" s="139"/>
      <c r="Y23" s="138">
        <f>(Y20+Y21)/(Y22+Y41)*100</f>
        <v>74.850034108563747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178827.02482702481</v>
      </c>
      <c r="F24" s="141"/>
      <c r="G24" s="134">
        <f>H22/G22*1000</f>
        <v>443252.51256281405</v>
      </c>
      <c r="H24" s="135"/>
      <c r="I24" s="136">
        <f>J22/I22*1000</f>
        <v>1025896.8903436989</v>
      </c>
      <c r="J24" s="137"/>
      <c r="K24" s="134">
        <f>L22/K22*1000</f>
        <v>1786441.8145956609</v>
      </c>
      <c r="L24" s="135"/>
      <c r="M24" s="136">
        <f>N22/M22*1000</f>
        <v>194921.81050684123</v>
      </c>
      <c r="N24" s="137"/>
      <c r="O24" s="134">
        <f>P22/O22*1000</f>
        <v>275971.55137126485</v>
      </c>
      <c r="P24" s="135"/>
      <c r="Q24" s="136">
        <f>R22/Q22*1000</f>
        <v>172281.6210045662</v>
      </c>
      <c r="R24" s="137"/>
      <c r="S24" s="134">
        <f>T22/S22*1000</f>
        <v>87928.808911739514</v>
      </c>
      <c r="T24" s="135"/>
      <c r="U24" s="136">
        <f>V22/U22*1000</f>
        <v>336661.50740242261</v>
      </c>
      <c r="V24" s="137"/>
      <c r="W24" s="134">
        <f>X22/W22*1000</f>
        <v>232131.36635054441</v>
      </c>
      <c r="X24" s="135"/>
      <c r="Y24" s="136">
        <f>Z22/Y22*1000</f>
        <v>236667.33818937381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5">
        <v>979</v>
      </c>
      <c r="F27" s="103">
        <v>60552</v>
      </c>
      <c r="G27" s="118">
        <v>597</v>
      </c>
      <c r="H27" s="104">
        <v>205645</v>
      </c>
      <c r="I27" s="102">
        <v>2225</v>
      </c>
      <c r="J27" s="103">
        <v>1109727</v>
      </c>
      <c r="K27" s="118">
        <v>744</v>
      </c>
      <c r="L27" s="104">
        <v>1499703</v>
      </c>
      <c r="M27" s="102">
        <v>9979</v>
      </c>
      <c r="N27" s="103">
        <v>1688414</v>
      </c>
      <c r="O27" s="106">
        <v>4400</v>
      </c>
      <c r="P27" s="104">
        <v>1532505</v>
      </c>
      <c r="Q27" s="102">
        <v>27176</v>
      </c>
      <c r="R27" s="103">
        <v>4633373</v>
      </c>
      <c r="S27" s="106">
        <v>36055</v>
      </c>
      <c r="T27" s="104">
        <v>8553753</v>
      </c>
      <c r="U27" s="102">
        <v>2488</v>
      </c>
      <c r="V27" s="103">
        <v>493760</v>
      </c>
      <c r="W27" s="102">
        <v>7229</v>
      </c>
      <c r="X27" s="104">
        <v>1374984</v>
      </c>
      <c r="Y27" s="55">
        <f>+W27+U27+S27+Q27+O27+M27+K27+I27+G27+E27</f>
        <v>91872</v>
      </c>
      <c r="Z27" s="56">
        <f t="shared" ref="Z27:Z29" si="5">+X27+V27+T27+R27+P27+N27+L27+J27+H27+F27</f>
        <v>21152416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1480</v>
      </c>
      <c r="F28" s="111">
        <v>187550</v>
      </c>
      <c r="G28" s="108">
        <v>646</v>
      </c>
      <c r="H28" s="109">
        <v>220594</v>
      </c>
      <c r="I28" s="110">
        <v>2416</v>
      </c>
      <c r="J28" s="111">
        <v>1093633</v>
      </c>
      <c r="K28" s="108">
        <v>712</v>
      </c>
      <c r="L28" s="109">
        <v>1541405</v>
      </c>
      <c r="M28" s="110">
        <v>6376</v>
      </c>
      <c r="N28" s="111">
        <v>1390948</v>
      </c>
      <c r="O28" s="112">
        <v>4354</v>
      </c>
      <c r="P28" s="109">
        <v>1526246</v>
      </c>
      <c r="Q28" s="110">
        <v>24928</v>
      </c>
      <c r="R28" s="111">
        <v>4473619</v>
      </c>
      <c r="S28" s="112">
        <v>35429</v>
      </c>
      <c r="T28" s="109">
        <v>8561002</v>
      </c>
      <c r="U28" s="110">
        <v>2685</v>
      </c>
      <c r="V28" s="111">
        <v>488178</v>
      </c>
      <c r="W28" s="110">
        <v>6898</v>
      </c>
      <c r="X28" s="109">
        <v>1366119</v>
      </c>
      <c r="Y28" s="58">
        <f t="shared" ref="Y28:Y29" si="6">+W28+U28+S28+Q28+O28+M28+K28+I28+G28+E28</f>
        <v>85924</v>
      </c>
      <c r="Z28" s="59">
        <f t="shared" si="5"/>
        <v>20849294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2450</v>
      </c>
      <c r="F29" s="107">
        <v>502222</v>
      </c>
      <c r="G29" s="119">
        <v>845</v>
      </c>
      <c r="H29" s="117">
        <v>386258</v>
      </c>
      <c r="I29" s="113">
        <v>2023</v>
      </c>
      <c r="J29" s="107">
        <v>1593691</v>
      </c>
      <c r="K29" s="116">
        <v>1111</v>
      </c>
      <c r="L29" s="117">
        <v>1900112</v>
      </c>
      <c r="M29" s="113">
        <v>15438</v>
      </c>
      <c r="N29" s="107">
        <v>2835603</v>
      </c>
      <c r="O29" s="116">
        <v>4094</v>
      </c>
      <c r="P29" s="117">
        <v>1176873</v>
      </c>
      <c r="Q29" s="113">
        <v>59786</v>
      </c>
      <c r="R29" s="107">
        <v>10088445</v>
      </c>
      <c r="S29" s="116">
        <v>29402</v>
      </c>
      <c r="T29" s="117">
        <v>2467728</v>
      </c>
      <c r="U29" s="113">
        <v>4776</v>
      </c>
      <c r="V29" s="107">
        <v>1411623</v>
      </c>
      <c r="W29" s="113">
        <v>10028</v>
      </c>
      <c r="X29" s="117">
        <v>2186209</v>
      </c>
      <c r="Y29" s="58">
        <f t="shared" si="6"/>
        <v>129953</v>
      </c>
      <c r="Z29" s="59">
        <f t="shared" si="5"/>
        <v>24548764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45.5</v>
      </c>
      <c r="F30" s="130"/>
      <c r="G30" s="129">
        <v>71.5</v>
      </c>
      <c r="H30" s="130"/>
      <c r="I30" s="129">
        <v>109.5</v>
      </c>
      <c r="J30" s="130"/>
      <c r="K30" s="129">
        <v>66.5</v>
      </c>
      <c r="L30" s="130"/>
      <c r="M30" s="129">
        <v>60</v>
      </c>
      <c r="N30" s="130"/>
      <c r="O30" s="129">
        <v>107.5</v>
      </c>
      <c r="P30" s="130"/>
      <c r="Q30" s="129">
        <v>44.4</v>
      </c>
      <c r="R30" s="130"/>
      <c r="S30" s="129">
        <v>122.9</v>
      </c>
      <c r="T30" s="130"/>
      <c r="U30" s="129">
        <v>53.1</v>
      </c>
      <c r="V30" s="130"/>
      <c r="W30" s="129">
        <v>71.599999999999994</v>
      </c>
      <c r="X30" s="130"/>
      <c r="Y30" s="164">
        <v>70</v>
      </c>
      <c r="Z30" s="165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-151</v>
      </c>
      <c r="F31" s="95">
        <f t="shared" ref="F31:Z33" si="7">F20-F27</f>
        <v>4358</v>
      </c>
      <c r="G31" s="96">
        <f t="shared" si="7"/>
        <v>569</v>
      </c>
      <c r="H31" s="97">
        <f t="shared" si="7"/>
        <v>217370</v>
      </c>
      <c r="I31" s="94">
        <f t="shared" si="7"/>
        <v>146</v>
      </c>
      <c r="J31" s="95">
        <f t="shared" si="7"/>
        <v>4864603</v>
      </c>
      <c r="K31" s="96">
        <f t="shared" si="7"/>
        <v>1355</v>
      </c>
      <c r="L31" s="97">
        <f t="shared" si="7"/>
        <v>3121045</v>
      </c>
      <c r="M31" s="94">
        <f t="shared" si="7"/>
        <v>248</v>
      </c>
      <c r="N31" s="95">
        <f t="shared" si="7"/>
        <v>272478</v>
      </c>
      <c r="O31" s="96">
        <f t="shared" si="7"/>
        <v>-683</v>
      </c>
      <c r="P31" s="97">
        <f t="shared" si="7"/>
        <v>-233786</v>
      </c>
      <c r="Q31" s="94">
        <f t="shared" si="7"/>
        <v>2437</v>
      </c>
      <c r="R31" s="95">
        <f t="shared" si="7"/>
        <v>844953</v>
      </c>
      <c r="S31" s="96">
        <f t="shared" si="7"/>
        <v>6221</v>
      </c>
      <c r="T31" s="97">
        <f t="shared" si="7"/>
        <v>1201096</v>
      </c>
      <c r="U31" s="94">
        <f t="shared" si="7"/>
        <v>290</v>
      </c>
      <c r="V31" s="95">
        <f t="shared" si="7"/>
        <v>162481</v>
      </c>
      <c r="W31" s="96">
        <f t="shared" si="7"/>
        <v>-52</v>
      </c>
      <c r="X31" s="97">
        <f t="shared" si="7"/>
        <v>27306</v>
      </c>
      <c r="Y31" s="94">
        <f t="shared" si="7"/>
        <v>10380</v>
      </c>
      <c r="Z31" s="95">
        <f t="shared" si="7"/>
        <v>10481904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8">E21-E28</f>
        <v>-158</v>
      </c>
      <c r="F32" s="99">
        <f t="shared" si="8"/>
        <v>479</v>
      </c>
      <c r="G32" s="100">
        <f t="shared" si="8"/>
        <v>422</v>
      </c>
      <c r="H32" s="101">
        <f t="shared" si="8"/>
        <v>171906</v>
      </c>
      <c r="I32" s="98">
        <f t="shared" si="8"/>
        <v>-114</v>
      </c>
      <c r="J32" s="99">
        <f t="shared" si="8"/>
        <v>4569333</v>
      </c>
      <c r="K32" s="100">
        <f t="shared" si="8"/>
        <v>1840</v>
      </c>
      <c r="L32" s="101">
        <f t="shared" si="8"/>
        <v>2489891</v>
      </c>
      <c r="M32" s="98">
        <f t="shared" si="8"/>
        <v>2070.2479999999996</v>
      </c>
      <c r="N32" s="99">
        <f t="shared" si="8"/>
        <v>417475</v>
      </c>
      <c r="O32" s="100">
        <f t="shared" si="8"/>
        <v>-888</v>
      </c>
      <c r="P32" s="101">
        <f t="shared" si="8"/>
        <v>-264816</v>
      </c>
      <c r="Q32" s="98">
        <f t="shared" si="8"/>
        <v>3438</v>
      </c>
      <c r="R32" s="99">
        <f t="shared" si="8"/>
        <v>899537</v>
      </c>
      <c r="S32" s="100">
        <f t="shared" si="8"/>
        <v>8115</v>
      </c>
      <c r="T32" s="101">
        <f t="shared" si="8"/>
        <v>1485256</v>
      </c>
      <c r="U32" s="98">
        <f t="shared" si="7"/>
        <v>209</v>
      </c>
      <c r="V32" s="99">
        <f t="shared" si="7"/>
        <v>52378</v>
      </c>
      <c r="W32" s="100">
        <f t="shared" si="7"/>
        <v>-232</v>
      </c>
      <c r="X32" s="101">
        <f t="shared" si="7"/>
        <v>-1312</v>
      </c>
      <c r="Y32" s="98">
        <f t="shared" si="7"/>
        <v>14702.247999999992</v>
      </c>
      <c r="Z32" s="99">
        <f t="shared" si="7"/>
        <v>9820127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8"/>
        <v>7</v>
      </c>
      <c r="F33" s="99">
        <f t="shared" si="7"/>
        <v>-62844</v>
      </c>
      <c r="G33" s="100">
        <f t="shared" si="7"/>
        <v>747</v>
      </c>
      <c r="H33" s="101">
        <f t="shared" si="7"/>
        <v>319400</v>
      </c>
      <c r="I33" s="98">
        <f t="shared" si="7"/>
        <v>421</v>
      </c>
      <c r="J33" s="99">
        <f t="shared" si="7"/>
        <v>913601</v>
      </c>
      <c r="K33" s="100">
        <f t="shared" si="7"/>
        <v>2945</v>
      </c>
      <c r="L33" s="101">
        <f t="shared" si="7"/>
        <v>5345696</v>
      </c>
      <c r="M33" s="98">
        <f t="shared" si="7"/>
        <v>1642.2999999999993</v>
      </c>
      <c r="N33" s="99">
        <f t="shared" si="7"/>
        <v>493720</v>
      </c>
      <c r="O33" s="100">
        <f t="shared" si="7"/>
        <v>792</v>
      </c>
      <c r="P33" s="101">
        <f t="shared" si="7"/>
        <v>171524</v>
      </c>
      <c r="Q33" s="98">
        <f t="shared" si="7"/>
        <v>1534</v>
      </c>
      <c r="R33" s="99">
        <f t="shared" si="7"/>
        <v>475864</v>
      </c>
      <c r="S33" s="100">
        <f t="shared" si="7"/>
        <v>-227</v>
      </c>
      <c r="T33" s="101">
        <f t="shared" si="7"/>
        <v>97595</v>
      </c>
      <c r="U33" s="98">
        <f t="shared" si="7"/>
        <v>-318</v>
      </c>
      <c r="V33" s="99">
        <f t="shared" si="7"/>
        <v>89214</v>
      </c>
      <c r="W33" s="100">
        <f t="shared" si="7"/>
        <v>-1487</v>
      </c>
      <c r="X33" s="101">
        <f t="shared" si="7"/>
        <v>-203575</v>
      </c>
      <c r="Y33" s="98">
        <f t="shared" si="7"/>
        <v>6056.2999999999884</v>
      </c>
      <c r="Z33" s="99">
        <f t="shared" si="7"/>
        <v>7640195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-10.922965583789001</v>
      </c>
      <c r="F34" s="123"/>
      <c r="G34" s="161">
        <f t="shared" ref="G34" si="9">+G23-G30</f>
        <v>7.8887704335465543</v>
      </c>
      <c r="H34" s="162"/>
      <c r="I34" s="124">
        <f t="shared" ref="I34" si="10">+I23-I30</f>
        <v>-2.6397210153212853</v>
      </c>
      <c r="J34" s="123"/>
      <c r="K34" s="161">
        <f t="shared" ref="K34" si="11">+K23-K30</f>
        <v>-12.197606538237011</v>
      </c>
      <c r="L34" s="162"/>
      <c r="M34" s="124">
        <f t="shared" ref="M34" si="12">+M23-M30</f>
        <v>-2.3599361655497688</v>
      </c>
      <c r="N34" s="123"/>
      <c r="O34" s="161">
        <f t="shared" ref="O34" si="13">+O23-O30</f>
        <v>-31.889473684210529</v>
      </c>
      <c r="P34" s="162"/>
      <c r="Q34" s="124">
        <f t="shared" ref="Q34" si="14">+Q23-Q30</f>
        <v>3.2828435847458337</v>
      </c>
      <c r="R34" s="123"/>
      <c r="S34" s="161">
        <f t="shared" ref="S34" si="15">+S23-S30</f>
        <v>21.052228391230699</v>
      </c>
      <c r="T34" s="162"/>
      <c r="U34" s="124">
        <f t="shared" ref="U34" si="16">+U23-U30</f>
        <v>8.4384615384615387</v>
      </c>
      <c r="V34" s="123"/>
      <c r="W34" s="161">
        <f t="shared" ref="W34" si="17">+W23-W30</f>
        <v>11.029976720587371</v>
      </c>
      <c r="X34" s="162"/>
      <c r="Y34" s="124">
        <f t="shared" ref="Y34" si="18">+Y23-Y30</f>
        <v>4.8500341085637473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9">E20/E27*100</f>
        <v>84.576098059244131</v>
      </c>
      <c r="F35" s="64">
        <f t="shared" si="19"/>
        <v>107.19711983088915</v>
      </c>
      <c r="G35" s="65">
        <f t="shared" si="19"/>
        <v>195.30988274706868</v>
      </c>
      <c r="H35" s="66">
        <f t="shared" si="19"/>
        <v>205.70157309927302</v>
      </c>
      <c r="I35" s="63">
        <f t="shared" si="19"/>
        <v>106.56179775280899</v>
      </c>
      <c r="J35" s="64">
        <f t="shared" si="19"/>
        <v>538.36033546989484</v>
      </c>
      <c r="K35" s="65">
        <f t="shared" si="19"/>
        <v>282.1236559139785</v>
      </c>
      <c r="L35" s="66">
        <f t="shared" si="19"/>
        <v>308.11087261944527</v>
      </c>
      <c r="M35" s="63">
        <f t="shared" si="19"/>
        <v>102.48521895981561</v>
      </c>
      <c r="N35" s="64">
        <f t="shared" si="19"/>
        <v>116.13810356938524</v>
      </c>
      <c r="O35" s="65">
        <f t="shared" si="19"/>
        <v>84.47727272727272</v>
      </c>
      <c r="P35" s="66">
        <f t="shared" si="19"/>
        <v>84.74484585694664</v>
      </c>
      <c r="Q35" s="63">
        <f t="shared" si="19"/>
        <v>108.9674712982043</v>
      </c>
      <c r="R35" s="64">
        <f t="shared" si="19"/>
        <v>118.23623956025125</v>
      </c>
      <c r="S35" s="65">
        <f t="shared" si="19"/>
        <v>117.25419497989182</v>
      </c>
      <c r="T35" s="66">
        <f t="shared" si="19"/>
        <v>114.04174284667793</v>
      </c>
      <c r="U35" s="63">
        <f t="shared" si="19"/>
        <v>111.65594855305466</v>
      </c>
      <c r="V35" s="64">
        <f t="shared" si="19"/>
        <v>132.90687783538561</v>
      </c>
      <c r="W35" s="65">
        <f t="shared" si="19"/>
        <v>99.280675058790976</v>
      </c>
      <c r="X35" s="66">
        <f t="shared" si="19"/>
        <v>101.98591401790857</v>
      </c>
      <c r="Y35" s="63">
        <f t="shared" si="19"/>
        <v>111.29832810867293</v>
      </c>
      <c r="Z35" s="64">
        <f t="shared" si="19"/>
        <v>149.55416913131813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9"/>
        <v>89.324324324324323</v>
      </c>
      <c r="F36" s="68">
        <f t="shared" si="19"/>
        <v>100.2553985603839</v>
      </c>
      <c r="G36" s="69">
        <f t="shared" si="19"/>
        <v>165.3250773993808</v>
      </c>
      <c r="H36" s="70">
        <f t="shared" si="19"/>
        <v>177.92868346373882</v>
      </c>
      <c r="I36" s="67">
        <f t="shared" si="19"/>
        <v>95.28145695364239</v>
      </c>
      <c r="J36" s="68">
        <f t="shared" si="19"/>
        <v>517.81228254816745</v>
      </c>
      <c r="K36" s="69">
        <f t="shared" si="19"/>
        <v>358.42696629213486</v>
      </c>
      <c r="L36" s="70">
        <f t="shared" si="19"/>
        <v>261.53386034170126</v>
      </c>
      <c r="M36" s="67">
        <f t="shared" si="19"/>
        <v>132.46938519447929</v>
      </c>
      <c r="N36" s="68">
        <f t="shared" si="19"/>
        <v>130.01370288465134</v>
      </c>
      <c r="O36" s="69">
        <f t="shared" si="19"/>
        <v>79.604960955443275</v>
      </c>
      <c r="P36" s="70">
        <f t="shared" si="19"/>
        <v>82.649192856197502</v>
      </c>
      <c r="Q36" s="67">
        <f t="shared" si="19"/>
        <v>113.79172015404365</v>
      </c>
      <c r="R36" s="68">
        <f t="shared" si="19"/>
        <v>120.10759074476391</v>
      </c>
      <c r="S36" s="69">
        <f t="shared" si="19"/>
        <v>122.90496485929606</v>
      </c>
      <c r="T36" s="70">
        <f t="shared" si="19"/>
        <v>117.34909067887148</v>
      </c>
      <c r="U36" s="67">
        <f t="shared" si="19"/>
        <v>107.78398510242087</v>
      </c>
      <c r="V36" s="68">
        <f t="shared" si="19"/>
        <v>110.72928317130226</v>
      </c>
      <c r="W36" s="69">
        <f t="shared" si="19"/>
        <v>96.636706291678749</v>
      </c>
      <c r="X36" s="70">
        <f t="shared" si="19"/>
        <v>99.903961514333673</v>
      </c>
      <c r="Y36" s="67">
        <f t="shared" si="19"/>
        <v>117.11075834458357</v>
      </c>
      <c r="Z36" s="68">
        <f t="shared" si="19"/>
        <v>147.10052532234425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9"/>
        <v>100.28571428571429</v>
      </c>
      <c r="F37" s="72">
        <f t="shared" si="19"/>
        <v>87.486808622481689</v>
      </c>
      <c r="G37" s="73">
        <f t="shared" si="19"/>
        <v>188.40236686390531</v>
      </c>
      <c r="H37" s="74">
        <f t="shared" si="19"/>
        <v>182.69084394368531</v>
      </c>
      <c r="I37" s="71">
        <f t="shared" si="19"/>
        <v>120.81067721206129</v>
      </c>
      <c r="J37" s="72">
        <f t="shared" si="19"/>
        <v>157.32610650370745</v>
      </c>
      <c r="K37" s="73">
        <f t="shared" si="19"/>
        <v>365.07650765076505</v>
      </c>
      <c r="L37" s="74">
        <f t="shared" si="19"/>
        <v>381.33583704539518</v>
      </c>
      <c r="M37" s="71">
        <f t="shared" si="19"/>
        <v>110.63803601502784</v>
      </c>
      <c r="N37" s="72">
        <f t="shared" si="19"/>
        <v>117.41146415771178</v>
      </c>
      <c r="O37" s="73">
        <f t="shared" si="19"/>
        <v>119.34538348803127</v>
      </c>
      <c r="P37" s="74">
        <f t="shared" si="19"/>
        <v>114.5745547735397</v>
      </c>
      <c r="Q37" s="71">
        <f t="shared" si="19"/>
        <v>102.56581808450139</v>
      </c>
      <c r="R37" s="72">
        <f t="shared" si="19"/>
        <v>104.71692119053036</v>
      </c>
      <c r="S37" s="73">
        <f t="shared" si="19"/>
        <v>99.227943677300871</v>
      </c>
      <c r="T37" s="74">
        <f t="shared" si="19"/>
        <v>103.95485239864361</v>
      </c>
      <c r="U37" s="71">
        <f t="shared" si="19"/>
        <v>93.341708542713562</v>
      </c>
      <c r="V37" s="72">
        <f t="shared" si="19"/>
        <v>106.31995936592136</v>
      </c>
      <c r="W37" s="73">
        <f t="shared" si="19"/>
        <v>85.1715197447148</v>
      </c>
      <c r="X37" s="74">
        <f t="shared" si="19"/>
        <v>90.688218738464627</v>
      </c>
      <c r="Y37" s="71">
        <f t="shared" si="19"/>
        <v>104.66037721330019</v>
      </c>
      <c r="Z37" s="72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+'(令和4年4月) '!E20</f>
        <v>1814</v>
      </c>
      <c r="F39" s="14">
        <f>+'(令和4年4月) '!F20</f>
        <v>233548</v>
      </c>
      <c r="G39" s="13">
        <f>+'(令和4年4月) '!G20</f>
        <v>1284</v>
      </c>
      <c r="H39" s="14">
        <f>+'(令和4年4月) '!H20</f>
        <v>398229</v>
      </c>
      <c r="I39" s="13">
        <f>+'(令和4年4月) '!I20</f>
        <v>3119</v>
      </c>
      <c r="J39" s="14">
        <f>+'(令和4年4月) '!J20</f>
        <v>5936980</v>
      </c>
      <c r="K39" s="13">
        <f>+'(令和4年4月) '!K20</f>
        <v>2155</v>
      </c>
      <c r="L39" s="14">
        <f>+'(令和4年4月) '!L20</f>
        <v>4586997</v>
      </c>
      <c r="M39" s="13">
        <f>+'(令和4年4月) '!M20</f>
        <v>10676</v>
      </c>
      <c r="N39" s="14">
        <f>+'(令和4年4月) '!N20</f>
        <v>1899821</v>
      </c>
      <c r="O39" s="13">
        <f>+'(令和4年4月) '!O20</f>
        <v>5506</v>
      </c>
      <c r="P39" s="14">
        <f>+'(令和4年4月) '!P20</f>
        <v>1818615</v>
      </c>
      <c r="Q39" s="13">
        <f>+'(令和4年4月) '!Q20</f>
        <v>29338</v>
      </c>
      <c r="R39" s="14">
        <f>+'(令和4年4月) '!R20</f>
        <v>5910182</v>
      </c>
      <c r="S39" s="25">
        <f>+'(令和4年4月) '!S20</f>
        <v>54312</v>
      </c>
      <c r="T39" s="26">
        <f>+'(令和4年4月) '!T20</f>
        <v>11855445</v>
      </c>
      <c r="U39" s="13">
        <f>+'(令和4年4月) '!U20</f>
        <v>4152</v>
      </c>
      <c r="V39" s="14">
        <f>+'(令和4年4月) '!V20</f>
        <v>1260320</v>
      </c>
      <c r="W39" s="13">
        <f>+'(令和4年4月) '!W20</f>
        <v>7971</v>
      </c>
      <c r="X39" s="14">
        <f>+'(令和4年4月) '!X20</f>
        <v>1599012</v>
      </c>
      <c r="Y39" s="55">
        <f>+'(令和4年4月) '!Y20</f>
        <v>120327</v>
      </c>
      <c r="Z39" s="56">
        <f>+'(令和4年4月) '!Z20</f>
        <v>35499149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+'(令和4年4月) '!E21</f>
        <v>1206</v>
      </c>
      <c r="F40" s="21">
        <f>+'(令和4年4月) '!F21</f>
        <v>104749</v>
      </c>
      <c r="G40" s="27">
        <f>+'(令和4年4月) '!G21</f>
        <v>1241</v>
      </c>
      <c r="H40" s="21">
        <f>+'(令和4年4月) '!H21</f>
        <v>382710</v>
      </c>
      <c r="I40" s="27">
        <f>+'(令和4年4月) '!I21</f>
        <v>3142</v>
      </c>
      <c r="J40" s="21">
        <f>+'(令和4年4月) '!J21</f>
        <v>5671842</v>
      </c>
      <c r="K40" s="27">
        <f>+'(令和4年4月) '!K21</f>
        <v>1326</v>
      </c>
      <c r="L40" s="21">
        <f>+'(令和4年4月) '!L21</f>
        <v>2930202</v>
      </c>
      <c r="M40" s="27">
        <f>+'(令和4年4月) '!M21</f>
        <v>8964</v>
      </c>
      <c r="N40" s="21">
        <f>+'(令和4年4月) '!N21</f>
        <v>1765247</v>
      </c>
      <c r="O40" s="27">
        <f>+'(令和4年4月) '!O21</f>
        <v>5338</v>
      </c>
      <c r="P40" s="21">
        <f>+'(令和4年4月) '!P21</f>
        <v>1757485</v>
      </c>
      <c r="Q40" s="27">
        <f>+'(令和4年4月) '!Q21</f>
        <v>28716</v>
      </c>
      <c r="R40" s="21">
        <f>+'(令和4年4月) '!R21</f>
        <v>6178385</v>
      </c>
      <c r="S40" s="25">
        <f>+'(令和4年4月) '!S21</f>
        <v>52518</v>
      </c>
      <c r="T40" s="26">
        <f>+'(令和4年4月) '!T21</f>
        <v>11650366</v>
      </c>
      <c r="U40" s="27">
        <f>+'(令和4年4月) '!U21</f>
        <v>3544</v>
      </c>
      <c r="V40" s="21">
        <f>+'(令和4年4月) '!V21</f>
        <v>824895</v>
      </c>
      <c r="W40" s="27">
        <f>+'(令和4年4月) '!W21</f>
        <v>7622</v>
      </c>
      <c r="X40" s="21">
        <f>+'(令和4年4月) '!X21</f>
        <v>1552537</v>
      </c>
      <c r="Y40" s="58">
        <f>+'(令和4年4月) '!Y21</f>
        <v>113617</v>
      </c>
      <c r="Z40" s="59">
        <f>+'(令和4年4月) '!Z21</f>
        <v>32818418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+'(令和4年4月) '!E22</f>
        <v>3761</v>
      </c>
      <c r="F41" s="21">
        <f>+'(令和4年4月) '!F22</f>
        <v>752407</v>
      </c>
      <c r="G41" s="27">
        <f>+'(令和4年4月) '!G22</f>
        <v>1222</v>
      </c>
      <c r="H41" s="21">
        <f>+'(令和4年4月) '!H22</f>
        <v>528743</v>
      </c>
      <c r="I41" s="27">
        <f>+'(令和4年4月) '!I22</f>
        <v>1929</v>
      </c>
      <c r="J41" s="21">
        <f>+'(令和4年4月) '!J22</f>
        <v>2078527</v>
      </c>
      <c r="K41" s="27">
        <f>+'(令和4年4月) '!K22</f>
        <v>4509</v>
      </c>
      <c r="L41" s="21">
        <f>+'(令和4年4月) '!L22</f>
        <v>6651106</v>
      </c>
      <c r="M41" s="27">
        <f>+'(令和4年4月) '!M22</f>
        <v>15316</v>
      </c>
      <c r="N41" s="21">
        <f>+'(令和4年4月) '!N22</f>
        <v>3175052</v>
      </c>
      <c r="O41" s="27">
        <f>+'(令和4年4月) '!O22</f>
        <v>4614</v>
      </c>
      <c r="P41" s="21">
        <f>+'(令和4年4月) '!P22</f>
        <v>1310036</v>
      </c>
      <c r="Q41" s="27">
        <f>+'(令和4年4月) '!Q22</f>
        <v>60273</v>
      </c>
      <c r="R41" s="21">
        <f>+'(令和4年4月) '!R22</f>
        <v>10232726</v>
      </c>
      <c r="S41" s="25">
        <f>+'(令和4年4月) '!S22</f>
        <v>30442</v>
      </c>
      <c r="T41" s="26">
        <f>+'(令和4年4月) '!T22</f>
        <v>2856694</v>
      </c>
      <c r="U41" s="27">
        <f>+'(令和4年4月) '!U22</f>
        <v>4759</v>
      </c>
      <c r="V41" s="21">
        <f>+'(令和4年4月) '!V22</f>
        <v>1399336</v>
      </c>
      <c r="W41" s="27">
        <f>+'(令和4年4月) '!W22</f>
        <v>8212</v>
      </c>
      <c r="X41" s="21">
        <f>+'(令和4年4月) '!X22</f>
        <v>1941106</v>
      </c>
      <c r="Y41" s="58">
        <f>+'(令和4年4月) '!Y22</f>
        <v>135037</v>
      </c>
      <c r="Z41" s="59">
        <f>+'(令和4年4月) '!Z22</f>
        <v>30925733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+(E39+E40)/(E41+'(令和4年4月) '!E41)*100</f>
        <v>43.679490888053223</v>
      </c>
      <c r="F42" s="123"/>
      <c r="G42" s="122">
        <v>75.580865603644639</v>
      </c>
      <c r="H42" s="123"/>
      <c r="I42" s="122">
        <v>165.72748267898382</v>
      </c>
      <c r="J42" s="123"/>
      <c r="K42" s="122">
        <v>31.684110371075171</v>
      </c>
      <c r="L42" s="123"/>
      <c r="M42" s="122">
        <v>60.591926043255881</v>
      </c>
      <c r="N42" s="123"/>
      <c r="O42" s="122">
        <v>107.46417860713096</v>
      </c>
      <c r="P42" s="123"/>
      <c r="Q42" s="122">
        <v>47.749583256158544</v>
      </c>
      <c r="R42" s="123"/>
      <c r="S42" s="122">
        <v>132.12116112747162</v>
      </c>
      <c r="T42" s="123"/>
      <c r="U42" s="122">
        <v>92.405388069275176</v>
      </c>
      <c r="V42" s="123"/>
      <c r="W42" s="122">
        <v>95.745718290973372</v>
      </c>
      <c r="X42" s="123"/>
      <c r="Y42" s="122">
        <f>+'(令和4年4月) '!Y23</f>
        <v>89.310317314582335</v>
      </c>
      <c r="Z42" s="123">
        <f>+'(令和4年4月) '!Z23</f>
        <v>0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20">E20-E39</f>
        <v>-986</v>
      </c>
      <c r="F43" s="97">
        <f t="shared" si="20"/>
        <v>-168638</v>
      </c>
      <c r="G43" s="94">
        <f t="shared" si="20"/>
        <v>-118</v>
      </c>
      <c r="H43" s="95">
        <f t="shared" si="20"/>
        <v>24786</v>
      </c>
      <c r="I43" s="96">
        <f t="shared" si="20"/>
        <v>-748</v>
      </c>
      <c r="J43" s="97">
        <f t="shared" si="20"/>
        <v>37350</v>
      </c>
      <c r="K43" s="94">
        <f t="shared" si="20"/>
        <v>-56</v>
      </c>
      <c r="L43" s="95">
        <f t="shared" si="20"/>
        <v>33751</v>
      </c>
      <c r="M43" s="96">
        <f t="shared" si="20"/>
        <v>-449</v>
      </c>
      <c r="N43" s="97">
        <f t="shared" si="20"/>
        <v>61071</v>
      </c>
      <c r="O43" s="94">
        <f t="shared" si="20"/>
        <v>-1789</v>
      </c>
      <c r="P43" s="95">
        <f t="shared" si="20"/>
        <v>-519896</v>
      </c>
      <c r="Q43" s="96">
        <f t="shared" si="20"/>
        <v>275</v>
      </c>
      <c r="R43" s="97">
        <f t="shared" si="20"/>
        <v>-431856</v>
      </c>
      <c r="S43" s="94">
        <f t="shared" si="20"/>
        <v>-12036</v>
      </c>
      <c r="T43" s="95">
        <f t="shared" si="20"/>
        <v>-2100596</v>
      </c>
      <c r="U43" s="96">
        <f t="shared" si="20"/>
        <v>-1374</v>
      </c>
      <c r="V43" s="97">
        <f t="shared" si="20"/>
        <v>-604079</v>
      </c>
      <c r="W43" s="94">
        <f t="shared" si="20"/>
        <v>-794</v>
      </c>
      <c r="X43" s="95">
        <f t="shared" si="20"/>
        <v>-196722</v>
      </c>
      <c r="Y43" s="94">
        <f t="shared" si="20"/>
        <v>-18075</v>
      </c>
      <c r="Z43" s="95">
        <f t="shared" si="20"/>
        <v>-3864829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20"/>
        <v>116</v>
      </c>
      <c r="F44" s="101">
        <f t="shared" si="20"/>
        <v>83280</v>
      </c>
      <c r="G44" s="98">
        <f t="shared" si="20"/>
        <v>-173</v>
      </c>
      <c r="H44" s="99">
        <f t="shared" si="20"/>
        <v>9790</v>
      </c>
      <c r="I44" s="100">
        <f t="shared" si="20"/>
        <v>-840</v>
      </c>
      <c r="J44" s="101">
        <f t="shared" si="20"/>
        <v>-8876</v>
      </c>
      <c r="K44" s="98">
        <f t="shared" si="20"/>
        <v>1226</v>
      </c>
      <c r="L44" s="99">
        <f t="shared" si="20"/>
        <v>1101094</v>
      </c>
      <c r="M44" s="100">
        <f t="shared" si="20"/>
        <v>-517.75200000000041</v>
      </c>
      <c r="N44" s="101">
        <f t="shared" si="20"/>
        <v>43176</v>
      </c>
      <c r="O44" s="98">
        <f t="shared" si="20"/>
        <v>-1872</v>
      </c>
      <c r="P44" s="99">
        <f t="shared" si="20"/>
        <v>-496055</v>
      </c>
      <c r="Q44" s="100">
        <f t="shared" si="20"/>
        <v>-350</v>
      </c>
      <c r="R44" s="101">
        <f t="shared" si="20"/>
        <v>-805229</v>
      </c>
      <c r="S44" s="98">
        <f t="shared" si="20"/>
        <v>-8974</v>
      </c>
      <c r="T44" s="99">
        <f t="shared" si="20"/>
        <v>-1604108</v>
      </c>
      <c r="U44" s="100">
        <f t="shared" si="20"/>
        <v>-650</v>
      </c>
      <c r="V44" s="101">
        <f t="shared" si="20"/>
        <v>-284339</v>
      </c>
      <c r="W44" s="98">
        <f t="shared" si="20"/>
        <v>-956</v>
      </c>
      <c r="X44" s="99">
        <f t="shared" si="20"/>
        <v>-187730</v>
      </c>
      <c r="Y44" s="98">
        <f t="shared" si="20"/>
        <v>-12990.752000000008</v>
      </c>
      <c r="Z44" s="99">
        <f t="shared" si="20"/>
        <v>-2148997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20"/>
        <v>-1304</v>
      </c>
      <c r="F45" s="101">
        <f t="shared" si="20"/>
        <v>-313029</v>
      </c>
      <c r="G45" s="98">
        <f t="shared" si="20"/>
        <v>370</v>
      </c>
      <c r="H45" s="99">
        <f t="shared" si="20"/>
        <v>176915</v>
      </c>
      <c r="I45" s="100">
        <f t="shared" si="20"/>
        <v>515</v>
      </c>
      <c r="J45" s="101">
        <f t="shared" si="20"/>
        <v>428765</v>
      </c>
      <c r="K45" s="98">
        <f t="shared" si="20"/>
        <v>-453</v>
      </c>
      <c r="L45" s="99">
        <f t="shared" si="20"/>
        <v>594702</v>
      </c>
      <c r="M45" s="100">
        <f t="shared" si="20"/>
        <v>1764.2999999999993</v>
      </c>
      <c r="N45" s="101">
        <f t="shared" si="20"/>
        <v>154271</v>
      </c>
      <c r="O45" s="98">
        <f t="shared" si="20"/>
        <v>272</v>
      </c>
      <c r="P45" s="99">
        <f t="shared" si="20"/>
        <v>38361</v>
      </c>
      <c r="Q45" s="100">
        <f t="shared" si="20"/>
        <v>1047</v>
      </c>
      <c r="R45" s="101">
        <f t="shared" si="20"/>
        <v>331583</v>
      </c>
      <c r="S45" s="98">
        <f t="shared" si="20"/>
        <v>-1267</v>
      </c>
      <c r="T45" s="99">
        <f t="shared" si="20"/>
        <v>-291371</v>
      </c>
      <c r="U45" s="100">
        <f t="shared" si="20"/>
        <v>-301</v>
      </c>
      <c r="V45" s="101">
        <f t="shared" si="20"/>
        <v>101501</v>
      </c>
      <c r="W45" s="98">
        <f t="shared" si="20"/>
        <v>329</v>
      </c>
      <c r="X45" s="99">
        <f t="shared" si="20"/>
        <v>41528</v>
      </c>
      <c r="Y45" s="98">
        <f t="shared" si="20"/>
        <v>972.29999999998836</v>
      </c>
      <c r="Z45" s="99">
        <f t="shared" si="20"/>
        <v>1263226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-9.1024564718422241</v>
      </c>
      <c r="F46" s="123"/>
      <c r="G46" s="122">
        <f>G23-G42</f>
        <v>3.8079048299019149</v>
      </c>
      <c r="H46" s="123"/>
      <c r="I46" s="122">
        <f>I23-I42</f>
        <v>-58.867203694305104</v>
      </c>
      <c r="J46" s="123"/>
      <c r="K46" s="122">
        <f>K23-K42</f>
        <v>22.618283090687818</v>
      </c>
      <c r="L46" s="123"/>
      <c r="M46" s="122">
        <f>M23-M42</f>
        <v>-2.9518622088056503</v>
      </c>
      <c r="N46" s="123"/>
      <c r="O46" s="122">
        <f t="shared" si="20"/>
        <v>-31.85365229134149</v>
      </c>
      <c r="P46" s="123"/>
      <c r="Q46" s="122">
        <f t="shared" si="20"/>
        <v>-6.6739671412712198E-2</v>
      </c>
      <c r="R46" s="123"/>
      <c r="S46" s="122">
        <f t="shared" si="20"/>
        <v>11.831067263759081</v>
      </c>
      <c r="T46" s="123"/>
      <c r="U46" s="122">
        <f t="shared" si="20"/>
        <v>-30.866926530813636</v>
      </c>
      <c r="V46" s="123"/>
      <c r="W46" s="122">
        <f t="shared" si="20"/>
        <v>-13.115741570386007</v>
      </c>
      <c r="X46" s="123"/>
      <c r="Y46" s="122">
        <f t="shared" si="20"/>
        <v>-14.460283206018588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21">E20/E39*100</f>
        <v>45.644983461962511</v>
      </c>
      <c r="F47" s="76">
        <f t="shared" si="21"/>
        <v>27.793001866853924</v>
      </c>
      <c r="G47" s="75">
        <f t="shared" si="21"/>
        <v>90.809968847352025</v>
      </c>
      <c r="H47" s="77">
        <f t="shared" si="21"/>
        <v>106.22405701242251</v>
      </c>
      <c r="I47" s="78">
        <f t="shared" si="21"/>
        <v>76.017954472587363</v>
      </c>
      <c r="J47" s="76">
        <f t="shared" si="21"/>
        <v>100.62910772817155</v>
      </c>
      <c r="K47" s="75">
        <f t="shared" si="21"/>
        <v>97.401392111368907</v>
      </c>
      <c r="L47" s="77">
        <f t="shared" si="21"/>
        <v>100.73579729831958</v>
      </c>
      <c r="M47" s="78">
        <f t="shared" si="21"/>
        <v>95.794304983139753</v>
      </c>
      <c r="N47" s="76">
        <f t="shared" si="21"/>
        <v>103.21456600384984</v>
      </c>
      <c r="O47" s="75">
        <f t="shared" si="21"/>
        <v>67.508172902288408</v>
      </c>
      <c r="P47" s="77">
        <f t="shared" si="21"/>
        <v>71.412530964497705</v>
      </c>
      <c r="Q47" s="78">
        <f t="shared" si="21"/>
        <v>100.937350875997</v>
      </c>
      <c r="R47" s="76">
        <f t="shared" si="21"/>
        <v>92.693016898633573</v>
      </c>
      <c r="S47" s="75">
        <f t="shared" si="21"/>
        <v>77.839151568714087</v>
      </c>
      <c r="T47" s="77">
        <f t="shared" si="21"/>
        <v>82.281592972680485</v>
      </c>
      <c r="U47" s="78">
        <f t="shared" si="21"/>
        <v>66.907514450867055</v>
      </c>
      <c r="V47" s="76">
        <f t="shared" si="21"/>
        <v>52.069395074266858</v>
      </c>
      <c r="W47" s="75">
        <f t="shared" si="21"/>
        <v>90.038890979801778</v>
      </c>
      <c r="X47" s="77">
        <f t="shared" si="21"/>
        <v>87.697278069207741</v>
      </c>
      <c r="Y47" s="75">
        <f t="shared" si="21"/>
        <v>84.978433767982253</v>
      </c>
      <c r="Z47" s="77">
        <f t="shared" si="21"/>
        <v>89.112896762680137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21"/>
        <v>109.61857379767828</v>
      </c>
      <c r="F48" s="70">
        <f t="shared" si="21"/>
        <v>179.50433894356988</v>
      </c>
      <c r="G48" s="67">
        <f t="shared" si="21"/>
        <v>86.059629331184524</v>
      </c>
      <c r="H48" s="68">
        <f t="shared" si="21"/>
        <v>102.55807269211674</v>
      </c>
      <c r="I48" s="69">
        <f t="shared" si="21"/>
        <v>73.265436028007642</v>
      </c>
      <c r="J48" s="70">
        <f t="shared" si="21"/>
        <v>99.843507629443835</v>
      </c>
      <c r="K48" s="67">
        <f t="shared" si="21"/>
        <v>192.45852187028657</v>
      </c>
      <c r="L48" s="68">
        <f t="shared" si="21"/>
        <v>137.57740933901485</v>
      </c>
      <c r="M48" s="69">
        <f t="shared" si="21"/>
        <v>94.224096385542168</v>
      </c>
      <c r="N48" s="70">
        <f t="shared" si="21"/>
        <v>102.44589000859369</v>
      </c>
      <c r="O48" s="67">
        <f t="shared" si="21"/>
        <v>64.930685650056191</v>
      </c>
      <c r="P48" s="68">
        <f t="shared" si="21"/>
        <v>71.774723539603471</v>
      </c>
      <c r="Q48" s="69">
        <f t="shared" si="21"/>
        <v>98.781167293494917</v>
      </c>
      <c r="R48" s="70">
        <f t="shared" si="21"/>
        <v>86.966998657416141</v>
      </c>
      <c r="S48" s="67">
        <f t="shared" si="21"/>
        <v>82.912525229445151</v>
      </c>
      <c r="T48" s="68">
        <f t="shared" si="21"/>
        <v>86.231265180853541</v>
      </c>
      <c r="U48" s="69">
        <f t="shared" si="21"/>
        <v>81.659142212189622</v>
      </c>
      <c r="V48" s="70">
        <f t="shared" si="21"/>
        <v>65.530279611344483</v>
      </c>
      <c r="W48" s="67">
        <f t="shared" si="21"/>
        <v>87.457360272894263</v>
      </c>
      <c r="X48" s="68">
        <f t="shared" si="21"/>
        <v>87.908178677867255</v>
      </c>
      <c r="Y48" s="67">
        <f t="shared" si="21"/>
        <v>88.566189918762149</v>
      </c>
      <c r="Z48" s="68">
        <f t="shared" si="21"/>
        <v>93.451856820155072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21"/>
        <v>65.328370114331292</v>
      </c>
      <c r="F49" s="74">
        <f t="shared" si="21"/>
        <v>58.396320076766962</v>
      </c>
      <c r="G49" s="71">
        <f t="shared" si="21"/>
        <v>130.27823240589197</v>
      </c>
      <c r="H49" s="72">
        <f t="shared" si="21"/>
        <v>133.45954461808478</v>
      </c>
      <c r="I49" s="73">
        <f t="shared" si="21"/>
        <v>126.69777086573355</v>
      </c>
      <c r="J49" s="74">
        <f t="shared" si="21"/>
        <v>120.62831033708005</v>
      </c>
      <c r="K49" s="71">
        <f t="shared" si="21"/>
        <v>89.953426480372585</v>
      </c>
      <c r="L49" s="72">
        <f t="shared" si="21"/>
        <v>108.94140012202482</v>
      </c>
      <c r="M49" s="73">
        <f t="shared" si="21"/>
        <v>111.51932619482893</v>
      </c>
      <c r="N49" s="74">
        <f t="shared" si="21"/>
        <v>104.85884955584979</v>
      </c>
      <c r="O49" s="71">
        <f t="shared" si="21"/>
        <v>105.89510186389251</v>
      </c>
      <c r="P49" s="72">
        <f t="shared" si="21"/>
        <v>102.92824013996562</v>
      </c>
      <c r="Q49" s="73">
        <f t="shared" si="21"/>
        <v>101.73709621223432</v>
      </c>
      <c r="R49" s="74">
        <f t="shared" si="21"/>
        <v>103.24041706970361</v>
      </c>
      <c r="S49" s="71">
        <f t="shared" si="21"/>
        <v>95.837986991656265</v>
      </c>
      <c r="T49" s="72">
        <f t="shared" si="21"/>
        <v>89.800412644826494</v>
      </c>
      <c r="U49" s="73">
        <f t="shared" si="21"/>
        <v>93.675141836520282</v>
      </c>
      <c r="V49" s="74">
        <f t="shared" si="21"/>
        <v>107.25351166553278</v>
      </c>
      <c r="W49" s="71">
        <f t="shared" si="21"/>
        <v>104.00633219678519</v>
      </c>
      <c r="X49" s="72">
        <f t="shared" si="21"/>
        <v>102.13939887878354</v>
      </c>
      <c r="Y49" s="71">
        <f t="shared" si="21"/>
        <v>100.72002488206935</v>
      </c>
      <c r="Z49" s="72">
        <f t="shared" si="21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2" sqref="E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65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1615</v>
      </c>
      <c r="F5" s="14">
        <v>197246</v>
      </c>
      <c r="G5" s="15">
        <v>54</v>
      </c>
      <c r="H5" s="16">
        <v>10200</v>
      </c>
      <c r="I5" s="13">
        <v>1553</v>
      </c>
      <c r="J5" s="14">
        <v>5722336</v>
      </c>
      <c r="K5" s="17">
        <v>2017</v>
      </c>
      <c r="L5" s="18">
        <v>4478512</v>
      </c>
      <c r="M5" s="13">
        <v>661</v>
      </c>
      <c r="N5" s="79">
        <v>210357</v>
      </c>
      <c r="O5" s="19">
        <v>1101</v>
      </c>
      <c r="P5" s="18">
        <v>88888</v>
      </c>
      <c r="Q5" s="13">
        <v>13155</v>
      </c>
      <c r="R5" s="14">
        <v>2073613</v>
      </c>
      <c r="S5" s="19">
        <v>17907</v>
      </c>
      <c r="T5" s="18">
        <v>7352206</v>
      </c>
      <c r="U5" s="13">
        <v>3231</v>
      </c>
      <c r="V5" s="14">
        <v>1178340</v>
      </c>
      <c r="W5" s="13">
        <v>438</v>
      </c>
      <c r="X5" s="18">
        <v>64579</v>
      </c>
      <c r="Y5" s="20">
        <f>+E5+G5+I5+K5+M5+O5+Q5+S5+U5+W5</f>
        <v>41732</v>
      </c>
      <c r="Z5" s="21">
        <f t="shared" ref="Z5:Z22" si="0">+F5+H5+J5+L5+N5+P5+R5+T5+V5+X5</f>
        <v>21376277</v>
      </c>
    </row>
    <row r="6" spans="1:26" ht="18.95" customHeight="1" x14ac:dyDescent="0.15">
      <c r="A6" s="7"/>
      <c r="B6" s="22"/>
      <c r="C6" s="87"/>
      <c r="D6" s="85" t="s">
        <v>22</v>
      </c>
      <c r="E6" s="23">
        <v>945</v>
      </c>
      <c r="F6" s="24">
        <v>54843</v>
      </c>
      <c r="G6" s="25">
        <v>54</v>
      </c>
      <c r="H6" s="26">
        <v>10200</v>
      </c>
      <c r="I6" s="27">
        <v>1570</v>
      </c>
      <c r="J6" s="21">
        <v>5458648</v>
      </c>
      <c r="K6" s="25">
        <v>1244</v>
      </c>
      <c r="L6" s="26">
        <v>2866936</v>
      </c>
      <c r="M6" s="27">
        <v>579</v>
      </c>
      <c r="N6" s="80">
        <v>200053</v>
      </c>
      <c r="O6" s="25">
        <v>1182</v>
      </c>
      <c r="P6" s="26">
        <v>119079</v>
      </c>
      <c r="Q6" s="27">
        <v>13362</v>
      </c>
      <c r="R6" s="21">
        <v>2038666</v>
      </c>
      <c r="S6" s="25">
        <v>17709</v>
      </c>
      <c r="T6" s="26">
        <v>7262615</v>
      </c>
      <c r="U6" s="27">
        <v>2513</v>
      </c>
      <c r="V6" s="21">
        <v>734135</v>
      </c>
      <c r="W6" s="27">
        <v>240</v>
      </c>
      <c r="X6" s="26">
        <v>28535</v>
      </c>
      <c r="Y6" s="20">
        <f t="shared" ref="Y6:Y22" si="1">+E6+G6+I6+K6+M6+O6+Q6+S6+U6+W6</f>
        <v>39398</v>
      </c>
      <c r="Z6" s="21">
        <f t="shared" si="0"/>
        <v>18773710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3047</v>
      </c>
      <c r="F7" s="24">
        <v>593956</v>
      </c>
      <c r="G7" s="29">
        <v>156</v>
      </c>
      <c r="H7" s="30">
        <v>75238</v>
      </c>
      <c r="I7" s="31">
        <v>1265</v>
      </c>
      <c r="J7" s="32">
        <v>1825933</v>
      </c>
      <c r="K7" s="81">
        <v>3187</v>
      </c>
      <c r="L7" s="30">
        <v>6467669</v>
      </c>
      <c r="M7" s="23">
        <v>1141</v>
      </c>
      <c r="N7" s="24">
        <v>249634</v>
      </c>
      <c r="O7" s="33">
        <v>2642</v>
      </c>
      <c r="P7" s="34">
        <v>519354</v>
      </c>
      <c r="Q7" s="23">
        <v>31778</v>
      </c>
      <c r="R7" s="24">
        <v>4961768</v>
      </c>
      <c r="S7" s="33">
        <v>25084</v>
      </c>
      <c r="T7" s="34">
        <v>2094327</v>
      </c>
      <c r="U7" s="23">
        <v>2557</v>
      </c>
      <c r="V7" s="24">
        <v>1226190</v>
      </c>
      <c r="W7" s="23">
        <v>1451</v>
      </c>
      <c r="X7" s="34">
        <v>297013</v>
      </c>
      <c r="Y7" s="31">
        <f t="shared" si="1"/>
        <v>72308</v>
      </c>
      <c r="Z7" s="24">
        <f t="shared" si="0"/>
        <v>18311082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92</v>
      </c>
      <c r="J8" s="14">
        <v>28266</v>
      </c>
      <c r="K8" s="17">
        <v>0</v>
      </c>
      <c r="L8" s="18">
        <v>0</v>
      </c>
      <c r="M8" s="13">
        <v>7124</v>
      </c>
      <c r="N8" s="79">
        <v>1217817</v>
      </c>
      <c r="O8" s="19">
        <v>0</v>
      </c>
      <c r="P8" s="18">
        <v>0</v>
      </c>
      <c r="Q8" s="13">
        <v>8918</v>
      </c>
      <c r="R8" s="14">
        <v>1983474</v>
      </c>
      <c r="S8" s="19">
        <v>36177</v>
      </c>
      <c r="T8" s="18">
        <v>4449522</v>
      </c>
      <c r="U8" s="13">
        <v>915</v>
      </c>
      <c r="V8" s="14">
        <v>79690</v>
      </c>
      <c r="W8" s="13">
        <v>18</v>
      </c>
      <c r="X8" s="18">
        <v>900</v>
      </c>
      <c r="Y8" s="13">
        <f t="shared" si="1"/>
        <v>53410</v>
      </c>
      <c r="Z8" s="14">
        <f t="shared" si="0"/>
        <v>7786963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164</v>
      </c>
      <c r="F9" s="24">
        <v>26560</v>
      </c>
      <c r="G9" s="25">
        <v>0</v>
      </c>
      <c r="H9" s="26">
        <v>0</v>
      </c>
      <c r="I9" s="27">
        <v>84</v>
      </c>
      <c r="J9" s="21">
        <v>27654</v>
      </c>
      <c r="K9" s="25">
        <v>0</v>
      </c>
      <c r="L9" s="26">
        <v>1</v>
      </c>
      <c r="M9" s="27">
        <v>6195</v>
      </c>
      <c r="N9" s="80">
        <v>1046622</v>
      </c>
      <c r="O9" s="25">
        <v>0</v>
      </c>
      <c r="P9" s="26">
        <v>0</v>
      </c>
      <c r="Q9" s="27">
        <v>8500</v>
      </c>
      <c r="R9" s="21">
        <v>1947292</v>
      </c>
      <c r="S9" s="25">
        <v>34552</v>
      </c>
      <c r="T9" s="26">
        <v>4326966</v>
      </c>
      <c r="U9" s="27">
        <v>1021</v>
      </c>
      <c r="V9" s="21">
        <v>88900</v>
      </c>
      <c r="W9" s="27">
        <v>18</v>
      </c>
      <c r="X9" s="26">
        <v>900</v>
      </c>
      <c r="Y9" s="20">
        <f t="shared" si="1"/>
        <v>50534</v>
      </c>
      <c r="Z9" s="21">
        <f t="shared" si="0"/>
        <v>7464895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157</v>
      </c>
      <c r="F10" s="36">
        <v>24974</v>
      </c>
      <c r="G10" s="29">
        <v>0</v>
      </c>
      <c r="H10" s="30">
        <v>0</v>
      </c>
      <c r="I10" s="37">
        <v>166</v>
      </c>
      <c r="J10" s="38">
        <v>47694</v>
      </c>
      <c r="K10" s="81">
        <v>1108</v>
      </c>
      <c r="L10" s="30">
        <v>14067</v>
      </c>
      <c r="M10" s="35">
        <v>9563</v>
      </c>
      <c r="N10" s="36">
        <v>1968124</v>
      </c>
      <c r="O10" s="29">
        <v>0</v>
      </c>
      <c r="P10" s="30">
        <v>0</v>
      </c>
      <c r="Q10" s="35">
        <v>12879</v>
      </c>
      <c r="R10" s="36">
        <v>1532215</v>
      </c>
      <c r="S10" s="29">
        <v>5249</v>
      </c>
      <c r="T10" s="30">
        <v>734352</v>
      </c>
      <c r="U10" s="35">
        <v>2090</v>
      </c>
      <c r="V10" s="36">
        <v>153070</v>
      </c>
      <c r="W10" s="35">
        <v>15</v>
      </c>
      <c r="X10" s="30">
        <v>100</v>
      </c>
      <c r="Y10" s="37">
        <f t="shared" si="1"/>
        <v>31227</v>
      </c>
      <c r="Z10" s="36">
        <f t="shared" si="0"/>
        <v>4474596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166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3138</v>
      </c>
      <c r="R11" s="14">
        <v>789511</v>
      </c>
      <c r="S11" s="19">
        <v>0</v>
      </c>
      <c r="T11" s="18">
        <v>0</v>
      </c>
      <c r="U11" s="13">
        <v>6</v>
      </c>
      <c r="V11" s="14">
        <v>2290</v>
      </c>
      <c r="W11" s="13">
        <v>0</v>
      </c>
      <c r="X11" s="18">
        <v>0</v>
      </c>
      <c r="Y11" s="13">
        <f t="shared" si="1"/>
        <v>3236</v>
      </c>
      <c r="Z11" s="14">
        <f t="shared" si="0"/>
        <v>881967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80</v>
      </c>
      <c r="J12" s="21">
        <v>13609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3878</v>
      </c>
      <c r="R12" s="21">
        <v>1030830</v>
      </c>
      <c r="S12" s="25">
        <v>0</v>
      </c>
      <c r="T12" s="26">
        <v>0</v>
      </c>
      <c r="U12" s="27">
        <v>5</v>
      </c>
      <c r="V12" s="21">
        <v>760</v>
      </c>
      <c r="W12" s="27">
        <v>31</v>
      </c>
      <c r="X12" s="26">
        <v>23200</v>
      </c>
      <c r="Y12" s="20">
        <f t="shared" si="1"/>
        <v>4084</v>
      </c>
      <c r="Z12" s="21">
        <f t="shared" si="0"/>
        <v>1158399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45</v>
      </c>
      <c r="J13" s="38">
        <v>29382</v>
      </c>
      <c r="K13" s="81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6601</v>
      </c>
      <c r="R13" s="36">
        <v>1801740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6906</v>
      </c>
      <c r="Z13" s="36">
        <f t="shared" si="0"/>
        <v>2050678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1763</v>
      </c>
      <c r="N14" s="79">
        <v>137180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1763</v>
      </c>
      <c r="Z14" s="14">
        <f t="shared" si="0"/>
        <v>137180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1241</v>
      </c>
      <c r="N15" s="80">
        <v>128293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1241</v>
      </c>
      <c r="Z15" s="24">
        <f t="shared" si="0"/>
        <v>128293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2370</v>
      </c>
      <c r="N16" s="36">
        <v>328720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2370</v>
      </c>
      <c r="Z16" s="36">
        <f t="shared" si="0"/>
        <v>328720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33</v>
      </c>
      <c r="F17" s="14">
        <v>9008</v>
      </c>
      <c r="G17" s="19">
        <v>1155</v>
      </c>
      <c r="H17" s="18">
        <v>313029</v>
      </c>
      <c r="I17" s="13">
        <v>1472</v>
      </c>
      <c r="J17" s="14">
        <v>186212</v>
      </c>
      <c r="K17" s="19">
        <v>138</v>
      </c>
      <c r="L17" s="18">
        <v>108485</v>
      </c>
      <c r="M17" s="13">
        <v>1113</v>
      </c>
      <c r="N17" s="79">
        <v>319467</v>
      </c>
      <c r="O17" s="19">
        <v>4405</v>
      </c>
      <c r="P17" s="18">
        <v>1729727</v>
      </c>
      <c r="Q17" s="13">
        <v>4127</v>
      </c>
      <c r="R17" s="14">
        <v>1063584</v>
      </c>
      <c r="S17" s="19">
        <v>228</v>
      </c>
      <c r="T17" s="18">
        <v>53717</v>
      </c>
      <c r="U17" s="13">
        <v>0</v>
      </c>
      <c r="V17" s="14">
        <v>0</v>
      </c>
      <c r="W17" s="13">
        <v>7515</v>
      </c>
      <c r="X17" s="18">
        <v>1533533</v>
      </c>
      <c r="Y17" s="41">
        <f t="shared" si="1"/>
        <v>20186</v>
      </c>
      <c r="Z17" s="42">
        <f t="shared" si="0"/>
        <v>5316762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97</v>
      </c>
      <c r="F18" s="21">
        <v>23346</v>
      </c>
      <c r="G18" s="25">
        <v>1112</v>
      </c>
      <c r="H18" s="26">
        <v>297510</v>
      </c>
      <c r="I18" s="27">
        <v>1408</v>
      </c>
      <c r="J18" s="21">
        <v>171931</v>
      </c>
      <c r="K18" s="25">
        <v>82</v>
      </c>
      <c r="L18" s="26">
        <v>63265</v>
      </c>
      <c r="M18" s="27">
        <v>934</v>
      </c>
      <c r="N18" s="21">
        <v>375279</v>
      </c>
      <c r="O18" s="25">
        <v>4156</v>
      </c>
      <c r="P18" s="26">
        <v>1638406</v>
      </c>
      <c r="Q18" s="27">
        <v>2976</v>
      </c>
      <c r="R18" s="21">
        <v>1161597</v>
      </c>
      <c r="S18" s="25">
        <v>257</v>
      </c>
      <c r="T18" s="26">
        <v>60785</v>
      </c>
      <c r="U18" s="27">
        <v>5</v>
      </c>
      <c r="V18" s="21">
        <v>1100</v>
      </c>
      <c r="W18" s="27">
        <v>7333</v>
      </c>
      <c r="X18" s="26">
        <v>1499902</v>
      </c>
      <c r="Y18" s="23">
        <f t="shared" si="1"/>
        <v>18360</v>
      </c>
      <c r="Z18" s="24">
        <f t="shared" si="0"/>
        <v>5293121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557</v>
      </c>
      <c r="F19" s="24">
        <v>133477</v>
      </c>
      <c r="G19" s="33">
        <v>871</v>
      </c>
      <c r="H19" s="34">
        <v>258505</v>
      </c>
      <c r="I19" s="23">
        <v>453</v>
      </c>
      <c r="J19" s="24">
        <v>175518</v>
      </c>
      <c r="K19" s="82">
        <v>214</v>
      </c>
      <c r="L19" s="34">
        <v>169370</v>
      </c>
      <c r="M19" s="23">
        <v>2223</v>
      </c>
      <c r="N19" s="24">
        <v>609574</v>
      </c>
      <c r="O19" s="33">
        <v>1972</v>
      </c>
      <c r="P19" s="34">
        <v>790682</v>
      </c>
      <c r="Q19" s="23">
        <v>9015</v>
      </c>
      <c r="R19" s="24">
        <v>1937003</v>
      </c>
      <c r="S19" s="33">
        <v>109</v>
      </c>
      <c r="T19" s="34">
        <v>28015</v>
      </c>
      <c r="U19" s="23">
        <v>66</v>
      </c>
      <c r="V19" s="24">
        <v>14520</v>
      </c>
      <c r="W19" s="23">
        <v>6746</v>
      </c>
      <c r="X19" s="34">
        <v>1643993</v>
      </c>
      <c r="Y19" s="35">
        <f t="shared" si="1"/>
        <v>22226</v>
      </c>
      <c r="Z19" s="36">
        <f t="shared" si="0"/>
        <v>5760657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1814</v>
      </c>
      <c r="F20" s="14">
        <f t="shared" ref="F20:X20" si="2">+F5+F8+F11+F14+F17</f>
        <v>233548</v>
      </c>
      <c r="G20" s="19">
        <f t="shared" si="2"/>
        <v>1284</v>
      </c>
      <c r="H20" s="18">
        <f t="shared" si="2"/>
        <v>398229</v>
      </c>
      <c r="I20" s="13">
        <f t="shared" si="2"/>
        <v>3119</v>
      </c>
      <c r="J20" s="14">
        <f t="shared" si="2"/>
        <v>5936980</v>
      </c>
      <c r="K20" s="19">
        <f t="shared" si="2"/>
        <v>2155</v>
      </c>
      <c r="L20" s="18">
        <f t="shared" si="2"/>
        <v>4586997</v>
      </c>
      <c r="M20" s="13">
        <f t="shared" si="2"/>
        <v>10676</v>
      </c>
      <c r="N20" s="14">
        <f t="shared" si="2"/>
        <v>1899821</v>
      </c>
      <c r="O20" s="19">
        <f t="shared" si="2"/>
        <v>5506</v>
      </c>
      <c r="P20" s="18">
        <f t="shared" si="2"/>
        <v>1818615</v>
      </c>
      <c r="Q20" s="13">
        <f t="shared" si="2"/>
        <v>29338</v>
      </c>
      <c r="R20" s="14">
        <f t="shared" si="2"/>
        <v>5910182</v>
      </c>
      <c r="S20" s="19">
        <f t="shared" si="2"/>
        <v>54312</v>
      </c>
      <c r="T20" s="18">
        <f t="shared" si="2"/>
        <v>11855445</v>
      </c>
      <c r="U20" s="13">
        <f t="shared" si="2"/>
        <v>4152</v>
      </c>
      <c r="V20" s="14">
        <f t="shared" si="2"/>
        <v>1260320</v>
      </c>
      <c r="W20" s="13">
        <f t="shared" si="2"/>
        <v>7971</v>
      </c>
      <c r="X20" s="18">
        <f t="shared" si="2"/>
        <v>1599012</v>
      </c>
      <c r="Y20" s="31">
        <f t="shared" si="1"/>
        <v>120327</v>
      </c>
      <c r="Z20" s="32">
        <f t="shared" si="0"/>
        <v>35499149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1" si="3">+E6+E9+E12+E15+E18</f>
        <v>1206</v>
      </c>
      <c r="F21" s="21">
        <f t="shared" si="3"/>
        <v>104749</v>
      </c>
      <c r="G21" s="25">
        <f t="shared" si="3"/>
        <v>1241</v>
      </c>
      <c r="H21" s="26">
        <f t="shared" si="3"/>
        <v>382710</v>
      </c>
      <c r="I21" s="27">
        <f t="shared" si="3"/>
        <v>3142</v>
      </c>
      <c r="J21" s="21">
        <f t="shared" si="3"/>
        <v>5671842</v>
      </c>
      <c r="K21" s="25">
        <f t="shared" si="3"/>
        <v>1326</v>
      </c>
      <c r="L21" s="26">
        <f t="shared" si="3"/>
        <v>2930202</v>
      </c>
      <c r="M21" s="27">
        <f t="shared" si="3"/>
        <v>8964</v>
      </c>
      <c r="N21" s="21">
        <f t="shared" si="3"/>
        <v>1765247</v>
      </c>
      <c r="O21" s="25">
        <f t="shared" si="3"/>
        <v>5338</v>
      </c>
      <c r="P21" s="26">
        <f t="shared" si="3"/>
        <v>1757485</v>
      </c>
      <c r="Q21" s="27">
        <f t="shared" si="3"/>
        <v>28716</v>
      </c>
      <c r="R21" s="21">
        <f t="shared" si="3"/>
        <v>6178385</v>
      </c>
      <c r="S21" s="25">
        <f t="shared" si="3"/>
        <v>52518</v>
      </c>
      <c r="T21" s="26">
        <f t="shared" si="3"/>
        <v>11650366</v>
      </c>
      <c r="U21" s="27">
        <f t="shared" si="3"/>
        <v>3544</v>
      </c>
      <c r="V21" s="21">
        <f t="shared" si="3"/>
        <v>824895</v>
      </c>
      <c r="W21" s="27">
        <f t="shared" si="3"/>
        <v>7622</v>
      </c>
      <c r="X21" s="26">
        <f t="shared" si="3"/>
        <v>1552537</v>
      </c>
      <c r="Y21" s="23">
        <f t="shared" si="1"/>
        <v>113617</v>
      </c>
      <c r="Z21" s="24">
        <f t="shared" si="0"/>
        <v>32818418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X22" si="4">+E7+E10+E13+E16+E19</f>
        <v>3761</v>
      </c>
      <c r="F22" s="24">
        <f t="shared" si="4"/>
        <v>752407</v>
      </c>
      <c r="G22" s="33">
        <f t="shared" si="4"/>
        <v>1222</v>
      </c>
      <c r="H22" s="34">
        <f t="shared" si="4"/>
        <v>528743</v>
      </c>
      <c r="I22" s="23">
        <f t="shared" si="4"/>
        <v>1929</v>
      </c>
      <c r="J22" s="24">
        <f t="shared" si="4"/>
        <v>2078527</v>
      </c>
      <c r="K22" s="33">
        <f t="shared" si="4"/>
        <v>4509</v>
      </c>
      <c r="L22" s="34">
        <f t="shared" si="4"/>
        <v>6651106</v>
      </c>
      <c r="M22" s="23">
        <f t="shared" si="4"/>
        <v>15316</v>
      </c>
      <c r="N22" s="24">
        <f t="shared" si="4"/>
        <v>3175052</v>
      </c>
      <c r="O22" s="33">
        <f t="shared" si="4"/>
        <v>4614</v>
      </c>
      <c r="P22" s="34">
        <f t="shared" si="4"/>
        <v>1310036</v>
      </c>
      <c r="Q22" s="23">
        <f t="shared" si="4"/>
        <v>60273</v>
      </c>
      <c r="R22" s="24">
        <f t="shared" si="4"/>
        <v>10232726</v>
      </c>
      <c r="S22" s="33">
        <f t="shared" si="4"/>
        <v>30442</v>
      </c>
      <c r="T22" s="34">
        <f t="shared" si="4"/>
        <v>2856694</v>
      </c>
      <c r="U22" s="23">
        <f t="shared" si="4"/>
        <v>4759</v>
      </c>
      <c r="V22" s="24">
        <f t="shared" si="4"/>
        <v>1399336</v>
      </c>
      <c r="W22" s="23">
        <f t="shared" si="4"/>
        <v>8212</v>
      </c>
      <c r="X22" s="34">
        <f t="shared" si="4"/>
        <v>1941106</v>
      </c>
      <c r="Y22" s="23">
        <f t="shared" si="1"/>
        <v>135037</v>
      </c>
      <c r="Z22" s="24">
        <f t="shared" si="0"/>
        <v>30925733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43.679490888053223</v>
      </c>
      <c r="F23" s="139"/>
      <c r="G23" s="138">
        <f>(G20+G21)/(G22+G41)*100</f>
        <v>105.16451478550604</v>
      </c>
      <c r="H23" s="139"/>
      <c r="I23" s="138">
        <f>(I20+I21)/(I22+I41)*100</f>
        <v>165.72260455267337</v>
      </c>
      <c r="J23" s="139"/>
      <c r="K23" s="138">
        <f>(K20+K21)/(K22+K41)*100</f>
        <v>42.508242764684333</v>
      </c>
      <c r="L23" s="139"/>
      <c r="M23" s="138">
        <f>(M20+M21)/(M22+M41)*100</f>
        <v>67.822129214278561</v>
      </c>
      <c r="N23" s="139"/>
      <c r="O23" s="138">
        <f>(O20+O21)/(O22+O41)*100</f>
        <v>119.78349718325416</v>
      </c>
      <c r="P23" s="139"/>
      <c r="Q23" s="138">
        <f>(Q20+Q21)/(Q22+Q41)*100</f>
        <v>49.008087254554354</v>
      </c>
      <c r="R23" s="139"/>
      <c r="S23" s="138">
        <f>(S20+S21)/(S22+S41)*100</f>
        <v>180.79201218480284</v>
      </c>
      <c r="T23" s="139"/>
      <c r="U23" s="138">
        <f>(U20+U21)/(U22+U41)*100</f>
        <v>84.907325684024713</v>
      </c>
      <c r="V23" s="139"/>
      <c r="W23" s="138">
        <f>(W20+W21)/(W22+W41)*100</f>
        <v>97.213216957605979</v>
      </c>
      <c r="X23" s="139"/>
      <c r="Y23" s="138">
        <f>(Y20+Y21)/(Y22+Y41)*100</f>
        <v>89.310317314582335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v>213223</v>
      </c>
      <c r="F24" s="141"/>
      <c r="G24" s="134">
        <v>448777</v>
      </c>
      <c r="H24" s="135"/>
      <c r="I24" s="136">
        <v>712555</v>
      </c>
      <c r="J24" s="137"/>
      <c r="K24" s="134">
        <v>1799642</v>
      </c>
      <c r="L24" s="135"/>
      <c r="M24" s="136">
        <v>214458</v>
      </c>
      <c r="N24" s="137"/>
      <c r="O24" s="134">
        <v>289183</v>
      </c>
      <c r="P24" s="135"/>
      <c r="Q24" s="136">
        <v>172559</v>
      </c>
      <c r="R24" s="137"/>
      <c r="S24" s="134">
        <v>86008</v>
      </c>
      <c r="T24" s="135"/>
      <c r="U24" s="136">
        <v>282735</v>
      </c>
      <c r="V24" s="137"/>
      <c r="W24" s="134">
        <v>224538</v>
      </c>
      <c r="X24" s="135"/>
      <c r="Y24" s="136">
        <v>195521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2.7851625850692776</v>
      </c>
      <c r="F25" s="49"/>
      <c r="G25" s="50">
        <f>G22/Y22*100</f>
        <v>0.90493716536949131</v>
      </c>
      <c r="H25" s="51"/>
      <c r="I25" s="48">
        <f>I22/Y22*100</f>
        <v>1.4284973747935752</v>
      </c>
      <c r="J25" s="49"/>
      <c r="K25" s="50">
        <f>K22/Y22*100</f>
        <v>3.3390848434132869</v>
      </c>
      <c r="L25" s="51"/>
      <c r="M25" s="48">
        <f>M22/Y22*100</f>
        <v>11.342076616038566</v>
      </c>
      <c r="N25" s="49"/>
      <c r="O25" s="50">
        <f>O22/Y22*100</f>
        <v>3.4168413101594379</v>
      </c>
      <c r="P25" s="51"/>
      <c r="Q25" s="48">
        <f>Q22/Y22*100</f>
        <v>44.634433525626314</v>
      </c>
      <c r="R25" s="49"/>
      <c r="S25" s="50">
        <f>S22/Y22*100</f>
        <v>22.543451054155529</v>
      </c>
      <c r="T25" s="51"/>
      <c r="U25" s="48">
        <f>U22/Y22*100</f>
        <v>3.52421928804698</v>
      </c>
      <c r="V25" s="49"/>
      <c r="W25" s="50">
        <f>W22/Y22*100</f>
        <v>6.081296237327547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1204</v>
      </c>
      <c r="F27" s="103">
        <v>92074</v>
      </c>
      <c r="G27" s="118">
        <v>789</v>
      </c>
      <c r="H27" s="104">
        <v>247717</v>
      </c>
      <c r="I27" s="102">
        <v>2618</v>
      </c>
      <c r="J27" s="103">
        <v>1269080</v>
      </c>
      <c r="K27" s="118">
        <v>942</v>
      </c>
      <c r="L27" s="104">
        <v>2117450</v>
      </c>
      <c r="M27" s="102">
        <v>7415</v>
      </c>
      <c r="N27" s="103">
        <v>1559699</v>
      </c>
      <c r="O27" s="106">
        <v>5132</v>
      </c>
      <c r="P27" s="104">
        <v>1775138</v>
      </c>
      <c r="Q27" s="102">
        <v>29729</v>
      </c>
      <c r="R27" s="103">
        <v>5894967</v>
      </c>
      <c r="S27" s="106">
        <v>48013</v>
      </c>
      <c r="T27" s="104">
        <v>11077067</v>
      </c>
      <c r="U27" s="102">
        <v>3761</v>
      </c>
      <c r="V27" s="103">
        <v>857535</v>
      </c>
      <c r="W27" s="102">
        <v>9826</v>
      </c>
      <c r="X27" s="104">
        <v>2027866</v>
      </c>
      <c r="Y27" s="55">
        <v>92666</v>
      </c>
      <c r="Z27" s="56">
        <v>22372544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1334</v>
      </c>
      <c r="F28" s="111">
        <v>143499</v>
      </c>
      <c r="G28" s="112">
        <v>1018</v>
      </c>
      <c r="H28" s="109">
        <v>231230</v>
      </c>
      <c r="I28" s="110">
        <v>2531</v>
      </c>
      <c r="J28" s="111">
        <v>1312824</v>
      </c>
      <c r="K28" s="108">
        <v>775</v>
      </c>
      <c r="L28" s="109">
        <v>1668752</v>
      </c>
      <c r="M28" s="110">
        <v>6891</v>
      </c>
      <c r="N28" s="111">
        <v>1479316</v>
      </c>
      <c r="O28" s="112">
        <v>4842</v>
      </c>
      <c r="P28" s="109">
        <v>1658452</v>
      </c>
      <c r="Q28" s="110">
        <v>29836</v>
      </c>
      <c r="R28" s="111">
        <v>6170649</v>
      </c>
      <c r="S28" s="112">
        <v>46204</v>
      </c>
      <c r="T28" s="109">
        <v>10685446</v>
      </c>
      <c r="U28" s="110">
        <v>3867</v>
      </c>
      <c r="V28" s="111">
        <v>887394</v>
      </c>
      <c r="W28" s="110">
        <v>9342</v>
      </c>
      <c r="X28" s="109">
        <v>1913336</v>
      </c>
      <c r="Y28" s="58">
        <v>93642</v>
      </c>
      <c r="Z28" s="59">
        <v>22381669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2951</v>
      </c>
      <c r="F29" s="107">
        <v>629220</v>
      </c>
      <c r="G29" s="119">
        <v>894</v>
      </c>
      <c r="H29" s="117">
        <v>401207</v>
      </c>
      <c r="I29" s="113">
        <v>2214</v>
      </c>
      <c r="J29" s="107">
        <v>1577597</v>
      </c>
      <c r="K29" s="116">
        <v>1079</v>
      </c>
      <c r="L29" s="117">
        <v>1941814</v>
      </c>
      <c r="M29" s="113">
        <v>11835</v>
      </c>
      <c r="N29" s="107">
        <v>2538137</v>
      </c>
      <c r="O29" s="116">
        <v>4048</v>
      </c>
      <c r="P29" s="117">
        <v>1170614</v>
      </c>
      <c r="Q29" s="113">
        <v>57538</v>
      </c>
      <c r="R29" s="107">
        <v>9928691</v>
      </c>
      <c r="S29" s="116">
        <v>28776</v>
      </c>
      <c r="T29" s="117">
        <v>2474977</v>
      </c>
      <c r="U29" s="113">
        <v>4973</v>
      </c>
      <c r="V29" s="107">
        <v>1406041</v>
      </c>
      <c r="W29" s="113">
        <v>9697</v>
      </c>
      <c r="X29" s="117">
        <v>2177344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42.1</v>
      </c>
      <c r="F30" s="130"/>
      <c r="G30" s="129">
        <v>89.6</v>
      </c>
      <c r="H30" s="130"/>
      <c r="I30" s="129">
        <v>118.6</v>
      </c>
      <c r="J30" s="130"/>
      <c r="K30" s="129">
        <v>86.2</v>
      </c>
      <c r="L30" s="130"/>
      <c r="M30" s="129">
        <v>61.8</v>
      </c>
      <c r="N30" s="130"/>
      <c r="O30" s="129">
        <v>127.8</v>
      </c>
      <c r="P30" s="130"/>
      <c r="Q30" s="129">
        <v>51.7</v>
      </c>
      <c r="R30" s="130"/>
      <c r="S30" s="129">
        <v>169</v>
      </c>
      <c r="T30" s="130"/>
      <c r="U30" s="129">
        <v>75.900000000000006</v>
      </c>
      <c r="V30" s="130"/>
      <c r="W30" s="129">
        <v>101.4</v>
      </c>
      <c r="X30" s="130"/>
      <c r="Y30" s="168">
        <v>68.599999999999994</v>
      </c>
      <c r="Z30" s="169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610</v>
      </c>
      <c r="F31" s="95">
        <f t="shared" ref="F31:Z33" si="5">F20-F27</f>
        <v>141474</v>
      </c>
      <c r="G31" s="96">
        <f t="shared" si="5"/>
        <v>495</v>
      </c>
      <c r="H31" s="97">
        <f t="shared" si="5"/>
        <v>150512</v>
      </c>
      <c r="I31" s="94">
        <f t="shared" si="5"/>
        <v>501</v>
      </c>
      <c r="J31" s="95">
        <f t="shared" si="5"/>
        <v>4667900</v>
      </c>
      <c r="K31" s="96">
        <f t="shared" si="5"/>
        <v>1213</v>
      </c>
      <c r="L31" s="97">
        <f t="shared" si="5"/>
        <v>2469547</v>
      </c>
      <c r="M31" s="94">
        <f t="shared" si="5"/>
        <v>3261</v>
      </c>
      <c r="N31" s="95">
        <f t="shared" si="5"/>
        <v>340122</v>
      </c>
      <c r="O31" s="96">
        <f t="shared" si="5"/>
        <v>374</v>
      </c>
      <c r="P31" s="97">
        <f t="shared" si="5"/>
        <v>43477</v>
      </c>
      <c r="Q31" s="94">
        <f t="shared" si="5"/>
        <v>-391</v>
      </c>
      <c r="R31" s="95">
        <f t="shared" si="5"/>
        <v>15215</v>
      </c>
      <c r="S31" s="96">
        <f t="shared" si="5"/>
        <v>6299</v>
      </c>
      <c r="T31" s="97">
        <f t="shared" si="5"/>
        <v>778378</v>
      </c>
      <c r="U31" s="94">
        <f t="shared" si="5"/>
        <v>391</v>
      </c>
      <c r="V31" s="95">
        <f t="shared" si="5"/>
        <v>402785</v>
      </c>
      <c r="W31" s="96">
        <f t="shared" si="5"/>
        <v>-1855</v>
      </c>
      <c r="X31" s="97">
        <f t="shared" si="5"/>
        <v>-428854</v>
      </c>
      <c r="Y31" s="94">
        <f t="shared" si="5"/>
        <v>27661</v>
      </c>
      <c r="Z31" s="95">
        <f t="shared" si="5"/>
        <v>13126605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-128</v>
      </c>
      <c r="F32" s="99">
        <f t="shared" si="6"/>
        <v>-38750</v>
      </c>
      <c r="G32" s="100">
        <f t="shared" si="6"/>
        <v>223</v>
      </c>
      <c r="H32" s="101">
        <f t="shared" si="6"/>
        <v>151480</v>
      </c>
      <c r="I32" s="98">
        <f t="shared" si="6"/>
        <v>611</v>
      </c>
      <c r="J32" s="99">
        <f t="shared" si="6"/>
        <v>4359018</v>
      </c>
      <c r="K32" s="100">
        <f t="shared" si="6"/>
        <v>551</v>
      </c>
      <c r="L32" s="101">
        <f t="shared" si="6"/>
        <v>1261450</v>
      </c>
      <c r="M32" s="98">
        <f t="shared" si="6"/>
        <v>2073</v>
      </c>
      <c r="N32" s="99">
        <f t="shared" si="6"/>
        <v>285931</v>
      </c>
      <c r="O32" s="100">
        <f t="shared" si="6"/>
        <v>496</v>
      </c>
      <c r="P32" s="101">
        <f t="shared" si="6"/>
        <v>99033</v>
      </c>
      <c r="Q32" s="98">
        <f t="shared" si="6"/>
        <v>-1120</v>
      </c>
      <c r="R32" s="99">
        <f t="shared" si="6"/>
        <v>7736</v>
      </c>
      <c r="S32" s="100">
        <f t="shared" si="6"/>
        <v>6314</v>
      </c>
      <c r="T32" s="101">
        <f t="shared" si="6"/>
        <v>964920</v>
      </c>
      <c r="U32" s="98">
        <f t="shared" si="5"/>
        <v>-323</v>
      </c>
      <c r="V32" s="99">
        <f t="shared" si="5"/>
        <v>-62499</v>
      </c>
      <c r="W32" s="100">
        <f t="shared" si="5"/>
        <v>-1720</v>
      </c>
      <c r="X32" s="101">
        <f t="shared" si="5"/>
        <v>-360799</v>
      </c>
      <c r="Y32" s="98">
        <f t="shared" si="5"/>
        <v>19975</v>
      </c>
      <c r="Z32" s="99">
        <f t="shared" si="5"/>
        <v>10436749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810</v>
      </c>
      <c r="F33" s="99">
        <f t="shared" si="5"/>
        <v>123187</v>
      </c>
      <c r="G33" s="100">
        <f t="shared" si="5"/>
        <v>328</v>
      </c>
      <c r="H33" s="101">
        <f t="shared" si="5"/>
        <v>127536</v>
      </c>
      <c r="I33" s="98">
        <f t="shared" si="5"/>
        <v>-285</v>
      </c>
      <c r="J33" s="99">
        <f t="shared" si="5"/>
        <v>500930</v>
      </c>
      <c r="K33" s="100">
        <f t="shared" si="5"/>
        <v>3430</v>
      </c>
      <c r="L33" s="101">
        <f t="shared" si="5"/>
        <v>4709292</v>
      </c>
      <c r="M33" s="98">
        <f t="shared" si="5"/>
        <v>3481</v>
      </c>
      <c r="N33" s="99">
        <f t="shared" si="5"/>
        <v>636915</v>
      </c>
      <c r="O33" s="100">
        <f t="shared" si="5"/>
        <v>566</v>
      </c>
      <c r="P33" s="101">
        <f t="shared" si="5"/>
        <v>139422</v>
      </c>
      <c r="Q33" s="98">
        <f t="shared" si="5"/>
        <v>2735</v>
      </c>
      <c r="R33" s="99">
        <f t="shared" si="5"/>
        <v>304035</v>
      </c>
      <c r="S33" s="100">
        <f t="shared" si="5"/>
        <v>1666</v>
      </c>
      <c r="T33" s="101">
        <f t="shared" si="5"/>
        <v>381717</v>
      </c>
      <c r="U33" s="98">
        <f t="shared" si="5"/>
        <v>-214</v>
      </c>
      <c r="V33" s="99">
        <f t="shared" si="5"/>
        <v>-6705</v>
      </c>
      <c r="W33" s="100">
        <f t="shared" si="5"/>
        <v>-1485</v>
      </c>
      <c r="X33" s="101">
        <f t="shared" si="5"/>
        <v>-236238</v>
      </c>
      <c r="Y33" s="98">
        <f t="shared" si="5"/>
        <v>-267</v>
      </c>
      <c r="Z33" s="99">
        <f t="shared" si="5"/>
        <v>6070451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v>87.05268389662028</v>
      </c>
      <c r="F34" s="123"/>
      <c r="G34" s="161">
        <v>56.006240249609988</v>
      </c>
      <c r="H34" s="162"/>
      <c r="I34" s="124">
        <v>114.56217666219581</v>
      </c>
      <c r="J34" s="123"/>
      <c r="K34" s="161">
        <v>31.067961165048541</v>
      </c>
      <c r="L34" s="162"/>
      <c r="M34" s="124">
        <v>60.09323577016454</v>
      </c>
      <c r="N34" s="123"/>
      <c r="O34" s="161">
        <v>110.78748651564186</v>
      </c>
      <c r="P34" s="162"/>
      <c r="Q34" s="124">
        <v>44.466676927812834</v>
      </c>
      <c r="R34" s="123"/>
      <c r="S34" s="161">
        <v>133.80239238956392</v>
      </c>
      <c r="T34" s="162"/>
      <c r="U34" s="124">
        <v>67.037804246504408</v>
      </c>
      <c r="V34" s="123"/>
      <c r="W34" s="161">
        <v>48.559225820403306</v>
      </c>
      <c r="X34" s="162"/>
      <c r="Y34" s="124">
        <v>70.541282564502538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7">E20/E27*100</f>
        <v>150.66445182724252</v>
      </c>
      <c r="F35" s="64">
        <f t="shared" si="7"/>
        <v>253.65249690466362</v>
      </c>
      <c r="G35" s="65">
        <f t="shared" si="7"/>
        <v>162.73764258555133</v>
      </c>
      <c r="H35" s="66">
        <f t="shared" si="7"/>
        <v>160.75965718945409</v>
      </c>
      <c r="I35" s="63">
        <f t="shared" si="7"/>
        <v>119.13674560733385</v>
      </c>
      <c r="J35" s="64">
        <f t="shared" si="7"/>
        <v>467.81763167018624</v>
      </c>
      <c r="K35" s="65">
        <f t="shared" si="7"/>
        <v>228.76857749469215</v>
      </c>
      <c r="L35" s="66">
        <f t="shared" si="7"/>
        <v>216.62835013813785</v>
      </c>
      <c r="M35" s="63">
        <f t="shared" si="7"/>
        <v>143.97842211732973</v>
      </c>
      <c r="N35" s="64">
        <f t="shared" si="7"/>
        <v>121.80689992107452</v>
      </c>
      <c r="O35" s="65">
        <f t="shared" si="7"/>
        <v>107.28760717069368</v>
      </c>
      <c r="P35" s="66">
        <f t="shared" si="7"/>
        <v>102.44921803262619</v>
      </c>
      <c r="Q35" s="63">
        <f t="shared" si="7"/>
        <v>98.684785899290247</v>
      </c>
      <c r="R35" s="64">
        <f t="shared" si="7"/>
        <v>100.25810152966082</v>
      </c>
      <c r="S35" s="65">
        <f t="shared" si="7"/>
        <v>113.1193635057172</v>
      </c>
      <c r="T35" s="66">
        <f t="shared" si="7"/>
        <v>107.02693230978923</v>
      </c>
      <c r="U35" s="63">
        <f t="shared" si="7"/>
        <v>110.39617123105556</v>
      </c>
      <c r="V35" s="64">
        <f t="shared" si="7"/>
        <v>146.97009451509268</v>
      </c>
      <c r="W35" s="65">
        <f t="shared" si="7"/>
        <v>81.121514349684503</v>
      </c>
      <c r="X35" s="66">
        <f t="shared" si="7"/>
        <v>78.851955701214976</v>
      </c>
      <c r="Y35" s="63">
        <f t="shared" si="7"/>
        <v>129.85021474974641</v>
      </c>
      <c r="Z35" s="64">
        <f t="shared" si="7"/>
        <v>158.67283130608661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7"/>
        <v>90.404797601199405</v>
      </c>
      <c r="F36" s="68">
        <f t="shared" si="7"/>
        <v>72.996327500540076</v>
      </c>
      <c r="G36" s="69">
        <f t="shared" si="7"/>
        <v>121.90569744597251</v>
      </c>
      <c r="H36" s="70">
        <f t="shared" si="7"/>
        <v>165.51053064048781</v>
      </c>
      <c r="I36" s="67">
        <f t="shared" si="7"/>
        <v>124.14065586724614</v>
      </c>
      <c r="J36" s="68">
        <f t="shared" si="7"/>
        <v>432.0336922542549</v>
      </c>
      <c r="K36" s="69">
        <f t="shared" si="7"/>
        <v>171.09677419354838</v>
      </c>
      <c r="L36" s="70">
        <f t="shared" si="7"/>
        <v>175.59241876564042</v>
      </c>
      <c r="M36" s="67">
        <f t="shared" si="7"/>
        <v>130.08271658685243</v>
      </c>
      <c r="N36" s="68">
        <f t="shared" si="7"/>
        <v>119.32859510746859</v>
      </c>
      <c r="O36" s="69">
        <f t="shared" si="7"/>
        <v>110.24370095002065</v>
      </c>
      <c r="P36" s="70">
        <f t="shared" si="7"/>
        <v>105.97141189494781</v>
      </c>
      <c r="Q36" s="67">
        <f t="shared" si="7"/>
        <v>96.246145595924375</v>
      </c>
      <c r="R36" s="68">
        <f t="shared" si="7"/>
        <v>100.12536768822858</v>
      </c>
      <c r="S36" s="69">
        <f t="shared" si="7"/>
        <v>113.66548350792138</v>
      </c>
      <c r="T36" s="70">
        <f t="shared" si="7"/>
        <v>109.0302267214677</v>
      </c>
      <c r="U36" s="67">
        <f t="shared" si="7"/>
        <v>91.647271786914914</v>
      </c>
      <c r="V36" s="68">
        <f t="shared" si="7"/>
        <v>92.957017964962574</v>
      </c>
      <c r="W36" s="69">
        <f t="shared" si="7"/>
        <v>81.588524941126096</v>
      </c>
      <c r="X36" s="70">
        <f t="shared" si="7"/>
        <v>81.142935689288237</v>
      </c>
      <c r="Y36" s="67">
        <f t="shared" si="7"/>
        <v>121.33124025544093</v>
      </c>
      <c r="Z36" s="68">
        <f t="shared" si="7"/>
        <v>146.63078968775741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7"/>
        <v>127.44832260250763</v>
      </c>
      <c r="F37" s="72">
        <f t="shared" si="7"/>
        <v>119.577731159213</v>
      </c>
      <c r="G37" s="73">
        <f t="shared" si="7"/>
        <v>136.68903803131991</v>
      </c>
      <c r="H37" s="74">
        <f t="shared" si="7"/>
        <v>131.78807947019868</v>
      </c>
      <c r="I37" s="71">
        <f t="shared" si="7"/>
        <v>87.12737127371274</v>
      </c>
      <c r="J37" s="72">
        <f t="shared" si="7"/>
        <v>131.75272265350404</v>
      </c>
      <c r="K37" s="73">
        <f t="shared" si="7"/>
        <v>417.88693234476364</v>
      </c>
      <c r="L37" s="74">
        <f t="shared" si="7"/>
        <v>342.52024138254228</v>
      </c>
      <c r="M37" s="71">
        <f t="shared" si="7"/>
        <v>129.41275876637093</v>
      </c>
      <c r="N37" s="72">
        <f t="shared" si="7"/>
        <v>125.09379911328664</v>
      </c>
      <c r="O37" s="73">
        <f t="shared" si="7"/>
        <v>113.98221343873519</v>
      </c>
      <c r="P37" s="74">
        <f t="shared" si="7"/>
        <v>111.91015996733339</v>
      </c>
      <c r="Q37" s="71">
        <f t="shared" si="7"/>
        <v>104.7533803747089</v>
      </c>
      <c r="R37" s="72">
        <f t="shared" si="7"/>
        <v>103.0621861431683</v>
      </c>
      <c r="S37" s="73">
        <f t="shared" si="7"/>
        <v>105.78954684459272</v>
      </c>
      <c r="T37" s="74">
        <f t="shared" si="7"/>
        <v>115.42305241624469</v>
      </c>
      <c r="U37" s="71">
        <f t="shared" si="7"/>
        <v>95.696762517595019</v>
      </c>
      <c r="V37" s="72">
        <f t="shared" si="7"/>
        <v>99.523129126391055</v>
      </c>
      <c r="W37" s="73">
        <f t="shared" si="7"/>
        <v>84.68598535629576</v>
      </c>
      <c r="X37" s="74">
        <f t="shared" si="7"/>
        <v>89.150175626818722</v>
      </c>
      <c r="Y37" s="71">
        <f t="shared" si="7"/>
        <v>99.802666587831851</v>
      </c>
      <c r="Z37" s="72">
        <f t="shared" si="7"/>
        <v>124.42318296770884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+'(令和4年3月) '!E20</f>
        <v>1734</v>
      </c>
      <c r="F39" s="14">
        <f>+'(令和4年3月) '!F20</f>
        <v>239031</v>
      </c>
      <c r="G39" s="13">
        <f>+'(令和4年3月) '!G20</f>
        <v>1037</v>
      </c>
      <c r="H39" s="14">
        <f>+'(令和4年3月) '!H20</f>
        <v>352921</v>
      </c>
      <c r="I39" s="13">
        <f>+'(令和4年3月) '!I20</f>
        <v>2934</v>
      </c>
      <c r="J39" s="14">
        <f>+'(令和4年3月) '!J20</f>
        <v>5848721</v>
      </c>
      <c r="K39" s="13">
        <f>+'(令和4年3月) '!K20</f>
        <v>1692</v>
      </c>
      <c r="L39" s="14">
        <f>+'(令和4年3月) '!L20</f>
        <v>3436378</v>
      </c>
      <c r="M39" s="13">
        <f>+'(令和4年3月) '!M20</f>
        <v>8675</v>
      </c>
      <c r="N39" s="14">
        <f>+'(令和4年3月) '!N20</f>
        <v>2095663</v>
      </c>
      <c r="O39" s="13">
        <f>+'(令和4年3月) '!O20</f>
        <v>4994</v>
      </c>
      <c r="P39" s="14">
        <f>+'(令和4年3月) '!P20</f>
        <v>1614810</v>
      </c>
      <c r="Q39" s="13">
        <f>+'(令和4年3月) '!Q20</f>
        <v>29495</v>
      </c>
      <c r="R39" s="14">
        <f>+'(令和4年3月) '!R20</f>
        <v>5886224</v>
      </c>
      <c r="S39" s="25">
        <f>+'(令和4年3月) '!S20</f>
        <v>48976</v>
      </c>
      <c r="T39" s="26">
        <f>+'(令和4年3月) '!T20</f>
        <v>10337793</v>
      </c>
      <c r="U39" s="13">
        <f>+'(令和4年3月) '!U20</f>
        <v>4984</v>
      </c>
      <c r="V39" s="14">
        <f>+'(令和4年3月) '!V20</f>
        <v>1531048</v>
      </c>
      <c r="W39" s="13">
        <f>+'(令和4年3月) '!W20</f>
        <v>8839</v>
      </c>
      <c r="X39" s="14">
        <f>+'(令和4年3月) '!X20</f>
        <v>1892756</v>
      </c>
      <c r="Y39" s="55">
        <f>+'(令和4年3月) '!Y20</f>
        <v>113360</v>
      </c>
      <c r="Z39" s="56">
        <f>+'(令和4年3月) '!Z20</f>
        <v>33235345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+'(令和4年3月) '!E21</f>
        <v>995</v>
      </c>
      <c r="F40" s="21">
        <f>+'(令和4年3月) '!F21</f>
        <v>91440</v>
      </c>
      <c r="G40" s="27">
        <f>+'(令和4年3月) '!G21</f>
        <v>923</v>
      </c>
      <c r="H40" s="21">
        <f>+'(令和4年3月) '!H21</f>
        <v>316405</v>
      </c>
      <c r="I40" s="27">
        <f>+'(令和4年3月) '!I21</f>
        <v>3224</v>
      </c>
      <c r="J40" s="21">
        <f>+'(令和4年3月) '!J21</f>
        <v>5874108</v>
      </c>
      <c r="K40" s="27">
        <f>+'(令和4年3月) '!K21</f>
        <v>811</v>
      </c>
      <c r="L40" s="21">
        <f>+'(令和4年3月) '!L21</f>
        <v>1971094</v>
      </c>
      <c r="M40" s="27">
        <f>+'(令和4年3月) '!M21</f>
        <v>9857</v>
      </c>
      <c r="N40" s="21">
        <f>+'(令和4年3月) '!N21</f>
        <v>1929725</v>
      </c>
      <c r="O40" s="27">
        <f>+'(令和4年3月) '!O21</f>
        <v>5091</v>
      </c>
      <c r="P40" s="21">
        <f>+'(令和4年3月) '!P21</f>
        <v>1630821</v>
      </c>
      <c r="Q40" s="27">
        <f>+'(令和4年3月) '!Q21</f>
        <v>30743</v>
      </c>
      <c r="R40" s="21">
        <f>+'(令和4年3月) '!R21</f>
        <v>6127578</v>
      </c>
      <c r="S40" s="25">
        <f>+'(令和4年3月) '!S21</f>
        <v>48697</v>
      </c>
      <c r="T40" s="26">
        <f>+'(令和4年3月) '!T21</f>
        <v>10254929</v>
      </c>
      <c r="U40" s="27">
        <f>+'(令和4年3月) '!U21</f>
        <v>4316</v>
      </c>
      <c r="V40" s="21">
        <f>+'(令和4年3月) '!V21</f>
        <v>1674858</v>
      </c>
      <c r="W40" s="27">
        <f>+'(令和4年3月) '!W21</f>
        <v>9372</v>
      </c>
      <c r="X40" s="21">
        <f>+'(令和4年3月) '!X21</f>
        <v>1925560</v>
      </c>
      <c r="Y40" s="58">
        <f>+'(令和4年3月) '!Y21</f>
        <v>114029</v>
      </c>
      <c r="Z40" s="59">
        <f>+'(令和4年3月) '!Z21</f>
        <v>31796518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+'(令和4年3月) '!E22</f>
        <v>3153</v>
      </c>
      <c r="F41" s="21">
        <f>+'(令和4年3月) '!F22</f>
        <v>623608</v>
      </c>
      <c r="G41" s="27">
        <f>+'(令和4年3月) '!G22</f>
        <v>1179</v>
      </c>
      <c r="H41" s="21">
        <f>+'(令和4年3月) '!H22</f>
        <v>513224</v>
      </c>
      <c r="I41" s="27">
        <f>+'(令和4年3月) '!I22</f>
        <v>1849</v>
      </c>
      <c r="J41" s="21">
        <f>+'(令和4年3月) '!J22</f>
        <v>1783704</v>
      </c>
      <c r="K41" s="27">
        <f>+'(令和4年3月) '!K22</f>
        <v>3680</v>
      </c>
      <c r="L41" s="21">
        <f>+'(令和4年3月) '!L22</f>
        <v>4994311</v>
      </c>
      <c r="M41" s="27">
        <f>+'(令和4年3月) '!M22</f>
        <v>13642.1</v>
      </c>
      <c r="N41" s="21">
        <f>+'(令和4年3月) '!N22</f>
        <v>3043285</v>
      </c>
      <c r="O41" s="27">
        <f>+'(令和4年3月) '!O22</f>
        <v>4439</v>
      </c>
      <c r="P41" s="21">
        <f>+'(令和4年3月) '!P22</f>
        <v>1248308</v>
      </c>
      <c r="Q41" s="27">
        <f>+'(令和4年3月) '!Q22</f>
        <v>58185</v>
      </c>
      <c r="R41" s="21">
        <f>+'(令和4年3月) '!R22</f>
        <v>10166948</v>
      </c>
      <c r="S41" s="25">
        <f>+'(令和4年3月) '!S22</f>
        <v>28648</v>
      </c>
      <c r="T41" s="26">
        <f>+'(令和4年3月) '!T22</f>
        <v>2651615</v>
      </c>
      <c r="U41" s="27">
        <f>+'(令和4年3月) '!U22</f>
        <v>4305</v>
      </c>
      <c r="V41" s="21">
        <f>+'(令和4年3月) '!V22</f>
        <v>977801</v>
      </c>
      <c r="W41" s="27">
        <f>+'(令和4年3月) '!W22</f>
        <v>7828</v>
      </c>
      <c r="X41" s="21">
        <f>+'(令和4年3月) '!X22</f>
        <v>1869869</v>
      </c>
      <c r="Y41" s="58">
        <f>+'(令和4年3月) '!Y22</f>
        <v>126908.1</v>
      </c>
      <c r="Z41" s="59">
        <f>+'(令和4年3月) '!Z22</f>
        <v>27872673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+(E39+E40)/(E41+'(令和4年3月) '!E41)*100</f>
        <v>42.774294670846395</v>
      </c>
      <c r="F42" s="123" t="e">
        <f>+#REF!</f>
        <v>#REF!</v>
      </c>
      <c r="G42" s="122">
        <f>+(G39+G40)/(G41+'(令和4年3月) '!G41)*100</f>
        <v>89.538602101416174</v>
      </c>
      <c r="H42" s="123" t="e">
        <f>+#REF!</f>
        <v>#REF!</v>
      </c>
      <c r="I42" s="122">
        <f>+(I39+I40)/(I41+'(令和4年3月) '!I41)*100</f>
        <v>150.45199120449547</v>
      </c>
      <c r="J42" s="123" t="e">
        <f>+#REF!</f>
        <v>#REF!</v>
      </c>
      <c r="K42" s="122">
        <f>+(K39+K40)/(K41+'(令和4年3月) '!K41)*100</f>
        <v>53.758591065292094</v>
      </c>
      <c r="L42" s="123" t="e">
        <f>+#REF!</f>
        <v>#REF!</v>
      </c>
      <c r="M42" s="166">
        <f>+(M39+M40)/(M41+'(令和4年3月) '!M41)*100</f>
        <v>70.194044945096991</v>
      </c>
      <c r="N42" s="167" t="e">
        <f>+#REF!</f>
        <v>#REF!</v>
      </c>
      <c r="O42" s="122">
        <f>+(O39+O40)/(O41+'(令和4年3月) '!O41)*100</f>
        <v>124.30666831011956</v>
      </c>
      <c r="P42" s="123" t="e">
        <f>+#REF!</f>
        <v>#REF!</v>
      </c>
      <c r="Q42" s="122">
        <f>+(Q39+Q40)/(Q41+'(令和4年3月) '!Q41)*100</f>
        <v>52.433302868085477</v>
      </c>
      <c r="R42" s="123" t="e">
        <f>+#REF!</f>
        <v>#REF!</v>
      </c>
      <c r="S42" s="122">
        <f>+(S39+S40)/(S41+'(令和4年3月) '!S41)*100</f>
        <v>178.10214985138856</v>
      </c>
      <c r="T42" s="123" t="e">
        <f>+#REF!</f>
        <v>#REF!</v>
      </c>
      <c r="U42" s="122">
        <f>+(U39+U40)/(U41+'(令和4年3月) '!U41)*100</f>
        <v>87.976539589442808</v>
      </c>
      <c r="V42" s="123" t="e">
        <f>+#REF!</f>
        <v>#REF!</v>
      </c>
      <c r="W42" s="122">
        <f>+(W39+W40)/(W41+'(令和4年3月) '!W41)*100</f>
        <v>108.45691144065273</v>
      </c>
      <c r="X42" s="123" t="e">
        <f>+#REF!</f>
        <v>#REF!</v>
      </c>
      <c r="Y42" s="122">
        <f>+(Y39+Y40)/(Y41+'(令和4年3月) '!Y41)*100</f>
        <v>87.920207585244</v>
      </c>
      <c r="Z42" s="123" t="e">
        <f>+#REF!</f>
        <v>#REF!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8">E20-E39</f>
        <v>80</v>
      </c>
      <c r="F43" s="97">
        <f t="shared" si="8"/>
        <v>-5483</v>
      </c>
      <c r="G43" s="94">
        <f t="shared" si="8"/>
        <v>247</v>
      </c>
      <c r="H43" s="95">
        <f t="shared" si="8"/>
        <v>45308</v>
      </c>
      <c r="I43" s="96">
        <f t="shared" si="8"/>
        <v>185</v>
      </c>
      <c r="J43" s="97">
        <f t="shared" si="8"/>
        <v>88259</v>
      </c>
      <c r="K43" s="94">
        <f t="shared" si="8"/>
        <v>463</v>
      </c>
      <c r="L43" s="95">
        <f t="shared" si="8"/>
        <v>1150619</v>
      </c>
      <c r="M43" s="96">
        <f t="shared" si="8"/>
        <v>2001</v>
      </c>
      <c r="N43" s="97">
        <f t="shared" si="8"/>
        <v>-195842</v>
      </c>
      <c r="O43" s="94">
        <f t="shared" si="8"/>
        <v>512</v>
      </c>
      <c r="P43" s="95">
        <f t="shared" si="8"/>
        <v>203805</v>
      </c>
      <c r="Q43" s="96">
        <f t="shared" si="8"/>
        <v>-157</v>
      </c>
      <c r="R43" s="97">
        <f t="shared" si="8"/>
        <v>23958</v>
      </c>
      <c r="S43" s="94">
        <f t="shared" si="8"/>
        <v>5336</v>
      </c>
      <c r="T43" s="95">
        <f t="shared" si="8"/>
        <v>1517652</v>
      </c>
      <c r="U43" s="96">
        <f t="shared" si="8"/>
        <v>-832</v>
      </c>
      <c r="V43" s="97">
        <f t="shared" si="8"/>
        <v>-270728</v>
      </c>
      <c r="W43" s="94">
        <f t="shared" si="8"/>
        <v>-868</v>
      </c>
      <c r="X43" s="95">
        <f t="shared" si="8"/>
        <v>-293744</v>
      </c>
      <c r="Y43" s="94">
        <f t="shared" si="8"/>
        <v>6967</v>
      </c>
      <c r="Z43" s="95">
        <f t="shared" si="8"/>
        <v>2263804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8"/>
        <v>211</v>
      </c>
      <c r="F44" s="101">
        <f t="shared" si="8"/>
        <v>13309</v>
      </c>
      <c r="G44" s="98">
        <f t="shared" si="8"/>
        <v>318</v>
      </c>
      <c r="H44" s="99">
        <f t="shared" si="8"/>
        <v>66305</v>
      </c>
      <c r="I44" s="100">
        <f t="shared" si="8"/>
        <v>-82</v>
      </c>
      <c r="J44" s="101">
        <f t="shared" si="8"/>
        <v>-202266</v>
      </c>
      <c r="K44" s="98">
        <f t="shared" si="8"/>
        <v>515</v>
      </c>
      <c r="L44" s="99">
        <f t="shared" si="8"/>
        <v>959108</v>
      </c>
      <c r="M44" s="100">
        <f t="shared" si="8"/>
        <v>-893</v>
      </c>
      <c r="N44" s="101">
        <f t="shared" si="8"/>
        <v>-164478</v>
      </c>
      <c r="O44" s="98">
        <f t="shared" si="8"/>
        <v>247</v>
      </c>
      <c r="P44" s="99">
        <f t="shared" si="8"/>
        <v>126664</v>
      </c>
      <c r="Q44" s="100">
        <f t="shared" si="8"/>
        <v>-2027</v>
      </c>
      <c r="R44" s="101">
        <f t="shared" si="8"/>
        <v>50807</v>
      </c>
      <c r="S44" s="98">
        <f t="shared" si="8"/>
        <v>3821</v>
      </c>
      <c r="T44" s="99">
        <f t="shared" si="8"/>
        <v>1395437</v>
      </c>
      <c r="U44" s="100">
        <f t="shared" si="8"/>
        <v>-772</v>
      </c>
      <c r="V44" s="101">
        <f t="shared" si="8"/>
        <v>-849963</v>
      </c>
      <c r="W44" s="98">
        <f t="shared" si="8"/>
        <v>-1750</v>
      </c>
      <c r="X44" s="99">
        <f t="shared" si="8"/>
        <v>-373023</v>
      </c>
      <c r="Y44" s="98">
        <f t="shared" si="8"/>
        <v>-412</v>
      </c>
      <c r="Z44" s="99">
        <f t="shared" si="8"/>
        <v>1021900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8"/>
        <v>608</v>
      </c>
      <c r="F45" s="101">
        <f t="shared" si="8"/>
        <v>128799</v>
      </c>
      <c r="G45" s="98">
        <f t="shared" si="8"/>
        <v>43</v>
      </c>
      <c r="H45" s="99">
        <f t="shared" si="8"/>
        <v>15519</v>
      </c>
      <c r="I45" s="100">
        <f t="shared" si="8"/>
        <v>80</v>
      </c>
      <c r="J45" s="101">
        <f t="shared" si="8"/>
        <v>294823</v>
      </c>
      <c r="K45" s="98">
        <f t="shared" si="8"/>
        <v>829</v>
      </c>
      <c r="L45" s="99">
        <f t="shared" si="8"/>
        <v>1656795</v>
      </c>
      <c r="M45" s="100">
        <f t="shared" si="8"/>
        <v>1673.8999999999996</v>
      </c>
      <c r="N45" s="101">
        <f t="shared" si="8"/>
        <v>131767</v>
      </c>
      <c r="O45" s="98">
        <f t="shared" si="8"/>
        <v>175</v>
      </c>
      <c r="P45" s="99">
        <f t="shared" si="8"/>
        <v>61728</v>
      </c>
      <c r="Q45" s="100">
        <f t="shared" si="8"/>
        <v>2088</v>
      </c>
      <c r="R45" s="101">
        <f t="shared" si="8"/>
        <v>65778</v>
      </c>
      <c r="S45" s="98">
        <f t="shared" si="8"/>
        <v>1794</v>
      </c>
      <c r="T45" s="99">
        <f t="shared" si="8"/>
        <v>205079</v>
      </c>
      <c r="U45" s="100">
        <f t="shared" si="8"/>
        <v>454</v>
      </c>
      <c r="V45" s="101">
        <f t="shared" si="8"/>
        <v>421535</v>
      </c>
      <c r="W45" s="98">
        <f t="shared" si="8"/>
        <v>384</v>
      </c>
      <c r="X45" s="99">
        <f t="shared" si="8"/>
        <v>71237</v>
      </c>
      <c r="Y45" s="98">
        <f t="shared" si="8"/>
        <v>8128.8999999999942</v>
      </c>
      <c r="Z45" s="99">
        <f t="shared" si="8"/>
        <v>3053060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0.90519621720682863</v>
      </c>
      <c r="F46" s="123"/>
      <c r="G46" s="122">
        <f>G23-G42</f>
        <v>15.625912684089869</v>
      </c>
      <c r="H46" s="123"/>
      <c r="I46" s="122">
        <f>I23-I42</f>
        <v>15.270613348177903</v>
      </c>
      <c r="J46" s="123"/>
      <c r="K46" s="122">
        <f>K23-K42</f>
        <v>-11.250348300607762</v>
      </c>
      <c r="L46" s="123"/>
      <c r="M46" s="122">
        <f>M23-M42</f>
        <v>-2.3719157308184293</v>
      </c>
      <c r="N46" s="123"/>
      <c r="O46" s="122">
        <f t="shared" si="8"/>
        <v>-4.5231711268654067</v>
      </c>
      <c r="P46" s="123"/>
      <c r="Q46" s="122">
        <f t="shared" si="8"/>
        <v>-3.4252156135311225</v>
      </c>
      <c r="R46" s="123"/>
      <c r="S46" s="122">
        <f t="shared" si="8"/>
        <v>2.6898623334142826</v>
      </c>
      <c r="T46" s="123"/>
      <c r="U46" s="122">
        <f t="shared" si="8"/>
        <v>-3.0692139054180956</v>
      </c>
      <c r="V46" s="123"/>
      <c r="W46" s="122">
        <f t="shared" si="8"/>
        <v>-11.243694483046752</v>
      </c>
      <c r="X46" s="123"/>
      <c r="Y46" s="122">
        <f t="shared" si="8"/>
        <v>1.3901097293383344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9">E20/E39*100</f>
        <v>104.61361014994233</v>
      </c>
      <c r="F47" s="76">
        <f t="shared" si="9"/>
        <v>97.706155268563492</v>
      </c>
      <c r="G47" s="75">
        <f t="shared" si="9"/>
        <v>123.81870781099325</v>
      </c>
      <c r="H47" s="77">
        <f t="shared" si="9"/>
        <v>112.83800057236606</v>
      </c>
      <c r="I47" s="78">
        <f t="shared" si="9"/>
        <v>106.30538513974098</v>
      </c>
      <c r="J47" s="76">
        <f t="shared" si="9"/>
        <v>101.50903077784015</v>
      </c>
      <c r="K47" s="75">
        <f t="shared" si="9"/>
        <v>127.36406619385343</v>
      </c>
      <c r="L47" s="77">
        <f t="shared" si="9"/>
        <v>133.48348173571128</v>
      </c>
      <c r="M47" s="78">
        <f t="shared" si="9"/>
        <v>123.06628242074929</v>
      </c>
      <c r="N47" s="76">
        <f t="shared" si="9"/>
        <v>90.654890600253964</v>
      </c>
      <c r="O47" s="75">
        <f t="shared" si="9"/>
        <v>110.252302763316</v>
      </c>
      <c r="P47" s="77">
        <f t="shared" si="9"/>
        <v>112.62098946625298</v>
      </c>
      <c r="Q47" s="78">
        <f t="shared" si="9"/>
        <v>99.467706390913719</v>
      </c>
      <c r="R47" s="76">
        <f t="shared" si="9"/>
        <v>100.40701814949617</v>
      </c>
      <c r="S47" s="75">
        <f t="shared" si="9"/>
        <v>110.89513230970272</v>
      </c>
      <c r="T47" s="77">
        <f t="shared" si="9"/>
        <v>114.68061896770423</v>
      </c>
      <c r="U47" s="78">
        <f t="shared" si="9"/>
        <v>83.306581059390055</v>
      </c>
      <c r="V47" s="76">
        <f t="shared" si="9"/>
        <v>82.317471431333317</v>
      </c>
      <c r="W47" s="75">
        <f t="shared" si="9"/>
        <v>90.179884602330588</v>
      </c>
      <c r="X47" s="77">
        <f t="shared" si="9"/>
        <v>84.480619794627515</v>
      </c>
      <c r="Y47" s="75">
        <f t="shared" si="9"/>
        <v>106.14590684544814</v>
      </c>
      <c r="Z47" s="77">
        <f t="shared" si="9"/>
        <v>106.81143523559031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9"/>
        <v>121.20603015075378</v>
      </c>
      <c r="F48" s="70">
        <f t="shared" si="9"/>
        <v>114.55489938757654</v>
      </c>
      <c r="G48" s="67">
        <f t="shared" si="9"/>
        <v>134.45287107258937</v>
      </c>
      <c r="H48" s="68">
        <f t="shared" si="9"/>
        <v>120.95573710908486</v>
      </c>
      <c r="I48" s="69">
        <f t="shared" si="9"/>
        <v>97.456575682382123</v>
      </c>
      <c r="J48" s="70">
        <f t="shared" si="9"/>
        <v>96.556651665240068</v>
      </c>
      <c r="K48" s="67">
        <f t="shared" si="9"/>
        <v>163.50184956843404</v>
      </c>
      <c r="L48" s="68">
        <f t="shared" si="9"/>
        <v>148.65866366596418</v>
      </c>
      <c r="M48" s="69">
        <f t="shared" si="9"/>
        <v>90.940448412295822</v>
      </c>
      <c r="N48" s="70">
        <f t="shared" si="9"/>
        <v>91.476609361437511</v>
      </c>
      <c r="O48" s="67">
        <f t="shared" si="9"/>
        <v>104.85169907680221</v>
      </c>
      <c r="P48" s="68">
        <f t="shared" si="9"/>
        <v>107.76688551349289</v>
      </c>
      <c r="Q48" s="69">
        <f t="shared" si="9"/>
        <v>93.406629151351524</v>
      </c>
      <c r="R48" s="70">
        <f t="shared" si="9"/>
        <v>100.8291530519889</v>
      </c>
      <c r="S48" s="67">
        <f t="shared" si="9"/>
        <v>107.84647924923507</v>
      </c>
      <c r="T48" s="68">
        <f t="shared" si="9"/>
        <v>113.60747597569909</v>
      </c>
      <c r="U48" s="69">
        <f t="shared" si="9"/>
        <v>82.113067655236321</v>
      </c>
      <c r="V48" s="70">
        <f t="shared" si="9"/>
        <v>49.251638049315225</v>
      </c>
      <c r="W48" s="67">
        <f t="shared" si="9"/>
        <v>81.327358087921468</v>
      </c>
      <c r="X48" s="68">
        <f t="shared" si="9"/>
        <v>80.627817362221904</v>
      </c>
      <c r="Y48" s="67">
        <f t="shared" si="9"/>
        <v>99.638688403827089</v>
      </c>
      <c r="Z48" s="68">
        <f t="shared" si="9"/>
        <v>103.21387392166652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9"/>
        <v>119.28322232794164</v>
      </c>
      <c r="F49" s="74">
        <f t="shared" si="9"/>
        <v>120.65384023296686</v>
      </c>
      <c r="G49" s="71">
        <f t="shared" si="9"/>
        <v>103.64715860899068</v>
      </c>
      <c r="H49" s="72">
        <f t="shared" si="9"/>
        <v>103.02382585381822</v>
      </c>
      <c r="I49" s="73">
        <f t="shared" si="9"/>
        <v>104.32666306111412</v>
      </c>
      <c r="J49" s="74">
        <f t="shared" si="9"/>
        <v>116.52869534407053</v>
      </c>
      <c r="K49" s="71">
        <f t="shared" si="9"/>
        <v>122.52717391304348</v>
      </c>
      <c r="L49" s="72">
        <f t="shared" si="9"/>
        <v>133.17364497325056</v>
      </c>
      <c r="M49" s="73">
        <f t="shared" si="9"/>
        <v>112.27010504247879</v>
      </c>
      <c r="N49" s="74">
        <f t="shared" si="9"/>
        <v>104.3297620827494</v>
      </c>
      <c r="O49" s="71">
        <f t="shared" si="9"/>
        <v>103.94232935345799</v>
      </c>
      <c r="P49" s="72">
        <f t="shared" si="9"/>
        <v>104.94493346193407</v>
      </c>
      <c r="Q49" s="73">
        <f t="shared" si="9"/>
        <v>103.58855375096674</v>
      </c>
      <c r="R49" s="74">
        <f t="shared" si="9"/>
        <v>100.64697881802877</v>
      </c>
      <c r="S49" s="71">
        <f t="shared" si="9"/>
        <v>106.26221725774923</v>
      </c>
      <c r="T49" s="72">
        <f t="shared" si="9"/>
        <v>107.73411675526047</v>
      </c>
      <c r="U49" s="73">
        <f t="shared" si="9"/>
        <v>110.5458768873403</v>
      </c>
      <c r="V49" s="74">
        <f t="shared" si="9"/>
        <v>143.11051021629146</v>
      </c>
      <c r="W49" s="71">
        <f t="shared" si="9"/>
        <v>104.90546755237608</v>
      </c>
      <c r="X49" s="72">
        <f t="shared" si="9"/>
        <v>103.8097321256195</v>
      </c>
      <c r="Y49" s="71">
        <f t="shared" si="9"/>
        <v>106.40534370934557</v>
      </c>
      <c r="Z49" s="72">
        <f t="shared" si="9"/>
        <v>110.95359601858064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BB6B-223E-40A4-80ED-91D4CEE63E52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66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1471</v>
      </c>
      <c r="F5" s="14">
        <v>187902</v>
      </c>
      <c r="G5" s="15">
        <v>54</v>
      </c>
      <c r="H5" s="16">
        <v>10200</v>
      </c>
      <c r="I5" s="13">
        <v>1556</v>
      </c>
      <c r="J5" s="14">
        <v>5663655</v>
      </c>
      <c r="K5" s="17">
        <v>1514</v>
      </c>
      <c r="L5" s="18">
        <v>3346528</v>
      </c>
      <c r="M5" s="13">
        <v>924</v>
      </c>
      <c r="N5" s="79">
        <v>263251</v>
      </c>
      <c r="O5" s="19">
        <v>1127</v>
      </c>
      <c r="P5" s="18">
        <v>75642</v>
      </c>
      <c r="Q5" s="13">
        <v>13074</v>
      </c>
      <c r="R5" s="14">
        <v>2120286</v>
      </c>
      <c r="S5" s="19">
        <v>15281</v>
      </c>
      <c r="T5" s="18">
        <v>6365090</v>
      </c>
      <c r="U5" s="13">
        <v>3617</v>
      </c>
      <c r="V5" s="14">
        <v>1410948</v>
      </c>
      <c r="W5" s="13">
        <v>438</v>
      </c>
      <c r="X5" s="18">
        <v>33360</v>
      </c>
      <c r="Y5" s="20">
        <f>+E5+G5+I5+K5+M5+O5+Q5+S5+U5+W5</f>
        <v>39056</v>
      </c>
      <c r="Z5" s="21">
        <f t="shared" ref="Z5:Z22" si="0">+F5+H5+J5+L5+N5+P5+R5+T5+V5+X5</f>
        <v>19476862</v>
      </c>
    </row>
    <row r="6" spans="1:26" ht="18.95" customHeight="1" x14ac:dyDescent="0.15">
      <c r="A6" s="7"/>
      <c r="B6" s="22"/>
      <c r="C6" s="87"/>
      <c r="D6" s="85" t="s">
        <v>22</v>
      </c>
      <c r="E6" s="23">
        <v>743</v>
      </c>
      <c r="F6" s="24">
        <v>42943</v>
      </c>
      <c r="G6" s="25">
        <v>54</v>
      </c>
      <c r="H6" s="26">
        <v>10200</v>
      </c>
      <c r="I6" s="27">
        <v>1796</v>
      </c>
      <c r="J6" s="21">
        <v>5668829</v>
      </c>
      <c r="K6" s="25">
        <v>703</v>
      </c>
      <c r="L6" s="26">
        <v>1885619</v>
      </c>
      <c r="M6" s="27">
        <v>940</v>
      </c>
      <c r="N6" s="80">
        <v>281633</v>
      </c>
      <c r="O6" s="25">
        <v>1154</v>
      </c>
      <c r="P6" s="26">
        <v>74389</v>
      </c>
      <c r="Q6" s="27">
        <v>13963</v>
      </c>
      <c r="R6" s="21">
        <v>2181324</v>
      </c>
      <c r="S6" s="25">
        <v>15223</v>
      </c>
      <c r="T6" s="26">
        <v>6340401</v>
      </c>
      <c r="U6" s="27">
        <v>3498</v>
      </c>
      <c r="V6" s="21">
        <v>1602108</v>
      </c>
      <c r="W6" s="27">
        <v>337</v>
      </c>
      <c r="X6" s="26">
        <v>46979</v>
      </c>
      <c r="Y6" s="20">
        <f t="shared" ref="Y6:Y22" si="1">+E6+G6+I6+K6+M6+O6+Q6+S6+U6+W6</f>
        <v>38411</v>
      </c>
      <c r="Z6" s="21">
        <f t="shared" si="0"/>
        <v>18134425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2377</v>
      </c>
      <c r="F7" s="24">
        <v>451553</v>
      </c>
      <c r="G7" s="29">
        <v>156</v>
      </c>
      <c r="H7" s="30">
        <v>75238</v>
      </c>
      <c r="I7" s="31">
        <v>1253</v>
      </c>
      <c r="J7" s="32">
        <v>1540598</v>
      </c>
      <c r="K7" s="81">
        <v>2414</v>
      </c>
      <c r="L7" s="30">
        <v>4856093</v>
      </c>
      <c r="M7" s="23">
        <v>1097</v>
      </c>
      <c r="N7" s="24">
        <v>242137</v>
      </c>
      <c r="O7" s="33">
        <v>2716</v>
      </c>
      <c r="P7" s="34">
        <v>548947</v>
      </c>
      <c r="Q7" s="23">
        <v>31250</v>
      </c>
      <c r="R7" s="24">
        <v>4830163</v>
      </c>
      <c r="S7" s="33">
        <v>24886</v>
      </c>
      <c r="T7" s="34">
        <v>2004736</v>
      </c>
      <c r="U7" s="23">
        <v>1993</v>
      </c>
      <c r="V7" s="24">
        <v>795875</v>
      </c>
      <c r="W7" s="23">
        <v>1249</v>
      </c>
      <c r="X7" s="34">
        <v>259407</v>
      </c>
      <c r="Y7" s="31">
        <f t="shared" si="1"/>
        <v>69391</v>
      </c>
      <c r="Z7" s="24">
        <f t="shared" si="0"/>
        <v>15604747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77</v>
      </c>
      <c r="J8" s="14">
        <v>23730</v>
      </c>
      <c r="K8" s="17">
        <v>65</v>
      </c>
      <c r="L8" s="18">
        <v>1620</v>
      </c>
      <c r="M8" s="13">
        <v>5759</v>
      </c>
      <c r="N8" s="79">
        <v>1123394</v>
      </c>
      <c r="O8" s="19">
        <v>0</v>
      </c>
      <c r="P8" s="18">
        <v>0</v>
      </c>
      <c r="Q8" s="13">
        <v>8520</v>
      </c>
      <c r="R8" s="14">
        <v>1915878</v>
      </c>
      <c r="S8" s="19">
        <v>33410</v>
      </c>
      <c r="T8" s="18">
        <v>3910028</v>
      </c>
      <c r="U8" s="13">
        <v>1353</v>
      </c>
      <c r="V8" s="14">
        <v>117720</v>
      </c>
      <c r="W8" s="13">
        <v>45</v>
      </c>
      <c r="X8" s="18">
        <v>7326</v>
      </c>
      <c r="Y8" s="13">
        <f t="shared" si="1"/>
        <v>49395</v>
      </c>
      <c r="Z8" s="14">
        <f t="shared" si="0"/>
        <v>7126990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186</v>
      </c>
      <c r="F9" s="24">
        <v>32064</v>
      </c>
      <c r="G9" s="25">
        <v>0</v>
      </c>
      <c r="H9" s="26">
        <v>0</v>
      </c>
      <c r="I9" s="27">
        <v>87</v>
      </c>
      <c r="J9" s="21">
        <v>30467</v>
      </c>
      <c r="K9" s="25">
        <v>1</v>
      </c>
      <c r="L9" s="26">
        <v>20</v>
      </c>
      <c r="M9" s="27">
        <v>6166</v>
      </c>
      <c r="N9" s="80">
        <v>1006413</v>
      </c>
      <c r="O9" s="25">
        <v>0</v>
      </c>
      <c r="P9" s="26">
        <v>0</v>
      </c>
      <c r="Q9" s="27">
        <v>8209</v>
      </c>
      <c r="R9" s="21">
        <v>1875514</v>
      </c>
      <c r="S9" s="25">
        <v>33237</v>
      </c>
      <c r="T9" s="26">
        <v>3858270</v>
      </c>
      <c r="U9" s="27">
        <v>807</v>
      </c>
      <c r="V9" s="21">
        <v>70310</v>
      </c>
      <c r="W9" s="27">
        <v>41</v>
      </c>
      <c r="X9" s="26">
        <v>7246</v>
      </c>
      <c r="Y9" s="20">
        <f t="shared" si="1"/>
        <v>48734</v>
      </c>
      <c r="Z9" s="21">
        <f t="shared" si="0"/>
        <v>6880304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155</v>
      </c>
      <c r="F10" s="36">
        <v>24240</v>
      </c>
      <c r="G10" s="29">
        <v>0</v>
      </c>
      <c r="H10" s="30">
        <v>0</v>
      </c>
      <c r="I10" s="37">
        <v>158</v>
      </c>
      <c r="J10" s="38">
        <v>47082</v>
      </c>
      <c r="K10" s="81">
        <v>1108</v>
      </c>
      <c r="L10" s="30">
        <v>14068</v>
      </c>
      <c r="M10" s="35">
        <v>8634</v>
      </c>
      <c r="N10" s="36">
        <v>1796929</v>
      </c>
      <c r="O10" s="29">
        <v>0</v>
      </c>
      <c r="P10" s="30">
        <v>0</v>
      </c>
      <c r="Q10" s="35">
        <v>12461</v>
      </c>
      <c r="R10" s="36">
        <v>1496033</v>
      </c>
      <c r="S10" s="29">
        <v>3624</v>
      </c>
      <c r="T10" s="30">
        <v>611796</v>
      </c>
      <c r="U10" s="35">
        <v>2196</v>
      </c>
      <c r="V10" s="36">
        <v>162280</v>
      </c>
      <c r="W10" s="35">
        <v>15</v>
      </c>
      <c r="X10" s="30">
        <v>100</v>
      </c>
      <c r="Y10" s="37">
        <f t="shared" si="1"/>
        <v>28351</v>
      </c>
      <c r="Z10" s="36">
        <f t="shared" si="0"/>
        <v>4152528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2869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3099</v>
      </c>
      <c r="R11" s="14">
        <v>760388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 t="shared" si="1"/>
        <v>3200</v>
      </c>
      <c r="Z11" s="14">
        <f t="shared" si="0"/>
        <v>854097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77</v>
      </c>
      <c r="J12" s="21">
        <v>9556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3803</v>
      </c>
      <c r="R12" s="21">
        <v>983457</v>
      </c>
      <c r="S12" s="25">
        <v>0</v>
      </c>
      <c r="T12" s="26">
        <v>0</v>
      </c>
      <c r="U12" s="27">
        <v>3</v>
      </c>
      <c r="V12" s="21">
        <v>680</v>
      </c>
      <c r="W12" s="27">
        <v>31</v>
      </c>
      <c r="X12" s="26">
        <v>23200</v>
      </c>
      <c r="Y12" s="20">
        <f t="shared" si="1"/>
        <v>4004</v>
      </c>
      <c r="Z12" s="21">
        <f t="shared" si="0"/>
        <v>1106893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49</v>
      </c>
      <c r="J13" s="38">
        <v>34787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6610</v>
      </c>
      <c r="R13" s="36">
        <v>1805736</v>
      </c>
      <c r="S13" s="29">
        <v>0</v>
      </c>
      <c r="T13" s="30">
        <v>0</v>
      </c>
      <c r="U13" s="35">
        <v>45</v>
      </c>
      <c r="V13" s="36">
        <v>4026</v>
      </c>
      <c r="W13" s="35">
        <v>0</v>
      </c>
      <c r="X13" s="30">
        <v>0</v>
      </c>
      <c r="Y13" s="37">
        <f t="shared" si="1"/>
        <v>6918.1</v>
      </c>
      <c r="Z13" s="36">
        <f t="shared" si="0"/>
        <v>2058549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560</v>
      </c>
      <c r="N14" s="79">
        <v>115852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560</v>
      </c>
      <c r="Z14" s="14">
        <f t="shared" si="0"/>
        <v>115852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1515</v>
      </c>
      <c r="N15" s="80">
        <v>142485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1515</v>
      </c>
      <c r="Z15" s="24">
        <f t="shared" si="0"/>
        <v>142485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1848</v>
      </c>
      <c r="N16" s="36">
        <v>319833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1848</v>
      </c>
      <c r="Z16" s="36">
        <f t="shared" si="0"/>
        <v>319833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97</v>
      </c>
      <c r="F17" s="14">
        <v>23835</v>
      </c>
      <c r="G17" s="19">
        <v>908</v>
      </c>
      <c r="H17" s="18">
        <v>267721</v>
      </c>
      <c r="I17" s="13">
        <v>1297</v>
      </c>
      <c r="J17" s="14">
        <v>158467</v>
      </c>
      <c r="K17" s="19">
        <v>113</v>
      </c>
      <c r="L17" s="18">
        <v>88230</v>
      </c>
      <c r="M17" s="13">
        <v>1417</v>
      </c>
      <c r="N17" s="79">
        <v>578166</v>
      </c>
      <c r="O17" s="19">
        <v>3867</v>
      </c>
      <c r="P17" s="18">
        <v>1539168</v>
      </c>
      <c r="Q17" s="13">
        <v>4802</v>
      </c>
      <c r="R17" s="14">
        <v>1089672</v>
      </c>
      <c r="S17" s="19">
        <v>285</v>
      </c>
      <c r="T17" s="18">
        <v>62675</v>
      </c>
      <c r="U17" s="13">
        <v>7</v>
      </c>
      <c r="V17" s="14">
        <v>1540</v>
      </c>
      <c r="W17" s="13">
        <v>8356</v>
      </c>
      <c r="X17" s="18">
        <v>1852070</v>
      </c>
      <c r="Y17" s="41">
        <f t="shared" si="1"/>
        <v>21149</v>
      </c>
      <c r="Z17" s="42">
        <f t="shared" si="0"/>
        <v>5661544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66</v>
      </c>
      <c r="F18" s="21">
        <v>16433</v>
      </c>
      <c r="G18" s="25">
        <v>794</v>
      </c>
      <c r="H18" s="26">
        <v>231205</v>
      </c>
      <c r="I18" s="27">
        <v>1264</v>
      </c>
      <c r="J18" s="21">
        <v>165256</v>
      </c>
      <c r="K18" s="25">
        <v>107</v>
      </c>
      <c r="L18" s="26">
        <v>85455</v>
      </c>
      <c r="M18" s="27">
        <v>1221</v>
      </c>
      <c r="N18" s="21">
        <v>484194</v>
      </c>
      <c r="O18" s="25">
        <v>3937</v>
      </c>
      <c r="P18" s="26">
        <v>1556432</v>
      </c>
      <c r="Q18" s="27">
        <v>4768</v>
      </c>
      <c r="R18" s="21">
        <v>1087283</v>
      </c>
      <c r="S18" s="25">
        <v>237</v>
      </c>
      <c r="T18" s="26">
        <v>56258</v>
      </c>
      <c r="U18" s="27">
        <v>8</v>
      </c>
      <c r="V18" s="21">
        <v>1760</v>
      </c>
      <c r="W18" s="27">
        <v>8963</v>
      </c>
      <c r="X18" s="26">
        <v>1848135</v>
      </c>
      <c r="Y18" s="23">
        <f t="shared" si="1"/>
        <v>21365</v>
      </c>
      <c r="Z18" s="24">
        <f t="shared" si="0"/>
        <v>5532411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621</v>
      </c>
      <c r="F19" s="24">
        <v>147815</v>
      </c>
      <c r="G19" s="33">
        <v>828</v>
      </c>
      <c r="H19" s="34">
        <v>242986</v>
      </c>
      <c r="I19" s="23">
        <v>389</v>
      </c>
      <c r="J19" s="24">
        <v>161237</v>
      </c>
      <c r="K19" s="82">
        <v>158</v>
      </c>
      <c r="L19" s="34">
        <v>124150</v>
      </c>
      <c r="M19" s="23">
        <v>2044</v>
      </c>
      <c r="N19" s="24">
        <v>665386</v>
      </c>
      <c r="O19" s="33">
        <v>1723</v>
      </c>
      <c r="P19" s="34">
        <v>699361</v>
      </c>
      <c r="Q19" s="23">
        <v>7864</v>
      </c>
      <c r="R19" s="24">
        <v>2035016</v>
      </c>
      <c r="S19" s="33">
        <v>138</v>
      </c>
      <c r="T19" s="34">
        <v>35083</v>
      </c>
      <c r="U19" s="23">
        <v>71</v>
      </c>
      <c r="V19" s="24">
        <v>15620</v>
      </c>
      <c r="W19" s="23">
        <v>6564</v>
      </c>
      <c r="X19" s="34">
        <v>1610362</v>
      </c>
      <c r="Y19" s="35">
        <f t="shared" si="1"/>
        <v>20400</v>
      </c>
      <c r="Z19" s="36">
        <f t="shared" si="0"/>
        <v>5737016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1734</v>
      </c>
      <c r="F20" s="14">
        <f t="shared" ref="F20:X20" si="2">+F5+F8+F11+F14+F17</f>
        <v>239031</v>
      </c>
      <c r="G20" s="19">
        <f t="shared" si="2"/>
        <v>1037</v>
      </c>
      <c r="H20" s="18">
        <f t="shared" si="2"/>
        <v>352921</v>
      </c>
      <c r="I20" s="13">
        <f t="shared" si="2"/>
        <v>2934</v>
      </c>
      <c r="J20" s="14">
        <f t="shared" si="2"/>
        <v>5848721</v>
      </c>
      <c r="K20" s="19">
        <f t="shared" si="2"/>
        <v>1692</v>
      </c>
      <c r="L20" s="18">
        <f t="shared" si="2"/>
        <v>3436378</v>
      </c>
      <c r="M20" s="13">
        <f t="shared" si="2"/>
        <v>8675</v>
      </c>
      <c r="N20" s="14">
        <f t="shared" si="2"/>
        <v>2095663</v>
      </c>
      <c r="O20" s="19">
        <f t="shared" si="2"/>
        <v>4994</v>
      </c>
      <c r="P20" s="18">
        <f t="shared" si="2"/>
        <v>1614810</v>
      </c>
      <c r="Q20" s="13">
        <f t="shared" si="2"/>
        <v>29495</v>
      </c>
      <c r="R20" s="14">
        <f t="shared" si="2"/>
        <v>5886224</v>
      </c>
      <c r="S20" s="19">
        <f t="shared" si="2"/>
        <v>48976</v>
      </c>
      <c r="T20" s="18">
        <f t="shared" si="2"/>
        <v>10337793</v>
      </c>
      <c r="U20" s="13">
        <f t="shared" si="2"/>
        <v>4984</v>
      </c>
      <c r="V20" s="14">
        <f t="shared" si="2"/>
        <v>1531048</v>
      </c>
      <c r="W20" s="13">
        <f t="shared" si="2"/>
        <v>8839</v>
      </c>
      <c r="X20" s="18">
        <f t="shared" si="2"/>
        <v>1892756</v>
      </c>
      <c r="Y20" s="31">
        <f t="shared" si="1"/>
        <v>113360</v>
      </c>
      <c r="Z20" s="32">
        <f t="shared" si="0"/>
        <v>33235345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2" si="3">+E6+E9+E12+E15+E18</f>
        <v>995</v>
      </c>
      <c r="F21" s="21">
        <f t="shared" si="3"/>
        <v>91440</v>
      </c>
      <c r="G21" s="25">
        <f t="shared" si="3"/>
        <v>923</v>
      </c>
      <c r="H21" s="26">
        <f t="shared" si="3"/>
        <v>316405</v>
      </c>
      <c r="I21" s="27">
        <f t="shared" si="3"/>
        <v>3224</v>
      </c>
      <c r="J21" s="21">
        <f t="shared" si="3"/>
        <v>5874108</v>
      </c>
      <c r="K21" s="25">
        <f t="shared" si="3"/>
        <v>811</v>
      </c>
      <c r="L21" s="26">
        <f t="shared" si="3"/>
        <v>1971094</v>
      </c>
      <c r="M21" s="27">
        <f t="shared" si="3"/>
        <v>9857</v>
      </c>
      <c r="N21" s="21">
        <f t="shared" si="3"/>
        <v>1929725</v>
      </c>
      <c r="O21" s="25">
        <f t="shared" si="3"/>
        <v>5091</v>
      </c>
      <c r="P21" s="26">
        <f t="shared" si="3"/>
        <v>1630821</v>
      </c>
      <c r="Q21" s="27">
        <f t="shared" si="3"/>
        <v>30743</v>
      </c>
      <c r="R21" s="21">
        <f t="shared" si="3"/>
        <v>6127578</v>
      </c>
      <c r="S21" s="25">
        <f t="shared" si="3"/>
        <v>48697</v>
      </c>
      <c r="T21" s="26">
        <f t="shared" si="3"/>
        <v>10254929</v>
      </c>
      <c r="U21" s="27">
        <f t="shared" si="3"/>
        <v>4316</v>
      </c>
      <c r="V21" s="21">
        <f t="shared" si="3"/>
        <v>1674858</v>
      </c>
      <c r="W21" s="27">
        <f t="shared" si="3"/>
        <v>9372</v>
      </c>
      <c r="X21" s="26">
        <f t="shared" si="3"/>
        <v>1925560</v>
      </c>
      <c r="Y21" s="23">
        <f t="shared" si="1"/>
        <v>114029</v>
      </c>
      <c r="Z21" s="24">
        <f t="shared" si="0"/>
        <v>31796518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3"/>
        <v>3153</v>
      </c>
      <c r="F22" s="24">
        <f t="shared" si="3"/>
        <v>623608</v>
      </c>
      <c r="G22" s="33">
        <f t="shared" si="3"/>
        <v>1179</v>
      </c>
      <c r="H22" s="34">
        <f t="shared" si="3"/>
        <v>513224</v>
      </c>
      <c r="I22" s="23">
        <f t="shared" si="3"/>
        <v>1849</v>
      </c>
      <c r="J22" s="24">
        <f t="shared" si="3"/>
        <v>1783704</v>
      </c>
      <c r="K22" s="33">
        <f t="shared" si="3"/>
        <v>3680</v>
      </c>
      <c r="L22" s="34">
        <f t="shared" si="3"/>
        <v>4994311</v>
      </c>
      <c r="M22" s="23">
        <f t="shared" si="3"/>
        <v>13642.1</v>
      </c>
      <c r="N22" s="24">
        <f t="shared" si="3"/>
        <v>3043285</v>
      </c>
      <c r="O22" s="33">
        <f t="shared" si="3"/>
        <v>4439</v>
      </c>
      <c r="P22" s="34">
        <f t="shared" si="3"/>
        <v>1248308</v>
      </c>
      <c r="Q22" s="23">
        <f t="shared" si="3"/>
        <v>58185</v>
      </c>
      <c r="R22" s="24">
        <f t="shared" si="3"/>
        <v>10166948</v>
      </c>
      <c r="S22" s="33">
        <f t="shared" si="3"/>
        <v>28648</v>
      </c>
      <c r="T22" s="34">
        <f t="shared" si="3"/>
        <v>2651615</v>
      </c>
      <c r="U22" s="23">
        <f t="shared" si="3"/>
        <v>4305</v>
      </c>
      <c r="V22" s="24">
        <f t="shared" si="3"/>
        <v>977801</v>
      </c>
      <c r="W22" s="23">
        <f t="shared" si="3"/>
        <v>7828</v>
      </c>
      <c r="X22" s="34">
        <f t="shared" si="3"/>
        <v>1869869</v>
      </c>
      <c r="Y22" s="23">
        <f t="shared" si="1"/>
        <v>126908.1</v>
      </c>
      <c r="Z22" s="24">
        <f t="shared" si="0"/>
        <v>27872673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42.774294670846395</v>
      </c>
      <c r="F23" s="139"/>
      <c r="G23" s="138">
        <f>(G20+G21)/(G22+G41)*100</f>
        <v>89.538602101416174</v>
      </c>
      <c r="H23" s="139"/>
      <c r="I23" s="138">
        <f>(I20+I21)/(I22+I41)*100</f>
        <v>150.45199120449547</v>
      </c>
      <c r="J23" s="139"/>
      <c r="K23" s="138">
        <f>(K20+K21)/(K22+K41)*100</f>
        <v>53.758591065292094</v>
      </c>
      <c r="L23" s="139"/>
      <c r="M23" s="138">
        <f>(M20+M21)/(M22+M41)*100</f>
        <v>70.194044945096991</v>
      </c>
      <c r="N23" s="139"/>
      <c r="O23" s="138">
        <f>(O20+O21)/(O22+O41)*100</f>
        <v>124.30666831011956</v>
      </c>
      <c r="P23" s="139"/>
      <c r="Q23" s="138">
        <f>(Q20+Q21)/(Q22+Q41)*100</f>
        <v>52.433302868085477</v>
      </c>
      <c r="R23" s="139"/>
      <c r="S23" s="138">
        <f>(S20+S21)/(S22+S41)*100</f>
        <v>178.10214985138856</v>
      </c>
      <c r="T23" s="139"/>
      <c r="U23" s="138">
        <f>(U20+U21)/(U22+U41)*100</f>
        <v>87.976539589442808</v>
      </c>
      <c r="V23" s="139"/>
      <c r="W23" s="138">
        <f>(W20+W21)/(W22+W41)*100</f>
        <v>108.45691144065273</v>
      </c>
      <c r="X23" s="139"/>
      <c r="Y23" s="138">
        <f>(Y20+Y21)/(Y22+Y41)*100</f>
        <v>87.920207585244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+F22/E22*1000</f>
        <v>197782.42943228671</v>
      </c>
      <c r="F24" s="141"/>
      <c r="G24" s="134">
        <f t="shared" ref="G24" si="4">+H22/G22*1000</f>
        <v>435304.49533502967</v>
      </c>
      <c r="H24" s="135"/>
      <c r="I24" s="136">
        <f t="shared" ref="I24" si="5">+J22/I22*1000</f>
        <v>964685.77609518659</v>
      </c>
      <c r="J24" s="137"/>
      <c r="K24" s="134">
        <f t="shared" ref="K24" si="6">+L22/K22*1000</f>
        <v>1357149.7282608696</v>
      </c>
      <c r="L24" s="135"/>
      <c r="M24" s="136">
        <f t="shared" ref="M24" si="7">+N22/M22*1000</f>
        <v>223080.3908489162</v>
      </c>
      <c r="N24" s="137"/>
      <c r="O24" s="134">
        <f t="shared" ref="O24" si="8">+P22/O22*1000</f>
        <v>281213.78688893898</v>
      </c>
      <c r="P24" s="135"/>
      <c r="Q24" s="136">
        <f t="shared" ref="Q24" si="9">+R22/Q22*1000</f>
        <v>174734.86293718312</v>
      </c>
      <c r="R24" s="137"/>
      <c r="S24" s="134">
        <f t="shared" ref="S24" si="10">+T22/S22*1000</f>
        <v>92558.468304942755</v>
      </c>
      <c r="T24" s="135"/>
      <c r="U24" s="136">
        <f t="shared" ref="U24" si="11">+V22/U22*1000</f>
        <v>227131.47502903602</v>
      </c>
      <c r="V24" s="137"/>
      <c r="W24" s="134">
        <f t="shared" ref="W24" si="12">+X22/W22*1000</f>
        <v>238869.31527848748</v>
      </c>
      <c r="X24" s="135"/>
      <c r="Y24" s="136">
        <f t="shared" ref="Y24" si="13">+Z22/Y22*1000</f>
        <v>219628.79437955495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2.4844749862301936</v>
      </c>
      <c r="F25" s="49"/>
      <c r="G25" s="50">
        <f>G22/Y22*100</f>
        <v>0.92901871511747469</v>
      </c>
      <c r="H25" s="51"/>
      <c r="I25" s="48">
        <f>I22/Y22*100</f>
        <v>1.456959800044284</v>
      </c>
      <c r="J25" s="49"/>
      <c r="K25" s="50">
        <f>K22/Y22*100</f>
        <v>2.8997361082547131</v>
      </c>
      <c r="L25" s="51"/>
      <c r="M25" s="48">
        <f>M22/Y22*100</f>
        <v>10.749589663701528</v>
      </c>
      <c r="N25" s="49"/>
      <c r="O25" s="50">
        <f>O22/Y22*100</f>
        <v>3.4978066805822481</v>
      </c>
      <c r="P25" s="51"/>
      <c r="Q25" s="48">
        <f>Q22/Y22*100</f>
        <v>45.848137352934913</v>
      </c>
      <c r="R25" s="49"/>
      <c r="S25" s="50">
        <f>S22/Y22*100</f>
        <v>22.573815225348103</v>
      </c>
      <c r="T25" s="51"/>
      <c r="U25" s="48">
        <f>U22/Y22*100</f>
        <v>3.3922184635968864</v>
      </c>
      <c r="V25" s="49"/>
      <c r="W25" s="50">
        <f>W22/Y22*100</f>
        <v>6.1682430041896454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32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32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68">
        <v>64.7</v>
      </c>
      <c r="F30" s="169"/>
      <c r="G30" s="168">
        <v>55.6</v>
      </c>
      <c r="H30" s="169"/>
      <c r="I30" s="168">
        <v>86.4</v>
      </c>
      <c r="J30" s="169"/>
      <c r="K30" s="168">
        <v>68.400000000000006</v>
      </c>
      <c r="L30" s="169"/>
      <c r="M30" s="168">
        <v>60.3</v>
      </c>
      <c r="N30" s="169"/>
      <c r="O30" s="168">
        <v>134</v>
      </c>
      <c r="P30" s="169"/>
      <c r="Q30" s="168">
        <v>44.3</v>
      </c>
      <c r="R30" s="169"/>
      <c r="S30" s="168">
        <v>142.30000000000001</v>
      </c>
      <c r="T30" s="169"/>
      <c r="U30" s="168">
        <v>48.7</v>
      </c>
      <c r="V30" s="169"/>
      <c r="W30" s="168">
        <v>51.3</v>
      </c>
      <c r="X30" s="169"/>
      <c r="Y30" s="168">
        <v>68.599999999999994</v>
      </c>
      <c r="Z30" s="169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473</v>
      </c>
      <c r="F31" s="95">
        <f t="shared" ref="F31:Z33" si="14">F20-F27</f>
        <v>141327</v>
      </c>
      <c r="G31" s="96">
        <f t="shared" si="14"/>
        <v>236</v>
      </c>
      <c r="H31" s="97">
        <f t="shared" si="14"/>
        <v>54445</v>
      </c>
      <c r="I31" s="94">
        <f t="shared" si="14"/>
        <v>910</v>
      </c>
      <c r="J31" s="95">
        <f t="shared" si="14"/>
        <v>4894511</v>
      </c>
      <c r="K31" s="96">
        <f t="shared" si="14"/>
        <v>1272</v>
      </c>
      <c r="L31" s="97">
        <f t="shared" si="14"/>
        <v>3330910</v>
      </c>
      <c r="M31" s="94">
        <f t="shared" si="14"/>
        <v>3024</v>
      </c>
      <c r="N31" s="95">
        <f t="shared" si="14"/>
        <v>861119</v>
      </c>
      <c r="O31" s="96">
        <f t="shared" si="14"/>
        <v>-27</v>
      </c>
      <c r="P31" s="97">
        <f t="shared" si="14"/>
        <v>-101884</v>
      </c>
      <c r="Q31" s="94">
        <f t="shared" si="14"/>
        <v>1839</v>
      </c>
      <c r="R31" s="95">
        <f t="shared" si="14"/>
        <v>5313413</v>
      </c>
      <c r="S31" s="96">
        <f t="shared" si="14"/>
        <v>12940</v>
      </c>
      <c r="T31" s="97">
        <f t="shared" si="14"/>
        <v>913873</v>
      </c>
      <c r="U31" s="94">
        <f t="shared" si="14"/>
        <v>1604</v>
      </c>
      <c r="V31" s="95">
        <f t="shared" si="14"/>
        <v>423602</v>
      </c>
      <c r="W31" s="96">
        <f t="shared" si="14"/>
        <v>-1577</v>
      </c>
      <c r="X31" s="97">
        <f t="shared" si="14"/>
        <v>331485</v>
      </c>
      <c r="Y31" s="94">
        <f t="shared" si="14"/>
        <v>20694</v>
      </c>
      <c r="Z31" s="95">
        <f t="shared" si="14"/>
        <v>10862801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15">E21-E28</f>
        <v>-282</v>
      </c>
      <c r="F32" s="99">
        <f t="shared" si="15"/>
        <v>-31209</v>
      </c>
      <c r="G32" s="100">
        <f t="shared" si="15"/>
        <v>120</v>
      </c>
      <c r="H32" s="101">
        <f t="shared" si="15"/>
        <v>3460</v>
      </c>
      <c r="I32" s="98">
        <f t="shared" si="15"/>
        <v>1167</v>
      </c>
      <c r="J32" s="99">
        <f t="shared" si="15"/>
        <v>4904602</v>
      </c>
      <c r="K32" s="100">
        <f t="shared" si="15"/>
        <v>637</v>
      </c>
      <c r="L32" s="101">
        <f t="shared" si="15"/>
        <v>1901124</v>
      </c>
      <c r="M32" s="98">
        <f t="shared" si="15"/>
        <v>4762</v>
      </c>
      <c r="N32" s="99">
        <f t="shared" si="15"/>
        <v>775341</v>
      </c>
      <c r="O32" s="100">
        <f t="shared" si="15"/>
        <v>57</v>
      </c>
      <c r="P32" s="101">
        <f t="shared" si="15"/>
        <v>-41335</v>
      </c>
      <c r="Q32" s="98">
        <f t="shared" si="15"/>
        <v>3220</v>
      </c>
      <c r="R32" s="99">
        <f t="shared" si="15"/>
        <v>-165604</v>
      </c>
      <c r="S32" s="100">
        <f t="shared" si="15"/>
        <v>13121</v>
      </c>
      <c r="T32" s="101">
        <f t="shared" si="15"/>
        <v>1089967</v>
      </c>
      <c r="U32" s="98">
        <f t="shared" si="14"/>
        <v>758</v>
      </c>
      <c r="V32" s="99">
        <f t="shared" si="14"/>
        <v>627547</v>
      </c>
      <c r="W32" s="100">
        <f t="shared" si="14"/>
        <v>-3173</v>
      </c>
      <c r="X32" s="101">
        <f t="shared" si="14"/>
        <v>350956</v>
      </c>
      <c r="Y32" s="98">
        <f t="shared" si="14"/>
        <v>20387</v>
      </c>
      <c r="Z32" s="99">
        <f t="shared" si="14"/>
        <v>9414849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15"/>
        <v>1201</v>
      </c>
      <c r="F33" s="99">
        <f t="shared" si="14"/>
        <v>364493</v>
      </c>
      <c r="G33" s="100">
        <f t="shared" si="14"/>
        <v>-262</v>
      </c>
      <c r="H33" s="101">
        <f t="shared" si="14"/>
        <v>7506</v>
      </c>
      <c r="I33" s="98">
        <f t="shared" si="14"/>
        <v>-496</v>
      </c>
      <c r="J33" s="99">
        <f t="shared" si="14"/>
        <v>-552892</v>
      </c>
      <c r="K33" s="100">
        <f t="shared" si="14"/>
        <v>3123</v>
      </c>
      <c r="L33" s="101">
        <f t="shared" si="14"/>
        <v>4803972</v>
      </c>
      <c r="M33" s="98">
        <f t="shared" si="14"/>
        <v>4447.1000000000004</v>
      </c>
      <c r="N33" s="99">
        <f t="shared" si="14"/>
        <v>886326</v>
      </c>
      <c r="O33" s="100">
        <f t="shared" si="14"/>
        <v>695</v>
      </c>
      <c r="P33" s="101">
        <f t="shared" si="14"/>
        <v>111446</v>
      </c>
      <c r="Q33" s="98">
        <f t="shared" si="14"/>
        <v>-4122</v>
      </c>
      <c r="R33" s="99">
        <f t="shared" si="14"/>
        <v>-1661729</v>
      </c>
      <c r="S33" s="100">
        <f t="shared" si="14"/>
        <v>3247</v>
      </c>
      <c r="T33" s="101">
        <f t="shared" si="14"/>
        <v>540846</v>
      </c>
      <c r="U33" s="98">
        <f t="shared" si="14"/>
        <v>-2734</v>
      </c>
      <c r="V33" s="99">
        <f t="shared" si="14"/>
        <v>-1415907</v>
      </c>
      <c r="W33" s="100">
        <f t="shared" si="14"/>
        <v>-13495</v>
      </c>
      <c r="X33" s="101">
        <f t="shared" si="14"/>
        <v>-66670</v>
      </c>
      <c r="Y33" s="98">
        <f t="shared" si="14"/>
        <v>-8395.8999999999942</v>
      </c>
      <c r="Z33" s="99">
        <f t="shared" si="14"/>
        <v>3017391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-21.925705329153608</v>
      </c>
      <c r="F34" s="123"/>
      <c r="G34" s="161">
        <f t="shared" ref="G34" si="16">+G23-G30</f>
        <v>33.938602101416173</v>
      </c>
      <c r="H34" s="162"/>
      <c r="I34" s="124">
        <f t="shared" ref="I34" si="17">+I23-I30</f>
        <v>64.051991204495465</v>
      </c>
      <c r="J34" s="123"/>
      <c r="K34" s="161">
        <f t="shared" ref="K34" si="18">+K23-K30</f>
        <v>-14.641408934707911</v>
      </c>
      <c r="L34" s="162"/>
      <c r="M34" s="124">
        <f t="shared" ref="M34" si="19">+M23-M30</f>
        <v>9.8940449450969936</v>
      </c>
      <c r="N34" s="123"/>
      <c r="O34" s="161">
        <f t="shared" ref="O34" si="20">+O23-O30</f>
        <v>-9.6933316898804378</v>
      </c>
      <c r="P34" s="162"/>
      <c r="Q34" s="124">
        <f t="shared" ref="Q34" si="21">+Q23-Q30</f>
        <v>8.1333028680854795</v>
      </c>
      <c r="R34" s="123"/>
      <c r="S34" s="161">
        <f t="shared" ref="S34" si="22">+S23-S30</f>
        <v>35.802149851388549</v>
      </c>
      <c r="T34" s="162"/>
      <c r="U34" s="124">
        <f t="shared" ref="U34" si="23">+U23-U30</f>
        <v>39.276539589442805</v>
      </c>
      <c r="V34" s="123"/>
      <c r="W34" s="161">
        <f t="shared" ref="W34" si="24">+W23-W30</f>
        <v>57.156911440652735</v>
      </c>
      <c r="X34" s="162"/>
      <c r="Y34" s="124">
        <f t="shared" ref="Y34" si="25">+Y23-Y30</f>
        <v>19.320207585244006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26">E20/E27*100</f>
        <v>137.50991276764472</v>
      </c>
      <c r="F35" s="64">
        <f t="shared" si="26"/>
        <v>244.64812085482683</v>
      </c>
      <c r="G35" s="65">
        <f t="shared" si="26"/>
        <v>129.46317103620476</v>
      </c>
      <c r="H35" s="66">
        <f t="shared" si="26"/>
        <v>118.24099760114717</v>
      </c>
      <c r="I35" s="63">
        <f t="shared" si="26"/>
        <v>144.96047430830038</v>
      </c>
      <c r="J35" s="64">
        <f t="shared" si="26"/>
        <v>612.93855650223747</v>
      </c>
      <c r="K35" s="65">
        <f t="shared" si="26"/>
        <v>402.85714285714283</v>
      </c>
      <c r="L35" s="66">
        <f t="shared" si="26"/>
        <v>3258.218606591573</v>
      </c>
      <c r="M35" s="63">
        <f t="shared" si="26"/>
        <v>153.51265262785347</v>
      </c>
      <c r="N35" s="64">
        <f t="shared" si="26"/>
        <v>169.75198939851475</v>
      </c>
      <c r="O35" s="65">
        <f t="shared" si="26"/>
        <v>99.46225851424019</v>
      </c>
      <c r="P35" s="66">
        <f t="shared" si="26"/>
        <v>94.06510420610779</v>
      </c>
      <c r="Q35" s="63">
        <f t="shared" si="26"/>
        <v>106.64955163436505</v>
      </c>
      <c r="R35" s="64">
        <f t="shared" si="26"/>
        <v>1027.6031710284894</v>
      </c>
      <c r="S35" s="65">
        <f t="shared" si="26"/>
        <v>135.9085359085359</v>
      </c>
      <c r="T35" s="66">
        <f t="shared" si="26"/>
        <v>109.69737646329764</v>
      </c>
      <c r="U35" s="63">
        <f t="shared" si="26"/>
        <v>147.45562130177515</v>
      </c>
      <c r="V35" s="64">
        <f t="shared" si="26"/>
        <v>138.25035261312968</v>
      </c>
      <c r="W35" s="65">
        <f t="shared" si="26"/>
        <v>84.85983102918587</v>
      </c>
      <c r="X35" s="66">
        <f t="shared" si="26"/>
        <v>121.23174003744386</v>
      </c>
      <c r="Y35" s="63">
        <f t="shared" si="26"/>
        <v>122.33181533680097</v>
      </c>
      <c r="Z35" s="64">
        <f t="shared" si="26"/>
        <v>148.55416085001329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26"/>
        <v>77.916992952231794</v>
      </c>
      <c r="F36" s="68">
        <f t="shared" si="26"/>
        <v>74.554215688672556</v>
      </c>
      <c r="G36" s="69">
        <f t="shared" si="26"/>
        <v>114.94396014943959</v>
      </c>
      <c r="H36" s="70">
        <f t="shared" si="26"/>
        <v>101.10562558916104</v>
      </c>
      <c r="I36" s="67">
        <f t="shared" si="26"/>
        <v>156.73310646572679</v>
      </c>
      <c r="J36" s="68">
        <f t="shared" si="26"/>
        <v>605.88670931381557</v>
      </c>
      <c r="K36" s="69">
        <f t="shared" si="26"/>
        <v>466.09195402298849</v>
      </c>
      <c r="L36" s="70">
        <f t="shared" si="26"/>
        <v>2817.0558810918965</v>
      </c>
      <c r="M36" s="67">
        <f t="shared" si="26"/>
        <v>193.46418056918549</v>
      </c>
      <c r="N36" s="68">
        <f t="shared" si="26"/>
        <v>167.16491219559521</v>
      </c>
      <c r="O36" s="69">
        <f t="shared" si="26"/>
        <v>101.13230035756852</v>
      </c>
      <c r="P36" s="70">
        <f t="shared" si="26"/>
        <v>97.528041642047754</v>
      </c>
      <c r="Q36" s="67">
        <f t="shared" si="26"/>
        <v>111.6993060349526</v>
      </c>
      <c r="R36" s="68">
        <f t="shared" si="26"/>
        <v>97.368517230234247</v>
      </c>
      <c r="S36" s="69">
        <f t="shared" si="26"/>
        <v>136.88160557679333</v>
      </c>
      <c r="T36" s="70">
        <f t="shared" si="26"/>
        <v>111.89276071193748</v>
      </c>
      <c r="U36" s="67">
        <f t="shared" si="26"/>
        <v>121.30410342889265</v>
      </c>
      <c r="V36" s="68">
        <f t="shared" si="26"/>
        <v>159.91983279083291</v>
      </c>
      <c r="W36" s="69">
        <f t="shared" si="26"/>
        <v>74.707054603427665</v>
      </c>
      <c r="X36" s="70">
        <f t="shared" si="26"/>
        <v>122.28852460682178</v>
      </c>
      <c r="Y36" s="67">
        <f t="shared" si="26"/>
        <v>121.77121377159821</v>
      </c>
      <c r="Z36" s="68">
        <f t="shared" si="26"/>
        <v>142.06499971025394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26"/>
        <v>161.52663934426229</v>
      </c>
      <c r="F37" s="72">
        <f t="shared" si="26"/>
        <v>240.66842907589296</v>
      </c>
      <c r="G37" s="73">
        <f t="shared" si="26"/>
        <v>81.818181818181827</v>
      </c>
      <c r="H37" s="74">
        <f t="shared" si="26"/>
        <v>101.48422638703785</v>
      </c>
      <c r="I37" s="71">
        <f t="shared" si="26"/>
        <v>78.848614072494669</v>
      </c>
      <c r="J37" s="72">
        <f t="shared" si="26"/>
        <v>76.337715206223066</v>
      </c>
      <c r="K37" s="73">
        <f t="shared" si="26"/>
        <v>660.68222621184918</v>
      </c>
      <c r="L37" s="74">
        <f t="shared" si="26"/>
        <v>2623.9031412374766</v>
      </c>
      <c r="M37" s="71">
        <f t="shared" si="26"/>
        <v>148.36432843936922</v>
      </c>
      <c r="N37" s="72">
        <f t="shared" si="26"/>
        <v>141.09146256372978</v>
      </c>
      <c r="O37" s="73">
        <f t="shared" si="26"/>
        <v>118.56303418803418</v>
      </c>
      <c r="P37" s="74">
        <f t="shared" si="26"/>
        <v>109.80294881876604</v>
      </c>
      <c r="Q37" s="71">
        <f t="shared" si="26"/>
        <v>93.384370937454861</v>
      </c>
      <c r="R37" s="72">
        <f t="shared" si="26"/>
        <v>85.951691807968047</v>
      </c>
      <c r="S37" s="73">
        <f t="shared" si="26"/>
        <v>112.78296130073619</v>
      </c>
      <c r="T37" s="74">
        <f t="shared" si="26"/>
        <v>125.62317335530322</v>
      </c>
      <c r="U37" s="71">
        <f t="shared" si="26"/>
        <v>61.159255576076141</v>
      </c>
      <c r="V37" s="72">
        <f t="shared" si="26"/>
        <v>40.848800271378124</v>
      </c>
      <c r="W37" s="73">
        <f t="shared" si="26"/>
        <v>36.711532148384372</v>
      </c>
      <c r="X37" s="74">
        <f t="shared" si="26"/>
        <v>96.557260142966399</v>
      </c>
      <c r="Y37" s="71">
        <f t="shared" si="26"/>
        <v>93.794788032874123</v>
      </c>
      <c r="Z37" s="72">
        <f t="shared" si="26"/>
        <v>112.13983812374369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/>
      <c r="F39" s="14">
        <v>119444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26"/>
      <c r="C40" s="22"/>
      <c r="D40" s="86" t="s">
        <v>22</v>
      </c>
      <c r="E40" s="27"/>
      <c r="F40" s="21">
        <v>237249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3227</v>
      </c>
      <c r="F41" s="21">
        <v>476017</v>
      </c>
      <c r="G41" s="27">
        <v>1010</v>
      </c>
      <c r="H41" s="21" t="e">
        <f>+#REF!</f>
        <v>#REF!</v>
      </c>
      <c r="I41" s="27">
        <v>2244</v>
      </c>
      <c r="J41" s="21" t="e">
        <f>+#REF!</f>
        <v>#REF!</v>
      </c>
      <c r="K41" s="27">
        <v>976</v>
      </c>
      <c r="L41" s="21" t="e">
        <f>+#REF!</f>
        <v>#REF!</v>
      </c>
      <c r="M41" s="27">
        <v>12759</v>
      </c>
      <c r="N41" s="21" t="e">
        <f>+#REF!</f>
        <v>#REF!</v>
      </c>
      <c r="O41" s="27">
        <v>3674</v>
      </c>
      <c r="P41" s="21" t="e">
        <f>+#REF!</f>
        <v>#REF!</v>
      </c>
      <c r="Q41" s="27">
        <v>56700</v>
      </c>
      <c r="R41" s="21" t="e">
        <f>+#REF!</f>
        <v>#REF!</v>
      </c>
      <c r="S41" s="25">
        <v>26193</v>
      </c>
      <c r="T41" s="26" t="e">
        <f>+#REF!</f>
        <v>#REF!</v>
      </c>
      <c r="U41" s="27">
        <v>6266</v>
      </c>
      <c r="V41" s="21" t="e">
        <f>+#REF!</f>
        <v>#REF!</v>
      </c>
      <c r="W41" s="27">
        <v>8963</v>
      </c>
      <c r="X41" s="21" t="e">
        <f>+#REF!</f>
        <v>#REF!</v>
      </c>
      <c r="Y41" s="58">
        <v>131723</v>
      </c>
      <c r="Z41" s="59" t="e">
        <f>+#REF!</f>
        <v>#REF!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+(1256+1668)/(2414+2826)*100</f>
        <v>55.801526717557252</v>
      </c>
      <c r="F42" s="123" t="e">
        <f>+#REF!</f>
        <v>#REF!</v>
      </c>
      <c r="G42" s="122" t="e">
        <f>+#REF!</f>
        <v>#REF!</v>
      </c>
      <c r="H42" s="123" t="e">
        <f>+#REF!</f>
        <v>#REF!</v>
      </c>
      <c r="I42" s="122" t="e">
        <f>+#REF!</f>
        <v>#REF!</v>
      </c>
      <c r="J42" s="123" t="e">
        <f>+#REF!</f>
        <v>#REF!</v>
      </c>
      <c r="K42" s="122" t="e">
        <f>+#REF!</f>
        <v>#REF!</v>
      </c>
      <c r="L42" s="123" t="e">
        <f>+#REF!</f>
        <v>#REF!</v>
      </c>
      <c r="M42" s="122" t="e">
        <f>+#REF!</f>
        <v>#REF!</v>
      </c>
      <c r="N42" s="123" t="e">
        <f>+#REF!</f>
        <v>#REF!</v>
      </c>
      <c r="O42" s="122" t="e">
        <f>+#REF!</f>
        <v>#REF!</v>
      </c>
      <c r="P42" s="123" t="e">
        <f>+#REF!</f>
        <v>#REF!</v>
      </c>
      <c r="Q42" s="122" t="e">
        <f>+#REF!</f>
        <v>#REF!</v>
      </c>
      <c r="R42" s="123" t="e">
        <f>+#REF!</f>
        <v>#REF!</v>
      </c>
      <c r="S42" s="122" t="e">
        <f>+#REF!</f>
        <v>#REF!</v>
      </c>
      <c r="T42" s="123" t="e">
        <f>+#REF!</f>
        <v>#REF!</v>
      </c>
      <c r="U42" s="122" t="e">
        <f>+#REF!</f>
        <v>#REF!</v>
      </c>
      <c r="V42" s="123" t="e">
        <f>+#REF!</f>
        <v>#REF!</v>
      </c>
      <c r="W42" s="122" t="e">
        <f>+#REF!</f>
        <v>#REF!</v>
      </c>
      <c r="X42" s="123" t="e">
        <f>+#REF!</f>
        <v>#REF!</v>
      </c>
      <c r="Y42" s="122" t="e">
        <f>+#REF!</f>
        <v>#REF!</v>
      </c>
      <c r="Z42" s="123" t="e">
        <f>+#REF!</f>
        <v>#REF!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27">E20-E39</f>
        <v>1734</v>
      </c>
      <c r="F43" s="97">
        <f t="shared" si="27"/>
        <v>119587</v>
      </c>
      <c r="G43" s="94" t="e">
        <f t="shared" si="27"/>
        <v>#REF!</v>
      </c>
      <c r="H43" s="95" t="e">
        <f t="shared" si="27"/>
        <v>#REF!</v>
      </c>
      <c r="I43" s="96" t="e">
        <f t="shared" si="27"/>
        <v>#REF!</v>
      </c>
      <c r="J43" s="97" t="e">
        <f t="shared" si="27"/>
        <v>#REF!</v>
      </c>
      <c r="K43" s="94" t="e">
        <f t="shared" si="27"/>
        <v>#REF!</v>
      </c>
      <c r="L43" s="95" t="e">
        <f t="shared" si="27"/>
        <v>#REF!</v>
      </c>
      <c r="M43" s="96" t="e">
        <f t="shared" si="27"/>
        <v>#REF!</v>
      </c>
      <c r="N43" s="97" t="e">
        <f t="shared" si="27"/>
        <v>#REF!</v>
      </c>
      <c r="O43" s="94" t="e">
        <f t="shared" si="27"/>
        <v>#REF!</v>
      </c>
      <c r="P43" s="95" t="e">
        <f t="shared" si="27"/>
        <v>#REF!</v>
      </c>
      <c r="Q43" s="96" t="e">
        <f t="shared" si="27"/>
        <v>#REF!</v>
      </c>
      <c r="R43" s="97" t="e">
        <f t="shared" si="27"/>
        <v>#REF!</v>
      </c>
      <c r="S43" s="94" t="e">
        <f t="shared" si="27"/>
        <v>#REF!</v>
      </c>
      <c r="T43" s="95" t="e">
        <f t="shared" si="27"/>
        <v>#REF!</v>
      </c>
      <c r="U43" s="96" t="e">
        <f t="shared" si="27"/>
        <v>#REF!</v>
      </c>
      <c r="V43" s="97" t="e">
        <f t="shared" si="27"/>
        <v>#REF!</v>
      </c>
      <c r="W43" s="94" t="e">
        <f t="shared" si="27"/>
        <v>#REF!</v>
      </c>
      <c r="X43" s="95" t="e">
        <f t="shared" si="27"/>
        <v>#REF!</v>
      </c>
      <c r="Y43" s="94" t="e">
        <f t="shared" si="27"/>
        <v>#REF!</v>
      </c>
      <c r="Z43" s="95" t="e">
        <f t="shared" si="27"/>
        <v>#REF!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27"/>
        <v>995</v>
      </c>
      <c r="F44" s="101">
        <f t="shared" si="27"/>
        <v>-145809</v>
      </c>
      <c r="G44" s="98" t="e">
        <f t="shared" si="27"/>
        <v>#REF!</v>
      </c>
      <c r="H44" s="99" t="e">
        <f t="shared" si="27"/>
        <v>#REF!</v>
      </c>
      <c r="I44" s="100" t="e">
        <f t="shared" si="27"/>
        <v>#REF!</v>
      </c>
      <c r="J44" s="101" t="e">
        <f t="shared" si="27"/>
        <v>#REF!</v>
      </c>
      <c r="K44" s="98" t="e">
        <f t="shared" si="27"/>
        <v>#REF!</v>
      </c>
      <c r="L44" s="99" t="e">
        <f t="shared" si="27"/>
        <v>#REF!</v>
      </c>
      <c r="M44" s="100" t="e">
        <f t="shared" si="27"/>
        <v>#REF!</v>
      </c>
      <c r="N44" s="101" t="e">
        <f t="shared" si="27"/>
        <v>#REF!</v>
      </c>
      <c r="O44" s="98" t="e">
        <f t="shared" si="27"/>
        <v>#REF!</v>
      </c>
      <c r="P44" s="99" t="e">
        <f t="shared" si="27"/>
        <v>#REF!</v>
      </c>
      <c r="Q44" s="100" t="e">
        <f t="shared" si="27"/>
        <v>#REF!</v>
      </c>
      <c r="R44" s="101" t="e">
        <f t="shared" si="27"/>
        <v>#REF!</v>
      </c>
      <c r="S44" s="98" t="e">
        <f t="shared" si="27"/>
        <v>#REF!</v>
      </c>
      <c r="T44" s="99" t="e">
        <f t="shared" si="27"/>
        <v>#REF!</v>
      </c>
      <c r="U44" s="100" t="e">
        <f t="shared" si="27"/>
        <v>#REF!</v>
      </c>
      <c r="V44" s="101" t="e">
        <f t="shared" si="27"/>
        <v>#REF!</v>
      </c>
      <c r="W44" s="98" t="e">
        <f t="shared" si="27"/>
        <v>#REF!</v>
      </c>
      <c r="X44" s="99" t="e">
        <f t="shared" si="27"/>
        <v>#REF!</v>
      </c>
      <c r="Y44" s="98" t="e">
        <f t="shared" si="27"/>
        <v>#REF!</v>
      </c>
      <c r="Z44" s="99" t="e">
        <f t="shared" si="27"/>
        <v>#REF!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27"/>
        <v>-74</v>
      </c>
      <c r="F45" s="101">
        <f t="shared" si="27"/>
        <v>147591</v>
      </c>
      <c r="G45" s="98">
        <f t="shared" si="27"/>
        <v>169</v>
      </c>
      <c r="H45" s="99" t="e">
        <f t="shared" si="27"/>
        <v>#REF!</v>
      </c>
      <c r="I45" s="100">
        <f t="shared" si="27"/>
        <v>-395</v>
      </c>
      <c r="J45" s="101" t="e">
        <f t="shared" si="27"/>
        <v>#REF!</v>
      </c>
      <c r="K45" s="98">
        <f t="shared" si="27"/>
        <v>2704</v>
      </c>
      <c r="L45" s="99" t="e">
        <f t="shared" si="27"/>
        <v>#REF!</v>
      </c>
      <c r="M45" s="100">
        <f t="shared" si="27"/>
        <v>883.10000000000036</v>
      </c>
      <c r="N45" s="101" t="e">
        <f t="shared" si="27"/>
        <v>#REF!</v>
      </c>
      <c r="O45" s="98">
        <f t="shared" si="27"/>
        <v>765</v>
      </c>
      <c r="P45" s="99" t="e">
        <f t="shared" si="27"/>
        <v>#REF!</v>
      </c>
      <c r="Q45" s="100">
        <f t="shared" si="27"/>
        <v>1485</v>
      </c>
      <c r="R45" s="101" t="e">
        <f t="shared" si="27"/>
        <v>#REF!</v>
      </c>
      <c r="S45" s="98">
        <f t="shared" si="27"/>
        <v>2455</v>
      </c>
      <c r="T45" s="99" t="e">
        <f t="shared" si="27"/>
        <v>#REF!</v>
      </c>
      <c r="U45" s="100">
        <f t="shared" si="27"/>
        <v>-1961</v>
      </c>
      <c r="V45" s="101" t="e">
        <f t="shared" si="27"/>
        <v>#REF!</v>
      </c>
      <c r="W45" s="98">
        <f t="shared" si="27"/>
        <v>-1135</v>
      </c>
      <c r="X45" s="99" t="e">
        <f t="shared" si="27"/>
        <v>#REF!</v>
      </c>
      <c r="Y45" s="98">
        <f t="shared" si="27"/>
        <v>-4814.8999999999942</v>
      </c>
      <c r="Z45" s="99" t="e">
        <f t="shared" si="27"/>
        <v>#REF!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-13.027232046710857</v>
      </c>
      <c r="F46" s="123"/>
      <c r="G46" s="122" t="e">
        <f>G23-G42</f>
        <v>#REF!</v>
      </c>
      <c r="H46" s="123"/>
      <c r="I46" s="122" t="e">
        <f>I23-I42</f>
        <v>#REF!</v>
      </c>
      <c r="J46" s="123"/>
      <c r="K46" s="122" t="e">
        <f>K23-K42</f>
        <v>#REF!</v>
      </c>
      <c r="L46" s="123"/>
      <c r="M46" s="122" t="e">
        <f>M23-M42</f>
        <v>#REF!</v>
      </c>
      <c r="N46" s="123"/>
      <c r="O46" s="122" t="e">
        <f t="shared" si="27"/>
        <v>#REF!</v>
      </c>
      <c r="P46" s="123"/>
      <c r="Q46" s="122" t="e">
        <f t="shared" si="27"/>
        <v>#REF!</v>
      </c>
      <c r="R46" s="123"/>
      <c r="S46" s="122" t="e">
        <f t="shared" si="27"/>
        <v>#REF!</v>
      </c>
      <c r="T46" s="123"/>
      <c r="U46" s="122" t="e">
        <f t="shared" si="27"/>
        <v>#REF!</v>
      </c>
      <c r="V46" s="123"/>
      <c r="W46" s="122" t="e">
        <f t="shared" si="27"/>
        <v>#REF!</v>
      </c>
      <c r="X46" s="123"/>
      <c r="Y46" s="122" t="e">
        <f t="shared" si="27"/>
        <v>#REF!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 t="e">
        <f t="shared" ref="E47:Z49" si="28">E20/E39*100</f>
        <v>#DIV/0!</v>
      </c>
      <c r="F47" s="76">
        <f t="shared" si="28"/>
        <v>200.11972137570746</v>
      </c>
      <c r="G47" s="75" t="e">
        <f t="shared" si="28"/>
        <v>#REF!</v>
      </c>
      <c r="H47" s="77" t="e">
        <f t="shared" si="28"/>
        <v>#REF!</v>
      </c>
      <c r="I47" s="78" t="e">
        <f t="shared" si="28"/>
        <v>#REF!</v>
      </c>
      <c r="J47" s="76" t="e">
        <f t="shared" si="28"/>
        <v>#REF!</v>
      </c>
      <c r="K47" s="75" t="e">
        <f t="shared" si="28"/>
        <v>#REF!</v>
      </c>
      <c r="L47" s="77" t="e">
        <f t="shared" si="28"/>
        <v>#REF!</v>
      </c>
      <c r="M47" s="78" t="e">
        <f t="shared" si="28"/>
        <v>#REF!</v>
      </c>
      <c r="N47" s="76" t="e">
        <f t="shared" si="28"/>
        <v>#REF!</v>
      </c>
      <c r="O47" s="75" t="e">
        <f t="shared" si="28"/>
        <v>#REF!</v>
      </c>
      <c r="P47" s="77" t="e">
        <f t="shared" si="28"/>
        <v>#REF!</v>
      </c>
      <c r="Q47" s="78" t="e">
        <f t="shared" si="28"/>
        <v>#REF!</v>
      </c>
      <c r="R47" s="76" t="e">
        <f t="shared" si="28"/>
        <v>#REF!</v>
      </c>
      <c r="S47" s="75" t="e">
        <f t="shared" si="28"/>
        <v>#REF!</v>
      </c>
      <c r="T47" s="77" t="e">
        <f t="shared" si="28"/>
        <v>#REF!</v>
      </c>
      <c r="U47" s="78" t="e">
        <f t="shared" si="28"/>
        <v>#REF!</v>
      </c>
      <c r="V47" s="76" t="e">
        <f t="shared" si="28"/>
        <v>#REF!</v>
      </c>
      <c r="W47" s="75" t="e">
        <f t="shared" si="28"/>
        <v>#REF!</v>
      </c>
      <c r="X47" s="77" t="e">
        <f t="shared" si="28"/>
        <v>#REF!</v>
      </c>
      <c r="Y47" s="75" t="e">
        <f t="shared" si="28"/>
        <v>#REF!</v>
      </c>
      <c r="Z47" s="77" t="e">
        <f t="shared" si="28"/>
        <v>#REF!</v>
      </c>
    </row>
    <row r="48" spans="1:38" ht="18.95" customHeight="1" x14ac:dyDescent="0.15">
      <c r="A48" s="22"/>
      <c r="B48" s="126"/>
      <c r="C48" s="22"/>
      <c r="D48" s="57" t="s">
        <v>22</v>
      </c>
      <c r="E48" s="67" t="e">
        <f t="shared" si="28"/>
        <v>#DIV/0!</v>
      </c>
      <c r="F48" s="70">
        <f t="shared" si="28"/>
        <v>38.541785213004061</v>
      </c>
      <c r="G48" s="67" t="e">
        <f t="shared" si="28"/>
        <v>#REF!</v>
      </c>
      <c r="H48" s="68" t="e">
        <f t="shared" si="28"/>
        <v>#REF!</v>
      </c>
      <c r="I48" s="69" t="e">
        <f t="shared" si="28"/>
        <v>#REF!</v>
      </c>
      <c r="J48" s="70" t="e">
        <f t="shared" si="28"/>
        <v>#REF!</v>
      </c>
      <c r="K48" s="67" t="e">
        <f t="shared" si="28"/>
        <v>#REF!</v>
      </c>
      <c r="L48" s="68" t="e">
        <f t="shared" si="28"/>
        <v>#REF!</v>
      </c>
      <c r="M48" s="69" t="e">
        <f t="shared" si="28"/>
        <v>#REF!</v>
      </c>
      <c r="N48" s="70" t="e">
        <f t="shared" si="28"/>
        <v>#REF!</v>
      </c>
      <c r="O48" s="67" t="e">
        <f t="shared" si="28"/>
        <v>#REF!</v>
      </c>
      <c r="P48" s="68" t="e">
        <f t="shared" si="28"/>
        <v>#REF!</v>
      </c>
      <c r="Q48" s="69" t="e">
        <f t="shared" si="28"/>
        <v>#REF!</v>
      </c>
      <c r="R48" s="70" t="e">
        <f t="shared" si="28"/>
        <v>#REF!</v>
      </c>
      <c r="S48" s="67" t="e">
        <f t="shared" si="28"/>
        <v>#REF!</v>
      </c>
      <c r="T48" s="68" t="e">
        <f t="shared" si="28"/>
        <v>#REF!</v>
      </c>
      <c r="U48" s="69" t="e">
        <f t="shared" si="28"/>
        <v>#REF!</v>
      </c>
      <c r="V48" s="70" t="e">
        <f t="shared" si="28"/>
        <v>#REF!</v>
      </c>
      <c r="W48" s="67" t="e">
        <f t="shared" si="28"/>
        <v>#REF!</v>
      </c>
      <c r="X48" s="68" t="e">
        <f t="shared" si="28"/>
        <v>#REF!</v>
      </c>
      <c r="Y48" s="67" t="e">
        <f t="shared" si="28"/>
        <v>#REF!</v>
      </c>
      <c r="Z48" s="68" t="e">
        <f t="shared" si="28"/>
        <v>#REF!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28"/>
        <v>97.706848466067555</v>
      </c>
      <c r="F49" s="74">
        <f t="shared" si="28"/>
        <v>131.00540526913954</v>
      </c>
      <c r="G49" s="71">
        <f t="shared" si="28"/>
        <v>116.73267326732673</v>
      </c>
      <c r="H49" s="72" t="e">
        <f t="shared" si="28"/>
        <v>#REF!</v>
      </c>
      <c r="I49" s="73">
        <f t="shared" si="28"/>
        <v>82.397504456327979</v>
      </c>
      <c r="J49" s="74" t="e">
        <f t="shared" si="28"/>
        <v>#REF!</v>
      </c>
      <c r="K49" s="71">
        <f t="shared" si="28"/>
        <v>377.0491803278689</v>
      </c>
      <c r="L49" s="72" t="e">
        <f t="shared" si="28"/>
        <v>#REF!</v>
      </c>
      <c r="M49" s="73">
        <f t="shared" si="28"/>
        <v>106.92138882357551</v>
      </c>
      <c r="N49" s="74" t="e">
        <f t="shared" si="28"/>
        <v>#REF!</v>
      </c>
      <c r="O49" s="71">
        <f t="shared" si="28"/>
        <v>120.8219923788786</v>
      </c>
      <c r="P49" s="72" t="e">
        <f t="shared" si="28"/>
        <v>#REF!</v>
      </c>
      <c r="Q49" s="73">
        <f t="shared" si="28"/>
        <v>102.61904761904761</v>
      </c>
      <c r="R49" s="74" t="e">
        <f t="shared" si="28"/>
        <v>#REF!</v>
      </c>
      <c r="S49" s="71">
        <f t="shared" si="28"/>
        <v>109.37273317298515</v>
      </c>
      <c r="T49" s="72" t="e">
        <f t="shared" si="28"/>
        <v>#REF!</v>
      </c>
      <c r="U49" s="73">
        <f t="shared" si="28"/>
        <v>68.704117459304186</v>
      </c>
      <c r="V49" s="74" t="e">
        <f t="shared" si="28"/>
        <v>#REF!</v>
      </c>
      <c r="W49" s="71">
        <f t="shared" si="28"/>
        <v>87.336829186656246</v>
      </c>
      <c r="X49" s="72" t="e">
        <f t="shared" si="28"/>
        <v>#REF!</v>
      </c>
      <c r="Y49" s="71">
        <f t="shared" si="28"/>
        <v>96.344677846693443</v>
      </c>
      <c r="Z49" s="72" t="e">
        <f t="shared" si="28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10品目別管理表 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(令和4年4月) </vt:lpstr>
      <vt:lpstr>(令和4年3月) </vt:lpstr>
      <vt:lpstr>'(令和4年10月)'!Print_Area</vt:lpstr>
      <vt:lpstr>'(令和4年11月)'!Print_Area</vt:lpstr>
      <vt:lpstr>'(令和4年12月)'!Print_Area</vt:lpstr>
      <vt:lpstr>'(令和4年3月) '!Print_Area</vt:lpstr>
      <vt:lpstr>'(令和4年4月) 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'(令和5年1月)'!Print_Area</vt:lpstr>
      <vt:lpstr>'(令和5年2月)'!Print_Area</vt:lpstr>
      <vt:lpstr>'10品目別管理表 (令和5年3月)'!Print_Area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2023-04-25T09:11:04Z</dcterms:modified>
</cp:coreProperties>
</file>