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2\"/>
    </mc:Choice>
  </mc:AlternateContent>
  <xr:revisionPtr revIDLastSave="0" documentId="13_ncr:1_{E34D03B0-14A6-4A3C-A9E7-4F529FCAC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5年2月)" sheetId="26" r:id="rId1"/>
    <sheet name="(令和5年1月)" sheetId="25" r:id="rId2"/>
    <sheet name="(令和4年12月)" sheetId="24" r:id="rId3"/>
    <sheet name="(令和4年11月)" sheetId="22" r:id="rId4"/>
    <sheet name="(令和4年10月)" sheetId="23" r:id="rId5"/>
    <sheet name="(令和4年9月)" sheetId="21" r:id="rId6"/>
    <sheet name="(令和4年8月)" sheetId="20" r:id="rId7"/>
    <sheet name="(令和4年7月)" sheetId="19" r:id="rId8"/>
    <sheet name="(令和4年6月) " sheetId="17" r:id="rId9"/>
    <sheet name="(令和4年5月) " sheetId="9" r:id="rId10"/>
    <sheet name="(令和4年4月) " sheetId="6" r:id="rId11"/>
    <sheet name="(令和4年3月) " sheetId="18" r:id="rId12"/>
  </sheets>
  <definedNames>
    <definedName name="_xlnm.Print_Area" localSheetId="4">'(令和4年10月)'!$A$1:$Z$49</definedName>
    <definedName name="_xlnm.Print_Area" localSheetId="3">'(令和4年11月)'!$A$1:$Z$49</definedName>
    <definedName name="_xlnm.Print_Area" localSheetId="2">'(令和4年12月)'!$A$1:$Z$49</definedName>
    <definedName name="_xlnm.Print_Area" localSheetId="11">'(令和4年3月) '!$A$1:$Z$49</definedName>
    <definedName name="_xlnm.Print_Area" localSheetId="10">'(令和4年4月) '!$A$1:$Z$49</definedName>
    <definedName name="_xlnm.Print_Area" localSheetId="9">'(令和4年5月) '!$A$1:$Z$49</definedName>
    <definedName name="_xlnm.Print_Area" localSheetId="8">'(令和4年6月) '!$A$1:$Z$49</definedName>
    <definedName name="_xlnm.Print_Area" localSheetId="7">'(令和4年7月)'!$A$1:$Z$49</definedName>
    <definedName name="_xlnm.Print_Area" localSheetId="6">'(令和4年8月)'!$A$1:$Z$49</definedName>
    <definedName name="_xlnm.Print_Area" localSheetId="5">'(令和4年9月)'!$A$1:$Z$49</definedName>
    <definedName name="_xlnm.Print_Area" localSheetId="1">'(令和5年1月)'!$A$1:$Z$49</definedName>
    <definedName name="_xlnm.Print_Area" localSheetId="0">'10品目別管理表 (令和5年2月)'!$A$1:$Z$49</definedName>
  </definedNames>
  <calcPr calcId="191029"/>
</workbook>
</file>

<file path=xl/calcChain.xml><?xml version="1.0" encoding="utf-8"?>
<calcChain xmlns="http://schemas.openxmlformats.org/spreadsheetml/2006/main">
  <c r="Z22" i="26" l="1"/>
  <c r="Y22" i="26"/>
  <c r="X22" i="26"/>
  <c r="W22" i="26"/>
  <c r="V22" i="26"/>
  <c r="V37" i="26" s="1"/>
  <c r="U22" i="26"/>
  <c r="T22" i="26"/>
  <c r="S22" i="26"/>
  <c r="S33" i="26" s="1"/>
  <c r="R22" i="26"/>
  <c r="Q22" i="26"/>
  <c r="P22" i="26"/>
  <c r="P33" i="26" s="1"/>
  <c r="O22" i="26"/>
  <c r="N22" i="26"/>
  <c r="M22" i="26"/>
  <c r="M33" i="26" s="1"/>
  <c r="L22" i="26"/>
  <c r="K22" i="26"/>
  <c r="J22" i="26"/>
  <c r="J37" i="26" s="1"/>
  <c r="I22" i="26"/>
  <c r="H22" i="26"/>
  <c r="G22" i="26"/>
  <c r="G33" i="26" s="1"/>
  <c r="F22" i="26"/>
  <c r="E22" i="26"/>
  <c r="Z21" i="26"/>
  <c r="Y21" i="26"/>
  <c r="X21" i="26"/>
  <c r="W21" i="26"/>
  <c r="W32" i="26" s="1"/>
  <c r="V21" i="26"/>
  <c r="U21" i="26"/>
  <c r="T21" i="26"/>
  <c r="T32" i="26" s="1"/>
  <c r="S21" i="26"/>
  <c r="R21" i="26"/>
  <c r="Q21" i="26"/>
  <c r="Q32" i="26" s="1"/>
  <c r="P21" i="26"/>
  <c r="O21" i="26"/>
  <c r="N21" i="26"/>
  <c r="N32" i="26" s="1"/>
  <c r="M21" i="26"/>
  <c r="L21" i="26"/>
  <c r="K21" i="26"/>
  <c r="K32" i="26" s="1"/>
  <c r="J21" i="26"/>
  <c r="I21" i="26"/>
  <c r="H21" i="26"/>
  <c r="H32" i="26" s="1"/>
  <c r="G21" i="26"/>
  <c r="F21" i="26"/>
  <c r="E21" i="26"/>
  <c r="E32" i="26" s="1"/>
  <c r="Z20" i="26"/>
  <c r="Y20" i="26"/>
  <c r="X20" i="26"/>
  <c r="W20" i="26"/>
  <c r="V20" i="26"/>
  <c r="U20" i="26"/>
  <c r="T20" i="26"/>
  <c r="S20" i="26"/>
  <c r="S31" i="26" s="1"/>
  <c r="R20" i="26"/>
  <c r="R31" i="26" s="1"/>
  <c r="Q20" i="26"/>
  <c r="P20" i="26"/>
  <c r="O20" i="26"/>
  <c r="N20" i="26"/>
  <c r="M20" i="26"/>
  <c r="M31" i="26" s="1"/>
  <c r="L20" i="26"/>
  <c r="L31" i="26" s="1"/>
  <c r="K20" i="26"/>
  <c r="J20" i="26"/>
  <c r="I20" i="26"/>
  <c r="H20" i="26"/>
  <c r="G20" i="26"/>
  <c r="G31" i="26" s="1"/>
  <c r="F20" i="26"/>
  <c r="F31" i="26" s="1"/>
  <c r="E20" i="26"/>
  <c r="E31" i="26" s="1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H31" i="26"/>
  <c r="I31" i="26"/>
  <c r="J31" i="26"/>
  <c r="K31" i="26"/>
  <c r="N31" i="26"/>
  <c r="O31" i="26"/>
  <c r="P31" i="26"/>
  <c r="Q31" i="26"/>
  <c r="T31" i="26"/>
  <c r="U31" i="26"/>
  <c r="V31" i="26"/>
  <c r="W31" i="26"/>
  <c r="X31" i="26"/>
  <c r="F32" i="26"/>
  <c r="G32" i="26"/>
  <c r="I32" i="26"/>
  <c r="J32" i="26"/>
  <c r="L32" i="26"/>
  <c r="M32" i="26"/>
  <c r="O32" i="26"/>
  <c r="P32" i="26"/>
  <c r="R32" i="26"/>
  <c r="S32" i="26"/>
  <c r="U32" i="26"/>
  <c r="V32" i="26"/>
  <c r="X32" i="26"/>
  <c r="E33" i="26"/>
  <c r="F33" i="26"/>
  <c r="H33" i="26"/>
  <c r="I33" i="26"/>
  <c r="K33" i="26"/>
  <c r="L33" i="26"/>
  <c r="N33" i="26"/>
  <c r="O33" i="26"/>
  <c r="Q33" i="26"/>
  <c r="R33" i="26"/>
  <c r="T33" i="26"/>
  <c r="U33" i="26"/>
  <c r="W33" i="26"/>
  <c r="X33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F36" i="26"/>
  <c r="G36" i="26"/>
  <c r="I36" i="26"/>
  <c r="J36" i="26"/>
  <c r="L36" i="26"/>
  <c r="M36" i="26"/>
  <c r="O36" i="26"/>
  <c r="P36" i="26"/>
  <c r="R36" i="26"/>
  <c r="S36" i="26"/>
  <c r="U36" i="26"/>
  <c r="V36" i="26"/>
  <c r="X36" i="26"/>
  <c r="E37" i="26"/>
  <c r="F37" i="26"/>
  <c r="H37" i="26"/>
  <c r="I37" i="26"/>
  <c r="K37" i="26"/>
  <c r="L37" i="26"/>
  <c r="N37" i="26"/>
  <c r="O37" i="26"/>
  <c r="Q37" i="26"/>
  <c r="R37" i="26"/>
  <c r="T37" i="26"/>
  <c r="U37" i="26"/>
  <c r="W37" i="26"/>
  <c r="X37" i="26"/>
  <c r="T36" i="26" l="1"/>
  <c r="N36" i="26"/>
  <c r="H36" i="26"/>
  <c r="V33" i="26"/>
  <c r="J33" i="26"/>
  <c r="P37" i="26"/>
  <c r="W36" i="26"/>
  <c r="Q36" i="26"/>
  <c r="K36" i="26"/>
  <c r="E36" i="26"/>
  <c r="S37" i="26"/>
  <c r="M37" i="26"/>
  <c r="G37" i="26"/>
  <c r="Y23" i="25"/>
  <c r="Y42" i="26"/>
  <c r="E42" i="26"/>
  <c r="E23" i="26"/>
  <c r="E34" i="26" s="1"/>
  <c r="W42" i="26"/>
  <c r="U42" i="26"/>
  <c r="S42" i="26"/>
  <c r="Q42" i="26"/>
  <c r="O42" i="26"/>
  <c r="M42" i="26"/>
  <c r="K42" i="26"/>
  <c r="I42" i="26"/>
  <c r="G42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5"/>
  <c r="W42" i="25"/>
  <c r="U42" i="25"/>
  <c r="S42" i="25"/>
  <c r="Q42" i="25"/>
  <c r="O42" i="25"/>
  <c r="M42" i="25"/>
  <c r="K42" i="25"/>
  <c r="I42" i="25"/>
  <c r="G42" i="25"/>
  <c r="E42" i="25"/>
  <c r="Y42" i="24"/>
  <c r="W42" i="24"/>
  <c r="U42" i="24"/>
  <c r="S42" i="24"/>
  <c r="Q42" i="24"/>
  <c r="O42" i="24"/>
  <c r="M42" i="24"/>
  <c r="K42" i="24"/>
  <c r="I42" i="24"/>
  <c r="G42" i="24"/>
  <c r="E42" i="24"/>
  <c r="Y42" i="22"/>
  <c r="W42" i="22"/>
  <c r="U42" i="22"/>
  <c r="S42" i="22"/>
  <c r="Q42" i="22"/>
  <c r="O42" i="22"/>
  <c r="M42" i="22"/>
  <c r="K42" i="22"/>
  <c r="I42" i="22"/>
  <c r="G42" i="22"/>
  <c r="E42" i="22"/>
  <c r="Y42" i="23"/>
  <c r="W42" i="23"/>
  <c r="U42" i="23"/>
  <c r="S42" i="23"/>
  <c r="Q42" i="23"/>
  <c r="O42" i="23"/>
  <c r="M42" i="23"/>
  <c r="K42" i="23"/>
  <c r="I42" i="23"/>
  <c r="G42" i="23"/>
  <c r="E42" i="23"/>
  <c r="O46" i="26" l="1"/>
  <c r="O34" i="26"/>
  <c r="Q46" i="26"/>
  <c r="Q34" i="26"/>
  <c r="Z49" i="26"/>
  <c r="Y47" i="26"/>
  <c r="Y32" i="26"/>
  <c r="Z32" i="26"/>
  <c r="Q25" i="26"/>
  <c r="K46" i="26"/>
  <c r="W46" i="26"/>
  <c r="M46" i="26"/>
  <c r="E46" i="26"/>
  <c r="Z33" i="26"/>
  <c r="Z37" i="26"/>
  <c r="Z45" i="26"/>
  <c r="Y36" i="26"/>
  <c r="Y31" i="26"/>
  <c r="Y35" i="26"/>
  <c r="Y43" i="26"/>
  <c r="Z35" i="26"/>
  <c r="Z43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Y44" i="26" l="1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Y46" i="26"/>
  <c r="Y34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S34" i="24"/>
  <c r="S46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U34" i="25" l="1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25" i="22" l="1"/>
  <c r="Y45" i="20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<sst xmlns="http://schemas.openxmlformats.org/spreadsheetml/2006/main" count="1536" uniqueCount="75">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</sst>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61" xfId="0" applyFont="1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9" sqref="E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74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9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7"/>
      <c r="D6" s="85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80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81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9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80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81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9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80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9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82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52.278059974731192</v>
      </c>
      <c r="F23" s="140"/>
      <c r="G23" s="139">
        <f>(G20+G21)/(G22+G41)*100</f>
        <v>74.403960988682442</v>
      </c>
      <c r="H23" s="140"/>
      <c r="I23" s="139">
        <f>(I20+I21)/(I22+I41)*100</f>
        <v>56.393601551139113</v>
      </c>
      <c r="J23" s="140"/>
      <c r="K23" s="139">
        <f>(K20+K21)/(K22+K41)*100</f>
        <v>19.87087417901915</v>
      </c>
      <c r="L23" s="140"/>
      <c r="M23" s="139">
        <f>(M20+M21)/(M22+M41)*100</f>
        <v>43.502764198936617</v>
      </c>
      <c r="N23" s="140"/>
      <c r="O23" s="139">
        <f>(O20+O21)/(O22+O41)*100</f>
        <v>65.911063952927563</v>
      </c>
      <c r="P23" s="140"/>
      <c r="Q23" s="139">
        <f>(Q20+Q21)/(Q22+Q41)*100</f>
        <v>40.492332856266614</v>
      </c>
      <c r="R23" s="140"/>
      <c r="S23" s="139">
        <f>(S20+S21)/(S22+S41)*100</f>
        <v>143.65136487316775</v>
      </c>
      <c r="T23" s="140"/>
      <c r="U23" s="139">
        <f>(U20+U21)/(U22+U41)*100</f>
        <v>70.390247369917546</v>
      </c>
      <c r="V23" s="140"/>
      <c r="W23" s="139">
        <f>(W20+W21)/(W22+W41)*100</f>
        <v>78.142994404230137</v>
      </c>
      <c r="X23" s="140"/>
      <c r="Y23" s="139">
        <f>(Y20+Y21)/(Y22+Y41)*100</f>
        <v>65.903262967620762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183444.07587851144</v>
      </c>
      <c r="F24" s="142"/>
      <c r="G24" s="143">
        <f>H22/G22*1000</f>
        <v>441380.17981584772</v>
      </c>
      <c r="H24" s="144"/>
      <c r="I24" s="145">
        <f>J22/I22*1000</f>
        <v>865230.22912047303</v>
      </c>
      <c r="J24" s="146"/>
      <c r="K24" s="143">
        <f>L22/K22*1000</f>
        <v>544342.64189802587</v>
      </c>
      <c r="L24" s="144"/>
      <c r="M24" s="145">
        <f>N22/M22*1000</f>
        <v>200229.97481692108</v>
      </c>
      <c r="N24" s="146"/>
      <c r="O24" s="143">
        <f>P22/O22*1000</f>
        <v>282121.69417379197</v>
      </c>
      <c r="P24" s="144"/>
      <c r="Q24" s="145">
        <f>R22/Q22*1000</f>
        <v>180263.88891190337</v>
      </c>
      <c r="R24" s="146"/>
      <c r="S24" s="143">
        <f>T22/S22*1000</f>
        <v>89888.759278897138</v>
      </c>
      <c r="T24" s="144"/>
      <c r="U24" s="145">
        <f>V22/U22*1000</f>
        <v>335965.72409399773</v>
      </c>
      <c r="V24" s="146"/>
      <c r="W24" s="143">
        <f>X22/W22*1000</f>
        <v>262440.60177400406</v>
      </c>
      <c r="X24" s="144"/>
      <c r="Y24" s="145">
        <f>Z22/Y22*1000</f>
        <v>227384.53440618684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1256</v>
      </c>
      <c r="F27" s="103">
        <v>119444</v>
      </c>
      <c r="G27" s="118">
        <v>797</v>
      </c>
      <c r="H27" s="104">
        <v>280701</v>
      </c>
      <c r="I27" s="102">
        <v>3562</v>
      </c>
      <c r="J27" s="103">
        <v>9048160</v>
      </c>
      <c r="K27" s="118">
        <v>1004</v>
      </c>
      <c r="L27" s="104">
        <v>2152062</v>
      </c>
      <c r="M27" s="102">
        <v>8741</v>
      </c>
      <c r="N27" s="103">
        <v>1887151</v>
      </c>
      <c r="O27" s="106">
        <v>4872</v>
      </c>
      <c r="P27" s="104">
        <v>1634640</v>
      </c>
      <c r="Q27" s="102">
        <v>28402</v>
      </c>
      <c r="R27" s="103">
        <v>5267689</v>
      </c>
      <c r="S27" s="106">
        <v>37913</v>
      </c>
      <c r="T27" s="104">
        <v>7998895</v>
      </c>
      <c r="U27" s="102">
        <v>3341</v>
      </c>
      <c r="V27" s="103">
        <v>1297608</v>
      </c>
      <c r="W27" s="102">
        <v>8012</v>
      </c>
      <c r="X27" s="104">
        <v>1490263</v>
      </c>
      <c r="Y27" s="102">
        <v>97900</v>
      </c>
      <c r="Z27" s="103">
        <v>31176613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1668</v>
      </c>
      <c r="F28" s="111">
        <v>237249</v>
      </c>
      <c r="G28" s="108">
        <v>862</v>
      </c>
      <c r="H28" s="109">
        <v>304386</v>
      </c>
      <c r="I28" s="110">
        <v>3614</v>
      </c>
      <c r="J28" s="111">
        <v>8610879</v>
      </c>
      <c r="K28" s="112">
        <v>661</v>
      </c>
      <c r="L28" s="109">
        <v>1160150</v>
      </c>
      <c r="M28" s="110">
        <v>9965</v>
      </c>
      <c r="N28" s="111">
        <v>1735400</v>
      </c>
      <c r="O28" s="112">
        <v>4803</v>
      </c>
      <c r="P28" s="109">
        <v>1564097</v>
      </c>
      <c r="Q28" s="110">
        <v>28314</v>
      </c>
      <c r="R28" s="111">
        <v>5035280</v>
      </c>
      <c r="S28" s="112">
        <v>40600</v>
      </c>
      <c r="T28" s="109">
        <v>8093799</v>
      </c>
      <c r="U28" s="110">
        <v>3862</v>
      </c>
      <c r="V28" s="111">
        <v>1439739</v>
      </c>
      <c r="W28" s="110">
        <v>7697</v>
      </c>
      <c r="X28" s="109">
        <v>1431352</v>
      </c>
      <c r="Y28" s="113">
        <v>102046</v>
      </c>
      <c r="Z28" s="107">
        <v>29612331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2414</v>
      </c>
      <c r="F29" s="107">
        <v>476017</v>
      </c>
      <c r="G29" s="116">
        <v>1065</v>
      </c>
      <c r="H29" s="117">
        <v>476708</v>
      </c>
      <c r="I29" s="113">
        <v>2139</v>
      </c>
      <c r="J29" s="107">
        <v>1809091</v>
      </c>
      <c r="K29" s="116">
        <v>2799</v>
      </c>
      <c r="L29" s="117">
        <v>3529027</v>
      </c>
      <c r="M29" s="113">
        <v>14824</v>
      </c>
      <c r="N29" s="107">
        <v>2877347</v>
      </c>
      <c r="O29" s="116">
        <v>4536</v>
      </c>
      <c r="P29" s="117">
        <v>1264319</v>
      </c>
      <c r="Q29" s="113">
        <v>59433</v>
      </c>
      <c r="R29" s="107">
        <v>10408302</v>
      </c>
      <c r="S29" s="116">
        <v>28369</v>
      </c>
      <c r="T29" s="117">
        <v>2568751</v>
      </c>
      <c r="U29" s="113">
        <v>3637</v>
      </c>
      <c r="V29" s="107">
        <v>1121611</v>
      </c>
      <c r="W29" s="113">
        <v>8361</v>
      </c>
      <c r="X29" s="117">
        <v>1902673</v>
      </c>
      <c r="Y29" s="113">
        <v>127577</v>
      </c>
      <c r="Z29" s="107">
        <v>26433846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/>
      <c r="F30" s="148"/>
      <c r="G30" s="147"/>
      <c r="H30" s="148"/>
      <c r="I30" s="147"/>
      <c r="J30" s="148"/>
      <c r="K30" s="147"/>
      <c r="L30" s="148"/>
      <c r="M30" s="147"/>
      <c r="N30" s="148"/>
      <c r="O30" s="147"/>
      <c r="P30" s="148"/>
      <c r="Q30" s="147"/>
      <c r="R30" s="148"/>
      <c r="S30" s="147"/>
      <c r="T30" s="148"/>
      <c r="U30" s="147"/>
      <c r="V30" s="148"/>
      <c r="W30" s="147"/>
      <c r="X30" s="148"/>
      <c r="Y30" s="147"/>
      <c r="Z30" s="148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-252</v>
      </c>
      <c r="F31" s="95">
        <f t="shared" ref="F31:Z33" si="5">F20-F27</f>
        <v>-22094</v>
      </c>
      <c r="G31" s="96">
        <f t="shared" si="5"/>
        <v>432.67599999999993</v>
      </c>
      <c r="H31" s="97">
        <f t="shared" si="5"/>
        <v>192981</v>
      </c>
      <c r="I31" s="94">
        <f t="shared" si="5"/>
        <v>-399</v>
      </c>
      <c r="J31" s="95">
        <f t="shared" si="5"/>
        <v>-4789155.4000000004</v>
      </c>
      <c r="K31" s="96">
        <f t="shared" si="5"/>
        <v>630</v>
      </c>
      <c r="L31" s="97">
        <f t="shared" si="5"/>
        <v>984128</v>
      </c>
      <c r="M31" s="94">
        <f t="shared" si="5"/>
        <v>-840.28799999999956</v>
      </c>
      <c r="N31" s="95">
        <f t="shared" si="5"/>
        <v>-113491.5</v>
      </c>
      <c r="O31" s="96">
        <f t="shared" si="5"/>
        <v>-1610</v>
      </c>
      <c r="P31" s="97">
        <f t="shared" si="5"/>
        <v>-471318</v>
      </c>
      <c r="Q31" s="94">
        <f t="shared" si="5"/>
        <v>-4435</v>
      </c>
      <c r="R31" s="95">
        <f t="shared" si="5"/>
        <v>-588189.79999999981</v>
      </c>
      <c r="S31" s="96">
        <f t="shared" si="5"/>
        <v>2810</v>
      </c>
      <c r="T31" s="97">
        <f t="shared" si="5"/>
        <v>-1106247</v>
      </c>
      <c r="U31" s="94">
        <f t="shared" si="5"/>
        <v>644</v>
      </c>
      <c r="V31" s="95">
        <f t="shared" si="5"/>
        <v>-14920</v>
      </c>
      <c r="W31" s="96">
        <f t="shared" si="5"/>
        <v>-2075.7160000000003</v>
      </c>
      <c r="X31" s="97">
        <f t="shared" si="5"/>
        <v>-180914</v>
      </c>
      <c r="Y31" s="94">
        <f t="shared" si="5"/>
        <v>-5095.3280000000086</v>
      </c>
      <c r="Z31" s="95">
        <f t="shared" si="5"/>
        <v>-6109220.6999999993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-644.5</v>
      </c>
      <c r="F32" s="99">
        <f t="shared" si="6"/>
        <v>-133818</v>
      </c>
      <c r="G32" s="100">
        <f t="shared" si="6"/>
        <v>304.88599999999997</v>
      </c>
      <c r="H32" s="101">
        <f t="shared" si="6"/>
        <v>136461</v>
      </c>
      <c r="I32" s="98">
        <f t="shared" si="6"/>
        <v>-960</v>
      </c>
      <c r="J32" s="99">
        <f t="shared" si="6"/>
        <v>-4263863</v>
      </c>
      <c r="K32" s="100">
        <f t="shared" si="6"/>
        <v>555</v>
      </c>
      <c r="L32" s="101">
        <f t="shared" si="6"/>
        <v>1122547</v>
      </c>
      <c r="M32" s="98">
        <f t="shared" si="6"/>
        <v>-2922.8639999999996</v>
      </c>
      <c r="N32" s="99">
        <f t="shared" si="6"/>
        <v>-80390.5</v>
      </c>
      <c r="O32" s="100">
        <f t="shared" si="6"/>
        <v>-1232</v>
      </c>
      <c r="P32" s="101">
        <f t="shared" si="6"/>
        <v>-362550</v>
      </c>
      <c r="Q32" s="98">
        <f t="shared" si="6"/>
        <v>-2769</v>
      </c>
      <c r="R32" s="99">
        <f t="shared" si="6"/>
        <v>-151820.79999999981</v>
      </c>
      <c r="S32" s="100">
        <f t="shared" si="6"/>
        <v>508</v>
      </c>
      <c r="T32" s="101">
        <f t="shared" si="6"/>
        <v>-1391595</v>
      </c>
      <c r="U32" s="98">
        <f t="shared" si="5"/>
        <v>75</v>
      </c>
      <c r="V32" s="99">
        <f t="shared" si="5"/>
        <v>-257988</v>
      </c>
      <c r="W32" s="100">
        <f t="shared" si="5"/>
        <v>-2087.866</v>
      </c>
      <c r="X32" s="101">
        <f t="shared" si="5"/>
        <v>-171358</v>
      </c>
      <c r="Y32" s="98">
        <f t="shared" si="5"/>
        <v>-9173.3439999999973</v>
      </c>
      <c r="Z32" s="99">
        <f t="shared" si="5"/>
        <v>-5554375.3000000007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-484.59999999999991</v>
      </c>
      <c r="F33" s="99">
        <f t="shared" si="5"/>
        <v>-122080</v>
      </c>
      <c r="G33" s="100">
        <f t="shared" si="5"/>
        <v>576.90200000000004</v>
      </c>
      <c r="H33" s="101">
        <f t="shared" si="5"/>
        <v>247995</v>
      </c>
      <c r="I33" s="98">
        <f t="shared" si="5"/>
        <v>3273</v>
      </c>
      <c r="J33" s="99">
        <f t="shared" si="5"/>
        <v>2873535</v>
      </c>
      <c r="K33" s="100">
        <f t="shared" si="5"/>
        <v>4581.3</v>
      </c>
      <c r="L33" s="101">
        <f t="shared" si="5"/>
        <v>488385</v>
      </c>
      <c r="M33" s="98">
        <f t="shared" si="5"/>
        <v>2779.8840000000018</v>
      </c>
      <c r="N33" s="99">
        <f t="shared" si="5"/>
        <v>647478.25</v>
      </c>
      <c r="O33" s="100">
        <f t="shared" si="5"/>
        <v>493</v>
      </c>
      <c r="P33" s="101">
        <f t="shared" si="5"/>
        <v>154471</v>
      </c>
      <c r="Q33" s="98">
        <f t="shared" si="5"/>
        <v>915.5</v>
      </c>
      <c r="R33" s="99">
        <f t="shared" si="5"/>
        <v>470353.30000000075</v>
      </c>
      <c r="S33" s="100">
        <f t="shared" si="5"/>
        <v>-79</v>
      </c>
      <c r="T33" s="101">
        <f t="shared" si="5"/>
        <v>-25798</v>
      </c>
      <c r="U33" s="98">
        <f t="shared" si="5"/>
        <v>2014.1999999999998</v>
      </c>
      <c r="V33" s="99">
        <f t="shared" si="5"/>
        <v>776998.5</v>
      </c>
      <c r="W33" s="100">
        <f t="shared" si="5"/>
        <v>-810.0590000000002</v>
      </c>
      <c r="X33" s="101">
        <f t="shared" si="5"/>
        <v>79000.5</v>
      </c>
      <c r="Y33" s="98">
        <f t="shared" si="5"/>
        <v>13260.126999999979</v>
      </c>
      <c r="Z33" s="99">
        <f t="shared" si="5"/>
        <v>5590338.5500000007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52.278059974731192</v>
      </c>
      <c r="F34" s="153"/>
      <c r="G34" s="152">
        <f t="shared" ref="G34" si="7">+G23-G30</f>
        <v>74.403960988682442</v>
      </c>
      <c r="H34" s="153"/>
      <c r="I34" s="152">
        <f t="shared" ref="I34" si="8">+I23-I30</f>
        <v>56.393601551139113</v>
      </c>
      <c r="J34" s="153"/>
      <c r="K34" s="152">
        <f t="shared" ref="K34" si="9">+K23-K30</f>
        <v>19.87087417901915</v>
      </c>
      <c r="L34" s="153"/>
      <c r="M34" s="152">
        <f t="shared" ref="M34" si="10">+M23-M30</f>
        <v>43.502764198936617</v>
      </c>
      <c r="N34" s="153"/>
      <c r="O34" s="152">
        <f t="shared" ref="O34" si="11">+O23-O30</f>
        <v>65.911063952927563</v>
      </c>
      <c r="P34" s="153"/>
      <c r="Q34" s="152">
        <f t="shared" ref="Q34" si="12">+Q23-Q30</f>
        <v>40.492332856266614</v>
      </c>
      <c r="R34" s="153"/>
      <c r="S34" s="152">
        <f t="shared" ref="S34" si="13">+S23-S30</f>
        <v>143.65136487316775</v>
      </c>
      <c r="T34" s="153"/>
      <c r="U34" s="152">
        <f t="shared" ref="U34" si="14">+U23-U30</f>
        <v>70.390247369917546</v>
      </c>
      <c r="V34" s="153"/>
      <c r="W34" s="152">
        <f t="shared" ref="W34" si="15">+W23-W30</f>
        <v>78.142994404230137</v>
      </c>
      <c r="X34" s="153"/>
      <c r="Y34" s="152">
        <f t="shared" ref="Y34" si="16">+Y23-Y30</f>
        <v>65.903262967620762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79.936305732484087</v>
      </c>
      <c r="F35" s="64">
        <f t="shared" si="17"/>
        <v>81.502628846991058</v>
      </c>
      <c r="G35" s="65">
        <f t="shared" si="17"/>
        <v>154.28808030112921</v>
      </c>
      <c r="H35" s="66">
        <f t="shared" si="17"/>
        <v>168.74966601472741</v>
      </c>
      <c r="I35" s="63">
        <f t="shared" si="17"/>
        <v>88.798427849522739</v>
      </c>
      <c r="J35" s="64">
        <f t="shared" si="17"/>
        <v>47.070394422733457</v>
      </c>
      <c r="K35" s="65">
        <f t="shared" si="17"/>
        <v>162.74900398406376</v>
      </c>
      <c r="L35" s="66">
        <f t="shared" si="17"/>
        <v>145.72953753191123</v>
      </c>
      <c r="M35" s="63">
        <f t="shared" si="17"/>
        <v>90.386820729893614</v>
      </c>
      <c r="N35" s="64">
        <f t="shared" si="17"/>
        <v>93.986093322685889</v>
      </c>
      <c r="O35" s="65">
        <f t="shared" si="17"/>
        <v>66.954022988505741</v>
      </c>
      <c r="P35" s="66">
        <f t="shared" si="17"/>
        <v>71.166862428424608</v>
      </c>
      <c r="Q35" s="63">
        <f t="shared" si="17"/>
        <v>84.384902471656929</v>
      </c>
      <c r="R35" s="64">
        <f t="shared" si="17"/>
        <v>88.834006715278761</v>
      </c>
      <c r="S35" s="65">
        <f t="shared" si="17"/>
        <v>107.41170574736898</v>
      </c>
      <c r="T35" s="66">
        <f t="shared" si="17"/>
        <v>86.170002231558229</v>
      </c>
      <c r="U35" s="63">
        <f t="shared" si="17"/>
        <v>119.27566596827297</v>
      </c>
      <c r="V35" s="64">
        <f t="shared" si="17"/>
        <v>98.850192045671719</v>
      </c>
      <c r="W35" s="65">
        <f t="shared" si="17"/>
        <v>74.092411382925604</v>
      </c>
      <c r="X35" s="66">
        <f t="shared" si="17"/>
        <v>87.860263591057418</v>
      </c>
      <c r="Y35" s="63">
        <f t="shared" si="17"/>
        <v>94.795374872318689</v>
      </c>
      <c r="Z35" s="64">
        <f t="shared" si="17"/>
        <v>80.404475944837245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61.360911270983209</v>
      </c>
      <c r="F36" s="68">
        <f t="shared" si="17"/>
        <v>43.595968792281525</v>
      </c>
      <c r="G36" s="69">
        <f t="shared" si="17"/>
        <v>135.36960556844545</v>
      </c>
      <c r="H36" s="70">
        <f t="shared" si="17"/>
        <v>144.83156255543946</v>
      </c>
      <c r="I36" s="67">
        <f t="shared" si="17"/>
        <v>73.436635307138914</v>
      </c>
      <c r="J36" s="68">
        <f t="shared" si="17"/>
        <v>50.482836885758118</v>
      </c>
      <c r="K36" s="69">
        <f t="shared" si="17"/>
        <v>183.96369137670197</v>
      </c>
      <c r="L36" s="70">
        <f t="shared" si="17"/>
        <v>196.75878119208724</v>
      </c>
      <c r="M36" s="67">
        <f t="shared" si="17"/>
        <v>70.668700451580534</v>
      </c>
      <c r="N36" s="68">
        <f t="shared" si="17"/>
        <v>95.367609772963007</v>
      </c>
      <c r="O36" s="69">
        <f t="shared" si="17"/>
        <v>74.349364980220699</v>
      </c>
      <c r="P36" s="70">
        <f t="shared" si="17"/>
        <v>76.820491312239596</v>
      </c>
      <c r="Q36" s="67">
        <f t="shared" si="17"/>
        <v>90.220385674931123</v>
      </c>
      <c r="R36" s="68">
        <f t="shared" si="17"/>
        <v>96.984858836052808</v>
      </c>
      <c r="S36" s="69">
        <f t="shared" si="17"/>
        <v>101.25123152709359</v>
      </c>
      <c r="T36" s="70">
        <f t="shared" si="17"/>
        <v>82.806652352004292</v>
      </c>
      <c r="U36" s="67">
        <f t="shared" si="17"/>
        <v>101.94199896426721</v>
      </c>
      <c r="V36" s="68">
        <f t="shared" si="17"/>
        <v>82.080918833205189</v>
      </c>
      <c r="W36" s="69">
        <f t="shared" si="17"/>
        <v>72.874288683902819</v>
      </c>
      <c r="X36" s="70">
        <f t="shared" si="17"/>
        <v>88.028241830101891</v>
      </c>
      <c r="Y36" s="67">
        <f t="shared" si="17"/>
        <v>91.010579542559242</v>
      </c>
      <c r="Z36" s="68">
        <f t="shared" si="17"/>
        <v>81.243032505613954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79.925434962717489</v>
      </c>
      <c r="F37" s="72">
        <f t="shared" si="17"/>
        <v>74.353857110145228</v>
      </c>
      <c r="G37" s="73">
        <f t="shared" si="17"/>
        <v>154.16920187793428</v>
      </c>
      <c r="H37" s="74">
        <f t="shared" si="17"/>
        <v>152.02241204259209</v>
      </c>
      <c r="I37" s="71">
        <f t="shared" si="17"/>
        <v>253.01542776998596</v>
      </c>
      <c r="J37" s="72">
        <f t="shared" si="17"/>
        <v>258.83861010861256</v>
      </c>
      <c r="K37" s="73">
        <f t="shared" si="17"/>
        <v>263.67631296891744</v>
      </c>
      <c r="L37" s="74">
        <f t="shared" si="17"/>
        <v>113.83908369077369</v>
      </c>
      <c r="M37" s="71">
        <f t="shared" si="17"/>
        <v>118.75259039395576</v>
      </c>
      <c r="N37" s="72">
        <f t="shared" si="17"/>
        <v>122.50261264977773</v>
      </c>
      <c r="O37" s="73">
        <f t="shared" si="17"/>
        <v>110.86860670194002</v>
      </c>
      <c r="P37" s="74">
        <f t="shared" si="17"/>
        <v>112.21772353338042</v>
      </c>
      <c r="Q37" s="71">
        <f t="shared" si="17"/>
        <v>101.540390019013</v>
      </c>
      <c r="R37" s="72">
        <f t="shared" si="17"/>
        <v>104.51902048960532</v>
      </c>
      <c r="S37" s="73">
        <f t="shared" si="17"/>
        <v>99.721527018929109</v>
      </c>
      <c r="T37" s="74">
        <f t="shared" si="17"/>
        <v>98.99569868780587</v>
      </c>
      <c r="U37" s="71">
        <f t="shared" si="17"/>
        <v>155.38080835853725</v>
      </c>
      <c r="V37" s="72">
        <f t="shared" si="17"/>
        <v>169.27522108823825</v>
      </c>
      <c r="W37" s="73">
        <f t="shared" si="17"/>
        <v>90.311457959574213</v>
      </c>
      <c r="X37" s="74">
        <f t="shared" si="17"/>
        <v>104.15207973204012</v>
      </c>
      <c r="Y37" s="71">
        <f t="shared" si="17"/>
        <v>110.39382255422214</v>
      </c>
      <c r="Z37" s="72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v>1022.1</v>
      </c>
      <c r="F39" s="14">
        <v>68014</v>
      </c>
      <c r="G39" s="13">
        <v>1180.9010000000001</v>
      </c>
      <c r="H39" s="14">
        <v>444565</v>
      </c>
      <c r="I39" s="13">
        <v>2275</v>
      </c>
      <c r="J39" s="14">
        <v>4379083</v>
      </c>
      <c r="K39" s="13">
        <v>1278.2</v>
      </c>
      <c r="L39" s="14">
        <v>2400022</v>
      </c>
      <c r="M39" s="13">
        <v>5337.5279999999993</v>
      </c>
      <c r="N39" s="14">
        <v>1288122.5</v>
      </c>
      <c r="O39" s="13">
        <v>3457</v>
      </c>
      <c r="P39" s="14">
        <v>1129924</v>
      </c>
      <c r="Q39" s="13">
        <v>23704.6</v>
      </c>
      <c r="R39" s="14">
        <v>4634460.5</v>
      </c>
      <c r="S39" s="25">
        <v>33447</v>
      </c>
      <c r="T39" s="26">
        <v>5573886</v>
      </c>
      <c r="U39" s="13">
        <v>4554.3999999999996</v>
      </c>
      <c r="V39" s="14">
        <v>1386118.5</v>
      </c>
      <c r="W39" s="13">
        <v>5264.1629999999996</v>
      </c>
      <c r="X39" s="14">
        <v>1085782</v>
      </c>
      <c r="Y39" s="55">
        <v>81520.891999999993</v>
      </c>
      <c r="Z39" s="56">
        <v>22389977.5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v>949.3</v>
      </c>
      <c r="F40" s="21">
        <v>122961</v>
      </c>
      <c r="G40" s="27">
        <v>1197.0409999999999</v>
      </c>
      <c r="H40" s="21">
        <v>444258</v>
      </c>
      <c r="I40" s="27">
        <v>2018</v>
      </c>
      <c r="J40" s="21">
        <v>4347331</v>
      </c>
      <c r="K40" s="27">
        <v>1454.6</v>
      </c>
      <c r="L40" s="21">
        <v>2736199</v>
      </c>
      <c r="M40" s="27">
        <v>7255.2120000000004</v>
      </c>
      <c r="N40" s="21">
        <v>1726281.75</v>
      </c>
      <c r="O40" s="27">
        <v>3608</v>
      </c>
      <c r="P40" s="21">
        <v>1214125</v>
      </c>
      <c r="Q40" s="27">
        <v>24401.7</v>
      </c>
      <c r="R40" s="21">
        <v>4591582</v>
      </c>
      <c r="S40" s="25">
        <v>33937</v>
      </c>
      <c r="T40" s="26">
        <v>5758774</v>
      </c>
      <c r="U40" s="27">
        <v>3105.3</v>
      </c>
      <c r="V40" s="21">
        <v>646752</v>
      </c>
      <c r="W40" s="27">
        <v>5597.8130000000001</v>
      </c>
      <c r="X40" s="21">
        <v>1158934</v>
      </c>
      <c r="Y40" s="58">
        <v>83523.965999999986</v>
      </c>
      <c r="Z40" s="59">
        <v>22747197.75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v>1948.9</v>
      </c>
      <c r="F41" s="21">
        <v>360018</v>
      </c>
      <c r="G41" s="27">
        <v>1579.1120000000001</v>
      </c>
      <c r="H41" s="21">
        <v>691868</v>
      </c>
      <c r="I41" s="27">
        <v>4903</v>
      </c>
      <c r="J41" s="21">
        <v>4770637.4000000004</v>
      </c>
      <c r="K41" s="27">
        <v>6962.2999999999993</v>
      </c>
      <c r="L41" s="21">
        <v>3163919</v>
      </c>
      <c r="M41" s="27">
        <v>16745.308000000001</v>
      </c>
      <c r="N41" s="21">
        <v>3406175.25</v>
      </c>
      <c r="O41" s="27">
        <v>5338</v>
      </c>
      <c r="P41" s="21">
        <v>1457015</v>
      </c>
      <c r="Q41" s="27">
        <v>61926.5</v>
      </c>
      <c r="R41" s="21">
        <v>11082615.300000001</v>
      </c>
      <c r="S41" s="25">
        <v>28675</v>
      </c>
      <c r="T41" s="26">
        <v>2352509</v>
      </c>
      <c r="U41" s="27">
        <v>5603.2</v>
      </c>
      <c r="V41" s="21">
        <v>1797672.5</v>
      </c>
      <c r="W41" s="27">
        <v>7223.7910000000002</v>
      </c>
      <c r="X41" s="21">
        <v>1932318.5</v>
      </c>
      <c r="Y41" s="58">
        <v>140905.111</v>
      </c>
      <c r="Z41" s="59">
        <v>31014747.949999999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+(E39+E40)/(E41+'(令和5年1月)'!E41)*100</f>
        <v>51.53986928104576</v>
      </c>
      <c r="F42" s="154"/>
      <c r="G42" s="158">
        <f>+(G39+G40)/(G41+'(令和5年1月)'!G41)*100</f>
        <v>74.910816780936273</v>
      </c>
      <c r="H42" s="154"/>
      <c r="I42" s="158">
        <f>+(I39+I40)/(I41+'(令和5年1月)'!I41)*100</f>
        <v>44.957587181903861</v>
      </c>
      <c r="J42" s="154"/>
      <c r="K42" s="158">
        <f>+(K39+K40)/(K41+'(令和5年1月)'!K41)*100</f>
        <v>19.380185802425363</v>
      </c>
      <c r="L42" s="154"/>
      <c r="M42" s="158">
        <f>+(M39+M40)/(M41+'(令和5年1月)'!M41)*100</f>
        <v>35.564373324898398</v>
      </c>
      <c r="N42" s="154"/>
      <c r="O42" s="158">
        <f>+(O39+O40)/(O41+'(令和5年1月)'!O41)*100</f>
        <v>65.253532834580213</v>
      </c>
      <c r="P42" s="154"/>
      <c r="Q42" s="158">
        <f>+(Q39+Q40)/(Q41+'(令和5年1月)'!Q41)*100</f>
        <v>38.624055701280049</v>
      </c>
      <c r="R42" s="154"/>
      <c r="S42" s="158">
        <f>+(S39+S40)/(S41+'(令和5年1月)'!S41)*100</f>
        <v>116.50069156293223</v>
      </c>
      <c r="T42" s="154"/>
      <c r="U42" s="158">
        <f>+(U39+U40)/(U41+'(令和5年1月)'!U41)*100</f>
        <v>78.502249597737091</v>
      </c>
      <c r="V42" s="154"/>
      <c r="W42" s="158">
        <f>+(W39+W40)/(W41+'(令和5年1月)'!W41)*100</f>
        <v>73.484916548228171</v>
      </c>
      <c r="X42" s="154"/>
      <c r="Y42" s="158">
        <f>+(Y39+Y40)/(Y41+'(令和5年1月)'!Y41)*100</f>
        <v>58.152616641328883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-18.100000000000023</v>
      </c>
      <c r="F43" s="97">
        <f t="shared" si="18"/>
        <v>29336</v>
      </c>
      <c r="G43" s="94">
        <f t="shared" si="18"/>
        <v>48.774999999999864</v>
      </c>
      <c r="H43" s="95">
        <f t="shared" si="18"/>
        <v>29117</v>
      </c>
      <c r="I43" s="96">
        <f t="shared" si="18"/>
        <v>888</v>
      </c>
      <c r="J43" s="97">
        <f t="shared" si="18"/>
        <v>-120078.40000000037</v>
      </c>
      <c r="K43" s="94">
        <f t="shared" si="18"/>
        <v>355.79999999999995</v>
      </c>
      <c r="L43" s="95">
        <f t="shared" si="18"/>
        <v>736168</v>
      </c>
      <c r="M43" s="96">
        <f t="shared" si="18"/>
        <v>2563.1840000000011</v>
      </c>
      <c r="N43" s="97">
        <f t="shared" si="18"/>
        <v>485537</v>
      </c>
      <c r="O43" s="94">
        <f t="shared" si="18"/>
        <v>-195</v>
      </c>
      <c r="P43" s="95">
        <f t="shared" si="18"/>
        <v>33398</v>
      </c>
      <c r="Q43" s="96">
        <f t="shared" si="18"/>
        <v>262.40000000000146</v>
      </c>
      <c r="R43" s="97">
        <f t="shared" si="18"/>
        <v>45038.700000000186</v>
      </c>
      <c r="S43" s="94">
        <f t="shared" si="18"/>
        <v>7276</v>
      </c>
      <c r="T43" s="95">
        <f t="shared" si="18"/>
        <v>1318762</v>
      </c>
      <c r="U43" s="96">
        <f t="shared" si="18"/>
        <v>-569.39999999999964</v>
      </c>
      <c r="V43" s="97">
        <f t="shared" si="18"/>
        <v>-103430.5</v>
      </c>
      <c r="W43" s="94">
        <f t="shared" si="18"/>
        <v>672.12100000000009</v>
      </c>
      <c r="X43" s="95">
        <f t="shared" si="18"/>
        <v>223567</v>
      </c>
      <c r="Y43" s="94">
        <f t="shared" si="18"/>
        <v>11283.779999999999</v>
      </c>
      <c r="Z43" s="95">
        <f t="shared" si="18"/>
        <v>2677414.8000000007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74.200000000000045</v>
      </c>
      <c r="F44" s="101">
        <f t="shared" si="18"/>
        <v>-19530</v>
      </c>
      <c r="G44" s="98">
        <f t="shared" si="18"/>
        <v>-30.154999999999973</v>
      </c>
      <c r="H44" s="99">
        <f t="shared" si="18"/>
        <v>-3411</v>
      </c>
      <c r="I44" s="100">
        <f t="shared" si="18"/>
        <v>636</v>
      </c>
      <c r="J44" s="101">
        <f t="shared" si="18"/>
        <v>-315</v>
      </c>
      <c r="K44" s="98">
        <f t="shared" si="18"/>
        <v>-238.59999999999991</v>
      </c>
      <c r="L44" s="99">
        <f t="shared" si="18"/>
        <v>-453502</v>
      </c>
      <c r="M44" s="100">
        <f t="shared" si="18"/>
        <v>-213.07600000000002</v>
      </c>
      <c r="N44" s="101">
        <f t="shared" si="18"/>
        <v>-71272.25</v>
      </c>
      <c r="O44" s="98">
        <f t="shared" si="18"/>
        <v>-37</v>
      </c>
      <c r="P44" s="99">
        <f t="shared" si="18"/>
        <v>-12578</v>
      </c>
      <c r="Q44" s="100">
        <f t="shared" si="18"/>
        <v>1143.2999999999993</v>
      </c>
      <c r="R44" s="101">
        <f t="shared" si="18"/>
        <v>291877.20000000019</v>
      </c>
      <c r="S44" s="98">
        <f t="shared" si="18"/>
        <v>7171</v>
      </c>
      <c r="T44" s="99">
        <f t="shared" si="18"/>
        <v>943430</v>
      </c>
      <c r="U44" s="100">
        <f t="shared" si="18"/>
        <v>831.69999999999982</v>
      </c>
      <c r="V44" s="101">
        <f t="shared" si="18"/>
        <v>534999</v>
      </c>
      <c r="W44" s="98">
        <f t="shared" si="18"/>
        <v>11.320999999999913</v>
      </c>
      <c r="X44" s="99">
        <f t="shared" si="18"/>
        <v>101060</v>
      </c>
      <c r="Y44" s="98">
        <f t="shared" si="18"/>
        <v>9348.6900000000169</v>
      </c>
      <c r="Z44" s="99">
        <f t="shared" si="18"/>
        <v>1310757.9499999993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-19.5</v>
      </c>
      <c r="F45" s="101">
        <f t="shared" si="18"/>
        <v>-6081</v>
      </c>
      <c r="G45" s="98">
        <f t="shared" si="18"/>
        <v>62.789999999999964</v>
      </c>
      <c r="H45" s="99">
        <f t="shared" si="18"/>
        <v>32835</v>
      </c>
      <c r="I45" s="100">
        <f t="shared" si="18"/>
        <v>509</v>
      </c>
      <c r="J45" s="101">
        <f t="shared" si="18"/>
        <v>-88011.400000000373</v>
      </c>
      <c r="K45" s="98">
        <f t="shared" si="18"/>
        <v>418.00000000000091</v>
      </c>
      <c r="L45" s="99">
        <f t="shared" si="18"/>
        <v>853493</v>
      </c>
      <c r="M45" s="100">
        <f t="shared" si="18"/>
        <v>858.57600000000093</v>
      </c>
      <c r="N45" s="101">
        <f t="shared" si="18"/>
        <v>118650</v>
      </c>
      <c r="O45" s="98">
        <f t="shared" si="18"/>
        <v>-309</v>
      </c>
      <c r="P45" s="99">
        <f t="shared" si="18"/>
        <v>-38225</v>
      </c>
      <c r="Q45" s="100">
        <f t="shared" si="18"/>
        <v>-1578</v>
      </c>
      <c r="R45" s="101">
        <f t="shared" si="18"/>
        <v>-203960</v>
      </c>
      <c r="S45" s="98">
        <f t="shared" si="18"/>
        <v>-385</v>
      </c>
      <c r="T45" s="99">
        <f t="shared" si="18"/>
        <v>190444</v>
      </c>
      <c r="U45" s="100">
        <f t="shared" si="18"/>
        <v>48</v>
      </c>
      <c r="V45" s="101">
        <f t="shared" si="18"/>
        <v>100937</v>
      </c>
      <c r="W45" s="98">
        <f t="shared" si="18"/>
        <v>327.14999999999964</v>
      </c>
      <c r="X45" s="99">
        <f t="shared" si="18"/>
        <v>49355</v>
      </c>
      <c r="Y45" s="98">
        <f t="shared" si="18"/>
        <v>-67.984000000025844</v>
      </c>
      <c r="Z45" s="99">
        <f t="shared" si="18"/>
        <v>1009436.6000000015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0.73819069368543211</v>
      </c>
      <c r="F46" s="154"/>
      <c r="G46" s="158">
        <f>G23-G42</f>
        <v>-0.50685579225383037</v>
      </c>
      <c r="H46" s="154"/>
      <c r="I46" s="158">
        <f>I23-I42</f>
        <v>11.436014369235252</v>
      </c>
      <c r="J46" s="154"/>
      <c r="K46" s="158">
        <f>K23-K42</f>
        <v>0.49068837659378772</v>
      </c>
      <c r="L46" s="154"/>
      <c r="M46" s="158">
        <f>M23-M42</f>
        <v>7.9383908740382196</v>
      </c>
      <c r="N46" s="154"/>
      <c r="O46" s="158">
        <f t="shared" si="18"/>
        <v>0.65753111834735023</v>
      </c>
      <c r="P46" s="154"/>
      <c r="Q46" s="158">
        <f t="shared" si="18"/>
        <v>1.8682771549865649</v>
      </c>
      <c r="R46" s="154"/>
      <c r="S46" s="158">
        <f t="shared" si="18"/>
        <v>27.150673310235518</v>
      </c>
      <c r="T46" s="154"/>
      <c r="U46" s="158">
        <f t="shared" si="18"/>
        <v>-8.1120022278195449</v>
      </c>
      <c r="V46" s="154"/>
      <c r="W46" s="158">
        <f t="shared" si="18"/>
        <v>4.6580778560019667</v>
      </c>
      <c r="X46" s="154"/>
      <c r="Y46" s="158">
        <f t="shared" si="18"/>
        <v>7.7506463262918786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98.229136092358871</v>
      </c>
      <c r="F47" s="76">
        <f t="shared" si="19"/>
        <v>143.13229629193989</v>
      </c>
      <c r="G47" s="75">
        <f t="shared" si="19"/>
        <v>104.13032083129745</v>
      </c>
      <c r="H47" s="77">
        <f t="shared" si="19"/>
        <v>106.549548434987</v>
      </c>
      <c r="I47" s="78">
        <f t="shared" si="19"/>
        <v>139.03296703296704</v>
      </c>
      <c r="J47" s="76">
        <f t="shared" si="19"/>
        <v>97.257909932284903</v>
      </c>
      <c r="K47" s="75">
        <f t="shared" si="19"/>
        <v>127.83601940228446</v>
      </c>
      <c r="L47" s="77">
        <f t="shared" si="19"/>
        <v>130.67338549396629</v>
      </c>
      <c r="M47" s="78">
        <f t="shared" si="19"/>
        <v>148.021930751464</v>
      </c>
      <c r="N47" s="76">
        <f t="shared" si="19"/>
        <v>137.69338708080946</v>
      </c>
      <c r="O47" s="75">
        <f t="shared" si="19"/>
        <v>94.359271044258037</v>
      </c>
      <c r="P47" s="77">
        <f t="shared" si="19"/>
        <v>102.95577401665952</v>
      </c>
      <c r="Q47" s="78">
        <f t="shared" si="19"/>
        <v>101.10695814314521</v>
      </c>
      <c r="R47" s="76">
        <f t="shared" si="19"/>
        <v>100.97182185499263</v>
      </c>
      <c r="S47" s="75">
        <f t="shared" si="19"/>
        <v>121.75381947558826</v>
      </c>
      <c r="T47" s="77">
        <f t="shared" si="19"/>
        <v>123.65965145322313</v>
      </c>
      <c r="U47" s="78">
        <f t="shared" si="19"/>
        <v>87.497804321096098</v>
      </c>
      <c r="V47" s="76">
        <f t="shared" si="19"/>
        <v>92.53811993707609</v>
      </c>
      <c r="W47" s="75">
        <f t="shared" si="19"/>
        <v>112.767860721638</v>
      </c>
      <c r="X47" s="77">
        <f t="shared" si="19"/>
        <v>120.59041317686238</v>
      </c>
      <c r="Y47" s="75">
        <f t="shared" si="19"/>
        <v>113.84158063432378</v>
      </c>
      <c r="Z47" s="77">
        <f t="shared" si="19"/>
        <v>111.95809508964447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107.81628568418836</v>
      </c>
      <c r="F48" s="70">
        <f t="shared" si="19"/>
        <v>84.116915119428114</v>
      </c>
      <c r="G48" s="67">
        <f t="shared" si="19"/>
        <v>97.480871582510545</v>
      </c>
      <c r="H48" s="68">
        <f t="shared" si="19"/>
        <v>99.232202909120375</v>
      </c>
      <c r="I48" s="69">
        <f t="shared" si="19"/>
        <v>131.51635282457877</v>
      </c>
      <c r="J48" s="70">
        <f t="shared" si="19"/>
        <v>99.992754174917891</v>
      </c>
      <c r="K48" s="67">
        <f t="shared" si="19"/>
        <v>83.596865117558096</v>
      </c>
      <c r="L48" s="68">
        <f t="shared" si="19"/>
        <v>83.425840006519991</v>
      </c>
      <c r="M48" s="69">
        <f t="shared" si="19"/>
        <v>97.063131993937603</v>
      </c>
      <c r="N48" s="70">
        <f t="shared" si="19"/>
        <v>95.87134313387719</v>
      </c>
      <c r="O48" s="67">
        <f t="shared" si="19"/>
        <v>98.974501108647445</v>
      </c>
      <c r="P48" s="68">
        <f t="shared" si="19"/>
        <v>98.964027591887159</v>
      </c>
      <c r="Q48" s="69">
        <f t="shared" si="19"/>
        <v>104.68532930082739</v>
      </c>
      <c r="R48" s="70">
        <f t="shared" si="19"/>
        <v>106.35678944642611</v>
      </c>
      <c r="S48" s="67">
        <f t="shared" si="19"/>
        <v>121.1303297286148</v>
      </c>
      <c r="T48" s="68">
        <f t="shared" si="19"/>
        <v>116.38248002092114</v>
      </c>
      <c r="U48" s="69">
        <f t="shared" si="19"/>
        <v>126.78324155476122</v>
      </c>
      <c r="V48" s="70">
        <f t="shared" si="19"/>
        <v>182.72088837761615</v>
      </c>
      <c r="W48" s="67">
        <f t="shared" si="19"/>
        <v>100.20223969610988</v>
      </c>
      <c r="X48" s="68">
        <f t="shared" si="19"/>
        <v>108.72008242056926</v>
      </c>
      <c r="Y48" s="67">
        <f t="shared" si="19"/>
        <v>111.19282338676304</v>
      </c>
      <c r="Z48" s="68">
        <f t="shared" si="19"/>
        <v>105.76228318057331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98.999435579044587</v>
      </c>
      <c r="F49" s="74">
        <f t="shared" si="19"/>
        <v>98.310917787443969</v>
      </c>
      <c r="G49" s="71">
        <f t="shared" si="19"/>
        <v>103.97628540597501</v>
      </c>
      <c r="H49" s="72">
        <f t="shared" si="19"/>
        <v>104.74584747379558</v>
      </c>
      <c r="I49" s="73">
        <f t="shared" si="19"/>
        <v>110.38139914338161</v>
      </c>
      <c r="J49" s="74">
        <f t="shared" si="19"/>
        <v>98.155143796927419</v>
      </c>
      <c r="K49" s="71">
        <f t="shared" si="19"/>
        <v>106.00376312425493</v>
      </c>
      <c r="L49" s="72">
        <f t="shared" si="19"/>
        <v>126.97581701680731</v>
      </c>
      <c r="M49" s="73">
        <f t="shared" si="19"/>
        <v>105.1272631115534</v>
      </c>
      <c r="N49" s="74">
        <f t="shared" si="19"/>
        <v>103.48337919489022</v>
      </c>
      <c r="O49" s="71">
        <f t="shared" si="19"/>
        <v>94.211315099288115</v>
      </c>
      <c r="P49" s="72">
        <f t="shared" si="19"/>
        <v>97.376485485736254</v>
      </c>
      <c r="Q49" s="73">
        <f t="shared" si="19"/>
        <v>97.451817880874913</v>
      </c>
      <c r="R49" s="74">
        <f t="shared" si="19"/>
        <v>98.159640170853905</v>
      </c>
      <c r="S49" s="71">
        <f t="shared" si="19"/>
        <v>98.657367044463811</v>
      </c>
      <c r="T49" s="72">
        <f t="shared" si="19"/>
        <v>108.0953569146813</v>
      </c>
      <c r="U49" s="73">
        <f t="shared" si="19"/>
        <v>100.85665334094801</v>
      </c>
      <c r="V49" s="74">
        <f t="shared" si="19"/>
        <v>105.61487145183564</v>
      </c>
      <c r="W49" s="71">
        <f t="shared" si="19"/>
        <v>104.52878550888308</v>
      </c>
      <c r="X49" s="72">
        <f t="shared" si="19"/>
        <v>102.55418555481408</v>
      </c>
      <c r="Y49" s="71">
        <f t="shared" si="19"/>
        <v>99.951751927579096</v>
      </c>
      <c r="Z49" s="72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73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9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7"/>
      <c r="D6" s="85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80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81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9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80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81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9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80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9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82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51.53986928104576</v>
      </c>
      <c r="F23" s="140"/>
      <c r="G23" s="139">
        <f>(G20+G21)/(G22+G41)*100</f>
        <v>74.910816780936273</v>
      </c>
      <c r="H23" s="140"/>
      <c r="I23" s="139">
        <f>(I20+I21)/(I22+I41)*100</f>
        <v>44.957587181903861</v>
      </c>
      <c r="J23" s="140"/>
      <c r="K23" s="139">
        <f>(K20+K21)/(K22+K41)*100</f>
        <v>19.380185802425363</v>
      </c>
      <c r="L23" s="140"/>
      <c r="M23" s="139">
        <f>(M20+M21)/(M22+M41)*100</f>
        <v>35.564373324898398</v>
      </c>
      <c r="N23" s="140"/>
      <c r="O23" s="139">
        <f>(O20+O21)/(O22+O41)*100</f>
        <v>65.253532834580213</v>
      </c>
      <c r="P23" s="140"/>
      <c r="Q23" s="139">
        <f>(Q20+Q21)/(Q22+Q41)*100</f>
        <v>38.624055701280049</v>
      </c>
      <c r="R23" s="140"/>
      <c r="S23" s="139">
        <f>(S20+S21)/(S22+S41)*100</f>
        <v>116.50069156293223</v>
      </c>
      <c r="T23" s="140"/>
      <c r="U23" s="139">
        <f>(U20+U21)/(U22+U41)*100</f>
        <v>78.502249597737091</v>
      </c>
      <c r="V23" s="140"/>
      <c r="W23" s="139">
        <f>(W20+W21)/(W22+W41)*100</f>
        <v>73.484916548228171</v>
      </c>
      <c r="X23" s="140"/>
      <c r="Y23" s="139">
        <f>(Y20+Y21)/(Y22+Y41)*100</f>
        <v>58.152616641328883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184728.82138642311</v>
      </c>
      <c r="F24" s="142"/>
      <c r="G24" s="143">
        <f>H22/G22*1000</f>
        <v>438137.38354214263</v>
      </c>
      <c r="H24" s="144"/>
      <c r="I24" s="145">
        <f>J22/I22*1000</f>
        <v>973003.75280440552</v>
      </c>
      <c r="J24" s="146"/>
      <c r="K24" s="143">
        <f>L22/K22*1000</f>
        <v>454435.89043850452</v>
      </c>
      <c r="L24" s="144"/>
      <c r="M24" s="145">
        <f>N22/M22*1000</f>
        <v>203410.72555966125</v>
      </c>
      <c r="N24" s="146"/>
      <c r="O24" s="143">
        <f>P22/O22*1000</f>
        <v>272951.47995503934</v>
      </c>
      <c r="P24" s="144"/>
      <c r="Q24" s="145">
        <f>R22/Q22*1000</f>
        <v>178964.01863499472</v>
      </c>
      <c r="R24" s="146"/>
      <c r="S24" s="143">
        <f>T22/S22*1000</f>
        <v>82040.418482999128</v>
      </c>
      <c r="T24" s="144"/>
      <c r="U24" s="145">
        <f>V22/U22*1000</f>
        <v>320829.61521987437</v>
      </c>
      <c r="V24" s="146"/>
      <c r="W24" s="143">
        <f>X22/W22*1000</f>
        <v>267493.68856324884</v>
      </c>
      <c r="X24" s="144"/>
      <c r="Y24" s="145">
        <f>Z22/Y22*1000</f>
        <v>220110.87979626231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1151</v>
      </c>
      <c r="F27" s="103">
        <v>108643</v>
      </c>
      <c r="G27" s="118">
        <v>829</v>
      </c>
      <c r="H27" s="104">
        <v>303429</v>
      </c>
      <c r="I27" s="102">
        <v>3510</v>
      </c>
      <c r="J27" s="103">
        <v>8384482</v>
      </c>
      <c r="K27" s="118">
        <v>880</v>
      </c>
      <c r="L27" s="104">
        <v>1592256</v>
      </c>
      <c r="M27" s="102">
        <v>8695</v>
      </c>
      <c r="N27" s="103">
        <v>1780327</v>
      </c>
      <c r="O27" s="106">
        <v>4204</v>
      </c>
      <c r="P27" s="104">
        <v>1358631</v>
      </c>
      <c r="Q27" s="102">
        <v>25902</v>
      </c>
      <c r="R27" s="103">
        <v>4721817</v>
      </c>
      <c r="S27" s="106">
        <v>34634</v>
      </c>
      <c r="T27" s="104">
        <v>7028033</v>
      </c>
      <c r="U27" s="102">
        <v>3812</v>
      </c>
      <c r="V27" s="103">
        <v>1281521</v>
      </c>
      <c r="W27" s="102">
        <v>6696</v>
      </c>
      <c r="X27" s="104">
        <v>1320612</v>
      </c>
      <c r="Y27" s="102">
        <v>90313</v>
      </c>
      <c r="Z27" s="103">
        <v>27879751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1586</v>
      </c>
      <c r="F28" s="111">
        <v>221526</v>
      </c>
      <c r="G28" s="108">
        <v>695</v>
      </c>
      <c r="H28" s="109">
        <v>244354</v>
      </c>
      <c r="I28" s="110">
        <v>3648</v>
      </c>
      <c r="J28" s="111">
        <v>9146681</v>
      </c>
      <c r="K28" s="112">
        <v>1222</v>
      </c>
      <c r="L28" s="109">
        <v>2255982</v>
      </c>
      <c r="M28" s="110">
        <v>9477</v>
      </c>
      <c r="N28" s="111">
        <v>1826905</v>
      </c>
      <c r="O28" s="112">
        <v>4251</v>
      </c>
      <c r="P28" s="109">
        <v>1387111</v>
      </c>
      <c r="Q28" s="110">
        <v>24607</v>
      </c>
      <c r="R28" s="111">
        <v>4541655</v>
      </c>
      <c r="S28" s="112">
        <v>35683</v>
      </c>
      <c r="T28" s="109">
        <v>7078869</v>
      </c>
      <c r="U28" s="110">
        <v>2632</v>
      </c>
      <c r="V28" s="111">
        <v>565808</v>
      </c>
      <c r="W28" s="110">
        <v>7495</v>
      </c>
      <c r="X28" s="109">
        <v>1428857</v>
      </c>
      <c r="Y28" s="113">
        <v>91296</v>
      </c>
      <c r="Z28" s="107">
        <v>28697748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2826</v>
      </c>
      <c r="F29" s="107">
        <v>593822</v>
      </c>
      <c r="G29" s="116">
        <v>1130</v>
      </c>
      <c r="H29" s="117">
        <v>500393</v>
      </c>
      <c r="I29" s="113">
        <v>2191</v>
      </c>
      <c r="J29" s="107">
        <v>1371810</v>
      </c>
      <c r="K29" s="116">
        <v>2456</v>
      </c>
      <c r="L29" s="117">
        <v>2537115</v>
      </c>
      <c r="M29" s="113">
        <v>16048</v>
      </c>
      <c r="N29" s="107">
        <v>2725596</v>
      </c>
      <c r="O29" s="116">
        <v>4467</v>
      </c>
      <c r="P29" s="117">
        <v>1193776</v>
      </c>
      <c r="Q29" s="113">
        <v>59345</v>
      </c>
      <c r="R29" s="107">
        <v>10175893</v>
      </c>
      <c r="S29" s="116">
        <v>31056</v>
      </c>
      <c r="T29" s="117">
        <v>2663655</v>
      </c>
      <c r="U29" s="113">
        <v>4158</v>
      </c>
      <c r="V29" s="107">
        <v>1263742</v>
      </c>
      <c r="W29" s="113">
        <v>8046</v>
      </c>
      <c r="X29" s="117">
        <v>1843762</v>
      </c>
      <c r="Y29" s="113">
        <v>131723</v>
      </c>
      <c r="Z29" s="107">
        <v>24869564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58.4</v>
      </c>
      <c r="F30" s="148"/>
      <c r="G30" s="147">
        <v>80.3</v>
      </c>
      <c r="H30" s="148"/>
      <c r="I30" s="147">
        <v>157.5</v>
      </c>
      <c r="J30" s="148"/>
      <c r="K30" s="147">
        <v>69.5</v>
      </c>
      <c r="L30" s="148"/>
      <c r="M30" s="147">
        <v>46.4</v>
      </c>
      <c r="N30" s="148"/>
      <c r="O30" s="147">
        <v>110.8</v>
      </c>
      <c r="P30" s="148"/>
      <c r="Q30" s="147">
        <v>52.3</v>
      </c>
      <c r="R30" s="148"/>
      <c r="S30" s="147">
        <v>150.4</v>
      </c>
      <c r="T30" s="148"/>
      <c r="U30" s="147">
        <v>60.7</v>
      </c>
      <c r="V30" s="148"/>
      <c r="W30" s="147">
        <v>83.8</v>
      </c>
      <c r="X30" s="148"/>
      <c r="Y30" s="147">
        <v>81.5</v>
      </c>
      <c r="Z30" s="148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-128.89999999999998</v>
      </c>
      <c r="F31" s="95">
        <f t="shared" ref="F31:Z33" si="5">F20-F27</f>
        <v>-40629</v>
      </c>
      <c r="G31" s="96">
        <f t="shared" si="5"/>
        <v>351.90100000000007</v>
      </c>
      <c r="H31" s="97">
        <f t="shared" si="5"/>
        <v>141136</v>
      </c>
      <c r="I31" s="94">
        <f t="shared" si="5"/>
        <v>-1235</v>
      </c>
      <c r="J31" s="95">
        <f t="shared" si="5"/>
        <v>-4005399</v>
      </c>
      <c r="K31" s="96">
        <f t="shared" si="5"/>
        <v>398.20000000000005</v>
      </c>
      <c r="L31" s="97">
        <f t="shared" si="5"/>
        <v>807766</v>
      </c>
      <c r="M31" s="94">
        <f t="shared" si="5"/>
        <v>-3357.4720000000007</v>
      </c>
      <c r="N31" s="95">
        <f t="shared" si="5"/>
        <v>-492204.5</v>
      </c>
      <c r="O31" s="96">
        <f t="shared" si="5"/>
        <v>-747</v>
      </c>
      <c r="P31" s="97">
        <f t="shared" si="5"/>
        <v>-228707</v>
      </c>
      <c r="Q31" s="94">
        <f t="shared" si="5"/>
        <v>-2197.4000000000015</v>
      </c>
      <c r="R31" s="95">
        <f t="shared" si="5"/>
        <v>-87356.5</v>
      </c>
      <c r="S31" s="96">
        <f t="shared" si="5"/>
        <v>-1187</v>
      </c>
      <c r="T31" s="97">
        <f t="shared" si="5"/>
        <v>-1454147</v>
      </c>
      <c r="U31" s="94">
        <f t="shared" si="5"/>
        <v>742.39999999999964</v>
      </c>
      <c r="V31" s="95">
        <f t="shared" si="5"/>
        <v>104597.5</v>
      </c>
      <c r="W31" s="96">
        <f t="shared" si="5"/>
        <v>-1431.8370000000004</v>
      </c>
      <c r="X31" s="97">
        <f t="shared" si="5"/>
        <v>-234830</v>
      </c>
      <c r="Y31" s="94">
        <f t="shared" si="5"/>
        <v>-8792.1080000000075</v>
      </c>
      <c r="Z31" s="95">
        <f t="shared" si="5"/>
        <v>-5489773.5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-636.70000000000005</v>
      </c>
      <c r="F32" s="99">
        <f t="shared" si="6"/>
        <v>-98565</v>
      </c>
      <c r="G32" s="100">
        <f t="shared" si="6"/>
        <v>502.04099999999994</v>
      </c>
      <c r="H32" s="101">
        <f t="shared" si="6"/>
        <v>199904</v>
      </c>
      <c r="I32" s="98">
        <f t="shared" si="6"/>
        <v>-1630</v>
      </c>
      <c r="J32" s="99">
        <f t="shared" si="6"/>
        <v>-4799350</v>
      </c>
      <c r="K32" s="100">
        <f t="shared" si="6"/>
        <v>232.59999999999991</v>
      </c>
      <c r="L32" s="101">
        <f t="shared" si="6"/>
        <v>480217</v>
      </c>
      <c r="M32" s="98">
        <f t="shared" si="6"/>
        <v>-2221.7879999999996</v>
      </c>
      <c r="N32" s="99">
        <f t="shared" si="6"/>
        <v>-100623.25</v>
      </c>
      <c r="O32" s="100">
        <f t="shared" si="6"/>
        <v>-643</v>
      </c>
      <c r="P32" s="101">
        <f t="shared" si="6"/>
        <v>-172986</v>
      </c>
      <c r="Q32" s="98">
        <f t="shared" si="6"/>
        <v>-205.29999999999927</v>
      </c>
      <c r="R32" s="99">
        <f t="shared" si="6"/>
        <v>49927</v>
      </c>
      <c r="S32" s="100">
        <f t="shared" si="6"/>
        <v>-1746</v>
      </c>
      <c r="T32" s="101">
        <f t="shared" si="6"/>
        <v>-1320095</v>
      </c>
      <c r="U32" s="98">
        <f t="shared" si="5"/>
        <v>473.30000000000018</v>
      </c>
      <c r="V32" s="99">
        <f t="shared" si="5"/>
        <v>80944</v>
      </c>
      <c r="W32" s="100">
        <f t="shared" si="5"/>
        <v>-1897.1869999999999</v>
      </c>
      <c r="X32" s="101">
        <f t="shared" si="5"/>
        <v>-269923</v>
      </c>
      <c r="Y32" s="98">
        <f t="shared" si="5"/>
        <v>-7772.0340000000142</v>
      </c>
      <c r="Z32" s="99">
        <f t="shared" si="5"/>
        <v>-5950550.25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-877.09999999999991</v>
      </c>
      <c r="F33" s="99">
        <f t="shared" si="5"/>
        <v>-233804</v>
      </c>
      <c r="G33" s="100">
        <f t="shared" si="5"/>
        <v>449.11200000000008</v>
      </c>
      <c r="H33" s="101">
        <f t="shared" si="5"/>
        <v>191475</v>
      </c>
      <c r="I33" s="98">
        <f t="shared" si="5"/>
        <v>2712</v>
      </c>
      <c r="J33" s="99">
        <f t="shared" si="5"/>
        <v>3398827.4000000004</v>
      </c>
      <c r="K33" s="100">
        <f t="shared" si="5"/>
        <v>4506.2999999999993</v>
      </c>
      <c r="L33" s="101">
        <f t="shared" si="5"/>
        <v>626804</v>
      </c>
      <c r="M33" s="98">
        <f t="shared" si="5"/>
        <v>697.3080000000009</v>
      </c>
      <c r="N33" s="99">
        <f t="shared" si="5"/>
        <v>680579.25</v>
      </c>
      <c r="O33" s="100">
        <f t="shared" si="5"/>
        <v>871</v>
      </c>
      <c r="P33" s="101">
        <f t="shared" si="5"/>
        <v>263239</v>
      </c>
      <c r="Q33" s="98">
        <f t="shared" si="5"/>
        <v>2581.5</v>
      </c>
      <c r="R33" s="99">
        <f t="shared" si="5"/>
        <v>906722.30000000075</v>
      </c>
      <c r="S33" s="100">
        <f t="shared" si="5"/>
        <v>-2381</v>
      </c>
      <c r="T33" s="101">
        <f t="shared" si="5"/>
        <v>-311146</v>
      </c>
      <c r="U33" s="98">
        <f t="shared" si="5"/>
        <v>1445.1999999999998</v>
      </c>
      <c r="V33" s="99">
        <f t="shared" si="5"/>
        <v>533930.5</v>
      </c>
      <c r="W33" s="100">
        <f t="shared" si="5"/>
        <v>-822.20899999999983</v>
      </c>
      <c r="X33" s="101">
        <f t="shared" si="5"/>
        <v>88556.5</v>
      </c>
      <c r="Y33" s="98">
        <f t="shared" si="5"/>
        <v>9182.1110000000044</v>
      </c>
      <c r="Z33" s="99">
        <f t="shared" si="5"/>
        <v>6145183.9499999993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-6.8601307189542382</v>
      </c>
      <c r="F34" s="154"/>
      <c r="G34" s="161">
        <f t="shared" ref="G34" si="7">+G23-G30</f>
        <v>-5.3891832190637246</v>
      </c>
      <c r="H34" s="162"/>
      <c r="I34" s="152">
        <f t="shared" ref="I34" si="8">+I23-I30</f>
        <v>-112.54241281809614</v>
      </c>
      <c r="J34" s="154"/>
      <c r="K34" s="161">
        <f t="shared" ref="K34" si="9">+K23-K30</f>
        <v>-50.119814197574641</v>
      </c>
      <c r="L34" s="162"/>
      <c r="M34" s="152">
        <f t="shared" ref="M34" si="10">+M23-M30</f>
        <v>-10.835626675101601</v>
      </c>
      <c r="N34" s="154"/>
      <c r="O34" s="161">
        <f t="shared" ref="O34" si="11">+O23-O30</f>
        <v>-45.546467165419784</v>
      </c>
      <c r="P34" s="162"/>
      <c r="Q34" s="152">
        <f t="shared" ref="Q34" si="12">+Q23-Q30</f>
        <v>-13.675944298719948</v>
      </c>
      <c r="R34" s="154"/>
      <c r="S34" s="161">
        <f t="shared" ref="S34" si="13">+S23-S30</f>
        <v>-33.899308437067774</v>
      </c>
      <c r="T34" s="162"/>
      <c r="U34" s="152">
        <f t="shared" ref="U34" si="14">+U23-U30</f>
        <v>17.802249597737088</v>
      </c>
      <c r="V34" s="154"/>
      <c r="W34" s="161">
        <f t="shared" ref="W34" si="15">+W23-W30</f>
        <v>-10.315083451771827</v>
      </c>
      <c r="X34" s="162"/>
      <c r="Y34" s="152">
        <f t="shared" ref="Y34" si="16">+Y23-Y30</f>
        <v>-23.347383358671117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88.801042571676803</v>
      </c>
      <c r="F35" s="64">
        <f t="shared" si="17"/>
        <v>62.603204992498362</v>
      </c>
      <c r="G35" s="65">
        <f t="shared" si="17"/>
        <v>142.44885404101328</v>
      </c>
      <c r="H35" s="66">
        <f t="shared" si="17"/>
        <v>146.51368194866015</v>
      </c>
      <c r="I35" s="63">
        <f t="shared" si="17"/>
        <v>64.81481481481481</v>
      </c>
      <c r="J35" s="64">
        <f t="shared" si="17"/>
        <v>52.228426276065711</v>
      </c>
      <c r="K35" s="65">
        <f t="shared" si="17"/>
        <v>145.25</v>
      </c>
      <c r="L35" s="66">
        <f t="shared" si="17"/>
        <v>150.73091261706659</v>
      </c>
      <c r="M35" s="63">
        <f t="shared" si="17"/>
        <v>61.386175963197232</v>
      </c>
      <c r="N35" s="64">
        <f t="shared" si="17"/>
        <v>72.353140743245476</v>
      </c>
      <c r="O35" s="65">
        <f t="shared" si="17"/>
        <v>82.231208372978116</v>
      </c>
      <c r="P35" s="66">
        <f t="shared" si="17"/>
        <v>83.1663637882545</v>
      </c>
      <c r="Q35" s="63">
        <f t="shared" si="17"/>
        <v>91.51648521349702</v>
      </c>
      <c r="R35" s="64">
        <f t="shared" si="17"/>
        <v>98.149938890050166</v>
      </c>
      <c r="S35" s="65">
        <f t="shared" si="17"/>
        <v>96.572731997459144</v>
      </c>
      <c r="T35" s="66">
        <f t="shared" si="17"/>
        <v>79.309331643718807</v>
      </c>
      <c r="U35" s="63">
        <f t="shared" si="17"/>
        <v>119.47534102833157</v>
      </c>
      <c r="V35" s="64">
        <f t="shared" si="17"/>
        <v>108.16198095856409</v>
      </c>
      <c r="W35" s="65">
        <f t="shared" si="17"/>
        <v>78.61653225806451</v>
      </c>
      <c r="X35" s="66">
        <f t="shared" si="17"/>
        <v>82.218092823630258</v>
      </c>
      <c r="Y35" s="63">
        <f t="shared" si="17"/>
        <v>90.264847807070964</v>
      </c>
      <c r="Z35" s="64">
        <f t="shared" si="17"/>
        <v>80.309101397641598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59.854981084489282</v>
      </c>
      <c r="F36" s="68">
        <f t="shared" si="17"/>
        <v>55.50635139893285</v>
      </c>
      <c r="G36" s="69">
        <f t="shared" si="17"/>
        <v>172.23611510791366</v>
      </c>
      <c r="H36" s="70">
        <f t="shared" si="17"/>
        <v>181.80917848694926</v>
      </c>
      <c r="I36" s="67">
        <f t="shared" si="17"/>
        <v>55.317982456140349</v>
      </c>
      <c r="J36" s="68">
        <f t="shared" si="17"/>
        <v>47.529054528085105</v>
      </c>
      <c r="K36" s="69">
        <f t="shared" si="17"/>
        <v>119.0343698854337</v>
      </c>
      <c r="L36" s="70">
        <f t="shared" si="17"/>
        <v>121.28638437718031</v>
      </c>
      <c r="M36" s="67">
        <f t="shared" si="17"/>
        <v>76.555998733776519</v>
      </c>
      <c r="N36" s="68">
        <f t="shared" si="17"/>
        <v>94.492146553871166</v>
      </c>
      <c r="O36" s="69">
        <f t="shared" si="17"/>
        <v>84.874147259468359</v>
      </c>
      <c r="P36" s="70">
        <f t="shared" si="17"/>
        <v>87.529044178872496</v>
      </c>
      <c r="Q36" s="67">
        <f t="shared" si="17"/>
        <v>99.165684561303706</v>
      </c>
      <c r="R36" s="68">
        <f t="shared" si="17"/>
        <v>101.0993129156662</v>
      </c>
      <c r="S36" s="69">
        <f t="shared" si="17"/>
        <v>95.106913656362977</v>
      </c>
      <c r="T36" s="70">
        <f t="shared" si="17"/>
        <v>81.351611394419081</v>
      </c>
      <c r="U36" s="67">
        <f t="shared" si="17"/>
        <v>117.9825227963526</v>
      </c>
      <c r="V36" s="68">
        <f t="shared" si="17"/>
        <v>114.30591295987331</v>
      </c>
      <c r="W36" s="69">
        <f t="shared" si="17"/>
        <v>74.687298198799198</v>
      </c>
      <c r="X36" s="70">
        <f t="shared" si="17"/>
        <v>81.109166277661089</v>
      </c>
      <c r="Y36" s="67">
        <f t="shared" si="17"/>
        <v>91.486993953732892</v>
      </c>
      <c r="Z36" s="68">
        <f t="shared" si="17"/>
        <v>79.26474840464833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68.963198867657468</v>
      </c>
      <c r="F37" s="72">
        <f t="shared" si="17"/>
        <v>60.627258673474536</v>
      </c>
      <c r="G37" s="73">
        <f t="shared" si="17"/>
        <v>139.74442477876107</v>
      </c>
      <c r="H37" s="74">
        <f t="shared" si="17"/>
        <v>138.26492376991683</v>
      </c>
      <c r="I37" s="71">
        <f t="shared" si="17"/>
        <v>223.77909630305797</v>
      </c>
      <c r="J37" s="72">
        <f t="shared" si="17"/>
        <v>347.76225570596517</v>
      </c>
      <c r="K37" s="73">
        <f t="shared" si="17"/>
        <v>283.48127035830612</v>
      </c>
      <c r="L37" s="74">
        <f t="shared" si="17"/>
        <v>124.70538387105039</v>
      </c>
      <c r="M37" s="71">
        <f t="shared" si="17"/>
        <v>104.34513958125623</v>
      </c>
      <c r="N37" s="72">
        <f t="shared" si="17"/>
        <v>124.9699240092809</v>
      </c>
      <c r="O37" s="73">
        <f t="shared" si="17"/>
        <v>119.4985448847101</v>
      </c>
      <c r="P37" s="74">
        <f t="shared" si="17"/>
        <v>122.05095428288053</v>
      </c>
      <c r="Q37" s="71">
        <f t="shared" si="17"/>
        <v>104.34998736203556</v>
      </c>
      <c r="R37" s="72">
        <f t="shared" si="17"/>
        <v>108.91049365397218</v>
      </c>
      <c r="S37" s="73">
        <f t="shared" si="17"/>
        <v>92.333204533745487</v>
      </c>
      <c r="T37" s="74">
        <f t="shared" si="17"/>
        <v>88.318832581546786</v>
      </c>
      <c r="U37" s="71">
        <f t="shared" si="17"/>
        <v>134.75709475709473</v>
      </c>
      <c r="V37" s="72">
        <f t="shared" si="17"/>
        <v>142.24996083061259</v>
      </c>
      <c r="W37" s="73">
        <f t="shared" si="17"/>
        <v>89.781145911011677</v>
      </c>
      <c r="X37" s="74">
        <f t="shared" si="17"/>
        <v>104.80303314636055</v>
      </c>
      <c r="Y37" s="71">
        <f t="shared" si="17"/>
        <v>106.97077275798456</v>
      </c>
      <c r="Z37" s="72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v>1066</v>
      </c>
      <c r="F39" s="14">
        <v>92281</v>
      </c>
      <c r="G39" s="13">
        <v>1488.88</v>
      </c>
      <c r="H39" s="14">
        <v>573939</v>
      </c>
      <c r="I39" s="13">
        <v>2619</v>
      </c>
      <c r="J39" s="14">
        <v>4537707.9000000004</v>
      </c>
      <c r="K39" s="13">
        <v>2299</v>
      </c>
      <c r="L39" s="14">
        <v>5344886</v>
      </c>
      <c r="M39" s="13">
        <v>10912.048000000001</v>
      </c>
      <c r="N39" s="14">
        <v>2174238</v>
      </c>
      <c r="O39" s="13">
        <v>4757</v>
      </c>
      <c r="P39" s="14">
        <v>1640444</v>
      </c>
      <c r="Q39" s="13">
        <v>26869</v>
      </c>
      <c r="R39" s="14">
        <v>4860456</v>
      </c>
      <c r="S39" s="25">
        <v>59777</v>
      </c>
      <c r="T39" s="26">
        <v>9674862</v>
      </c>
      <c r="U39" s="13">
        <v>3556</v>
      </c>
      <c r="V39" s="14">
        <v>1093797</v>
      </c>
      <c r="W39" s="13">
        <v>6152.2259999999997</v>
      </c>
      <c r="X39" s="14">
        <v>1240395</v>
      </c>
      <c r="Y39" s="55">
        <v>119496.15399999999</v>
      </c>
      <c r="Z39" s="56">
        <v>31233005.899999999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v>1035</v>
      </c>
      <c r="F40" s="21">
        <v>103926</v>
      </c>
      <c r="G40" s="27">
        <v>1286.992</v>
      </c>
      <c r="H40" s="21">
        <v>481629</v>
      </c>
      <c r="I40" s="27">
        <v>2844</v>
      </c>
      <c r="J40" s="21">
        <v>4967019.3</v>
      </c>
      <c r="K40" s="27">
        <v>1302</v>
      </c>
      <c r="L40" s="21">
        <v>2950479</v>
      </c>
      <c r="M40" s="27">
        <v>7839.1559999999999</v>
      </c>
      <c r="N40" s="21">
        <v>1610615</v>
      </c>
      <c r="O40" s="27">
        <v>4442</v>
      </c>
      <c r="P40" s="21">
        <v>1518067</v>
      </c>
      <c r="Q40" s="27">
        <v>24984</v>
      </c>
      <c r="R40" s="21">
        <v>4616449.8</v>
      </c>
      <c r="S40" s="25">
        <v>60936</v>
      </c>
      <c r="T40" s="26">
        <v>9819224</v>
      </c>
      <c r="U40" s="27">
        <v>3808</v>
      </c>
      <c r="V40" s="21">
        <v>1334115</v>
      </c>
      <c r="W40" s="27">
        <v>6738.1059999999998</v>
      </c>
      <c r="X40" s="21">
        <v>1376435</v>
      </c>
      <c r="Y40" s="58">
        <v>115215.254</v>
      </c>
      <c r="Z40" s="59">
        <v>28777959.100000001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v>1876.1</v>
      </c>
      <c r="F41" s="21">
        <v>414965</v>
      </c>
      <c r="G41" s="27">
        <v>1595.252</v>
      </c>
      <c r="H41" s="21">
        <v>691561</v>
      </c>
      <c r="I41" s="27">
        <v>4646</v>
      </c>
      <c r="J41" s="21">
        <v>4738885.4000000004</v>
      </c>
      <c r="K41" s="27">
        <v>7138.7</v>
      </c>
      <c r="L41" s="21">
        <v>3500096</v>
      </c>
      <c r="M41" s="27">
        <v>18662.992000000002</v>
      </c>
      <c r="N41" s="21">
        <v>3844334.5</v>
      </c>
      <c r="O41" s="27">
        <v>5489</v>
      </c>
      <c r="P41" s="21">
        <v>1541216</v>
      </c>
      <c r="Q41" s="27">
        <v>62623.600000000006</v>
      </c>
      <c r="R41" s="21">
        <v>11039736.800000001</v>
      </c>
      <c r="S41" s="25">
        <v>29165</v>
      </c>
      <c r="T41" s="26">
        <v>2537397</v>
      </c>
      <c r="U41" s="27">
        <v>4154.1000000000004</v>
      </c>
      <c r="V41" s="21">
        <v>1058306</v>
      </c>
      <c r="W41" s="27">
        <v>7557.4409999999998</v>
      </c>
      <c r="X41" s="21">
        <v>2005470.5</v>
      </c>
      <c r="Y41" s="58">
        <v>142908.185</v>
      </c>
      <c r="Z41" s="59">
        <v>31371968.199999999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+(E39+E40)/(E41+'(令和4年12月)'!E41)*100</f>
        <v>56.460281629581857</v>
      </c>
      <c r="F42" s="154"/>
      <c r="G42" s="158">
        <f>+(G39+G40)/(G41+'(令和4年12月)'!G41)*100</f>
        <v>92.881521078653137</v>
      </c>
      <c r="H42" s="154"/>
      <c r="I42" s="158">
        <f>+(I39+I40)/(I41+'(令和4年12月)'!I41)*100</f>
        <v>57.402542818114952</v>
      </c>
      <c r="J42" s="154"/>
      <c r="K42" s="158">
        <f>+(K39+K40)/(K41+'(令和4年12月)'!K41)*100</f>
        <v>27.11514713412247</v>
      </c>
      <c r="L42" s="154"/>
      <c r="M42" s="158">
        <f>+(M39+M40)/(M41+'(令和4年12月)'!M41)*100</f>
        <v>54.74309881280206</v>
      </c>
      <c r="N42" s="154"/>
      <c r="O42" s="158">
        <f>+(O39+O40)/(O41+'(令和4年12月)'!O41)*100</f>
        <v>86.270280408890557</v>
      </c>
      <c r="P42" s="154"/>
      <c r="Q42" s="158">
        <f>+(Q39+Q40)/(Q41+'(令和4年12月)'!Q41)*100</f>
        <v>42.033134947333942</v>
      </c>
      <c r="R42" s="154"/>
      <c r="S42" s="158">
        <f>+(S39+S40)/(S41+'(令和4年12月)'!S41)*100</f>
        <v>202.91650557245879</v>
      </c>
      <c r="T42" s="154"/>
      <c r="U42" s="158">
        <f>+(U39+U40)/(U41+'(令和4年12月)'!U41)*100</f>
        <v>86.026027429265667</v>
      </c>
      <c r="V42" s="154"/>
      <c r="W42" s="158">
        <f>+(W39+W40)/(W41+'(令和4年12月)'!W41)*100</f>
        <v>82.10004074961455</v>
      </c>
      <c r="X42" s="154"/>
      <c r="Y42" s="158">
        <f>+(Y39+Y40)/(Y41+'(令和4年12月)'!Y41)*100</f>
        <v>83.368325845407682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-43.899999999999977</v>
      </c>
      <c r="F43" s="97">
        <f t="shared" si="18"/>
        <v>-24267</v>
      </c>
      <c r="G43" s="94">
        <f t="shared" si="18"/>
        <v>-307.97900000000004</v>
      </c>
      <c r="H43" s="95">
        <f t="shared" si="18"/>
        <v>-129374</v>
      </c>
      <c r="I43" s="96">
        <f t="shared" si="18"/>
        <v>-344</v>
      </c>
      <c r="J43" s="97">
        <f t="shared" si="18"/>
        <v>-158624.90000000037</v>
      </c>
      <c r="K43" s="94">
        <f t="shared" si="18"/>
        <v>-1020.8</v>
      </c>
      <c r="L43" s="95">
        <f t="shared" si="18"/>
        <v>-2944864</v>
      </c>
      <c r="M43" s="96">
        <f t="shared" si="18"/>
        <v>-5574.5200000000013</v>
      </c>
      <c r="N43" s="97">
        <f t="shared" si="18"/>
        <v>-886115.5</v>
      </c>
      <c r="O43" s="94">
        <f t="shared" si="18"/>
        <v>-1300</v>
      </c>
      <c r="P43" s="95">
        <f t="shared" si="18"/>
        <v>-510520</v>
      </c>
      <c r="Q43" s="96">
        <f t="shared" si="18"/>
        <v>-3164.4000000000015</v>
      </c>
      <c r="R43" s="97">
        <f t="shared" si="18"/>
        <v>-225995.5</v>
      </c>
      <c r="S43" s="94">
        <f t="shared" si="18"/>
        <v>-26330</v>
      </c>
      <c r="T43" s="95">
        <f t="shared" si="18"/>
        <v>-4100976</v>
      </c>
      <c r="U43" s="96">
        <f t="shared" si="18"/>
        <v>998.39999999999964</v>
      </c>
      <c r="V43" s="97">
        <f t="shared" si="18"/>
        <v>292321.5</v>
      </c>
      <c r="W43" s="94">
        <f t="shared" si="18"/>
        <v>-888.0630000000001</v>
      </c>
      <c r="X43" s="95">
        <f t="shared" si="18"/>
        <v>-154613</v>
      </c>
      <c r="Y43" s="94">
        <f t="shared" si="18"/>
        <v>-37975.262000000002</v>
      </c>
      <c r="Z43" s="95">
        <f t="shared" si="18"/>
        <v>-8843028.3999999985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-85.700000000000045</v>
      </c>
      <c r="F44" s="101">
        <f t="shared" si="18"/>
        <v>19035</v>
      </c>
      <c r="G44" s="98">
        <f t="shared" si="18"/>
        <v>-89.951000000000022</v>
      </c>
      <c r="H44" s="99">
        <f t="shared" si="18"/>
        <v>-37371</v>
      </c>
      <c r="I44" s="100">
        <f t="shared" si="18"/>
        <v>-826</v>
      </c>
      <c r="J44" s="101">
        <f t="shared" si="18"/>
        <v>-619688.29999999981</v>
      </c>
      <c r="K44" s="98">
        <f t="shared" si="18"/>
        <v>152.59999999999991</v>
      </c>
      <c r="L44" s="99">
        <f t="shared" si="18"/>
        <v>-214280</v>
      </c>
      <c r="M44" s="100">
        <f t="shared" si="18"/>
        <v>-583.94399999999951</v>
      </c>
      <c r="N44" s="101">
        <f t="shared" si="18"/>
        <v>115666.75</v>
      </c>
      <c r="O44" s="98">
        <f t="shared" si="18"/>
        <v>-834</v>
      </c>
      <c r="P44" s="99">
        <f t="shared" si="18"/>
        <v>-303942</v>
      </c>
      <c r="Q44" s="100">
        <f t="shared" si="18"/>
        <v>-582.29999999999927</v>
      </c>
      <c r="R44" s="101">
        <f t="shared" si="18"/>
        <v>-24867.799999999814</v>
      </c>
      <c r="S44" s="98">
        <f t="shared" si="18"/>
        <v>-26999</v>
      </c>
      <c r="T44" s="99">
        <f t="shared" si="18"/>
        <v>-4060450</v>
      </c>
      <c r="U44" s="100">
        <f t="shared" si="18"/>
        <v>-702.69999999999982</v>
      </c>
      <c r="V44" s="101">
        <f t="shared" si="18"/>
        <v>-687363</v>
      </c>
      <c r="W44" s="98">
        <f t="shared" si="18"/>
        <v>-1140.2929999999997</v>
      </c>
      <c r="X44" s="99">
        <f t="shared" si="18"/>
        <v>-217501</v>
      </c>
      <c r="Y44" s="98">
        <f t="shared" si="18"/>
        <v>-31691.288000000015</v>
      </c>
      <c r="Z44" s="99">
        <f t="shared" si="18"/>
        <v>-6030761.3500000015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72.800000000000182</v>
      </c>
      <c r="F45" s="101">
        <f t="shared" si="18"/>
        <v>-54947</v>
      </c>
      <c r="G45" s="98">
        <f t="shared" si="18"/>
        <v>-16.139999999999873</v>
      </c>
      <c r="H45" s="99">
        <f t="shared" si="18"/>
        <v>307</v>
      </c>
      <c r="I45" s="100">
        <f t="shared" si="18"/>
        <v>257</v>
      </c>
      <c r="J45" s="101">
        <f t="shared" si="18"/>
        <v>31752</v>
      </c>
      <c r="K45" s="98">
        <f t="shared" si="18"/>
        <v>-176.40000000000055</v>
      </c>
      <c r="L45" s="99">
        <f t="shared" si="18"/>
        <v>-336177</v>
      </c>
      <c r="M45" s="100">
        <f t="shared" si="18"/>
        <v>-1917.6840000000011</v>
      </c>
      <c r="N45" s="101">
        <f t="shared" si="18"/>
        <v>-438159.25</v>
      </c>
      <c r="O45" s="98">
        <f t="shared" si="18"/>
        <v>-151</v>
      </c>
      <c r="P45" s="99">
        <f t="shared" si="18"/>
        <v>-84201</v>
      </c>
      <c r="Q45" s="100">
        <f t="shared" si="18"/>
        <v>-697.10000000000582</v>
      </c>
      <c r="R45" s="101">
        <f t="shared" si="18"/>
        <v>42878.5</v>
      </c>
      <c r="S45" s="98">
        <f t="shared" si="18"/>
        <v>-490</v>
      </c>
      <c r="T45" s="99">
        <f t="shared" si="18"/>
        <v>-184888</v>
      </c>
      <c r="U45" s="100">
        <f t="shared" si="18"/>
        <v>1449.0999999999995</v>
      </c>
      <c r="V45" s="101">
        <f t="shared" si="18"/>
        <v>739366.5</v>
      </c>
      <c r="W45" s="98">
        <f t="shared" si="18"/>
        <v>-333.64999999999964</v>
      </c>
      <c r="X45" s="99">
        <f t="shared" si="18"/>
        <v>-73152</v>
      </c>
      <c r="Y45" s="98">
        <f t="shared" si="18"/>
        <v>-2003.0739999999932</v>
      </c>
      <c r="Z45" s="99">
        <f t="shared" si="18"/>
        <v>-357220.25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-4.9204123485360967</v>
      </c>
      <c r="F46" s="154"/>
      <c r="G46" s="158">
        <f>G23-G42</f>
        <v>-17.970704297716864</v>
      </c>
      <c r="H46" s="154"/>
      <c r="I46" s="158">
        <f>I23-I42</f>
        <v>-12.444955636211091</v>
      </c>
      <c r="J46" s="154"/>
      <c r="K46" s="158">
        <f>K23-K42</f>
        <v>-7.7349613316971073</v>
      </c>
      <c r="L46" s="154"/>
      <c r="M46" s="158">
        <f>M23-M42</f>
        <v>-19.178725487903662</v>
      </c>
      <c r="N46" s="154"/>
      <c r="O46" s="158">
        <f t="shared" si="18"/>
        <v>-21.016747574310344</v>
      </c>
      <c r="P46" s="154"/>
      <c r="Q46" s="158">
        <f t="shared" si="18"/>
        <v>-3.4090792460538921</v>
      </c>
      <c r="R46" s="154"/>
      <c r="S46" s="158">
        <f t="shared" si="18"/>
        <v>-86.415814009526557</v>
      </c>
      <c r="T46" s="154"/>
      <c r="U46" s="158">
        <f t="shared" si="18"/>
        <v>-7.5237778315285766</v>
      </c>
      <c r="V46" s="154"/>
      <c r="W46" s="158">
        <f t="shared" si="18"/>
        <v>-8.6151242013863794</v>
      </c>
      <c r="X46" s="154"/>
      <c r="Y46" s="158">
        <f t="shared" si="18"/>
        <v>-25.215709204078799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95.881801125703575</v>
      </c>
      <c r="F47" s="76">
        <f t="shared" si="19"/>
        <v>73.703145826334776</v>
      </c>
      <c r="G47" s="75">
        <f t="shared" si="19"/>
        <v>79.314719789371878</v>
      </c>
      <c r="H47" s="77">
        <f t="shared" si="19"/>
        <v>77.458580093006404</v>
      </c>
      <c r="I47" s="78">
        <f t="shared" si="19"/>
        <v>86.865215731195107</v>
      </c>
      <c r="J47" s="76">
        <f t="shared" si="19"/>
        <v>96.504294602127203</v>
      </c>
      <c r="K47" s="75">
        <f t="shared" si="19"/>
        <v>55.598086124401917</v>
      </c>
      <c r="L47" s="77">
        <f t="shared" si="19"/>
        <v>44.90314667141638</v>
      </c>
      <c r="M47" s="78">
        <f t="shared" si="19"/>
        <v>48.914081023103996</v>
      </c>
      <c r="N47" s="76">
        <f t="shared" si="19"/>
        <v>59.244779090421559</v>
      </c>
      <c r="O47" s="75">
        <f t="shared" si="19"/>
        <v>72.671852007567793</v>
      </c>
      <c r="P47" s="77">
        <f t="shared" si="19"/>
        <v>68.879157106246851</v>
      </c>
      <c r="Q47" s="78">
        <f t="shared" si="19"/>
        <v>88.222859056905719</v>
      </c>
      <c r="R47" s="76">
        <f t="shared" si="19"/>
        <v>95.35032309725672</v>
      </c>
      <c r="S47" s="75">
        <f t="shared" si="19"/>
        <v>55.952958495742507</v>
      </c>
      <c r="T47" s="77">
        <f t="shared" si="19"/>
        <v>57.612046559423788</v>
      </c>
      <c r="U47" s="78">
        <f t="shared" si="19"/>
        <v>128.07649043869515</v>
      </c>
      <c r="V47" s="76">
        <f t="shared" si="19"/>
        <v>126.72538871472494</v>
      </c>
      <c r="W47" s="75">
        <f t="shared" si="19"/>
        <v>85.565175921690781</v>
      </c>
      <c r="X47" s="77">
        <f t="shared" si="19"/>
        <v>87.535180325622079</v>
      </c>
      <c r="Y47" s="75">
        <f t="shared" si="19"/>
        <v>68.220515281186366</v>
      </c>
      <c r="Z47" s="77">
        <f t="shared" si="19"/>
        <v>71.686912145718267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91.719806763285021</v>
      </c>
      <c r="F48" s="70">
        <f t="shared" si="19"/>
        <v>118.31591709485596</v>
      </c>
      <c r="G48" s="67">
        <f t="shared" si="19"/>
        <v>93.010756865621531</v>
      </c>
      <c r="H48" s="68">
        <f t="shared" si="19"/>
        <v>92.240708096896157</v>
      </c>
      <c r="I48" s="69">
        <f t="shared" si="19"/>
        <v>70.956399437412102</v>
      </c>
      <c r="J48" s="70">
        <f t="shared" si="19"/>
        <v>87.523940162664559</v>
      </c>
      <c r="K48" s="67">
        <f t="shared" si="19"/>
        <v>111.72043010752688</v>
      </c>
      <c r="L48" s="68">
        <f t="shared" si="19"/>
        <v>92.73745042754075</v>
      </c>
      <c r="M48" s="69">
        <f t="shared" si="19"/>
        <v>92.550932778987942</v>
      </c>
      <c r="N48" s="70">
        <f t="shared" si="19"/>
        <v>107.18152693225879</v>
      </c>
      <c r="O48" s="67">
        <f t="shared" si="19"/>
        <v>81.22467357046375</v>
      </c>
      <c r="P48" s="68">
        <f t="shared" si="19"/>
        <v>79.978354051566896</v>
      </c>
      <c r="Q48" s="69">
        <f t="shared" si="19"/>
        <v>97.669308357348712</v>
      </c>
      <c r="R48" s="70">
        <f t="shared" si="19"/>
        <v>99.461321988165025</v>
      </c>
      <c r="S48" s="67">
        <f t="shared" si="19"/>
        <v>55.692858080609163</v>
      </c>
      <c r="T48" s="68">
        <f t="shared" si="19"/>
        <v>58.647954257892479</v>
      </c>
      <c r="U48" s="69">
        <f t="shared" si="19"/>
        <v>81.546743697479002</v>
      </c>
      <c r="V48" s="70">
        <f t="shared" si="19"/>
        <v>48.477979784351419</v>
      </c>
      <c r="W48" s="67">
        <f t="shared" si="19"/>
        <v>83.076950703951539</v>
      </c>
      <c r="X48" s="68">
        <f t="shared" si="19"/>
        <v>84.198236749283467</v>
      </c>
      <c r="Y48" s="67">
        <f t="shared" si="19"/>
        <v>72.493843566929073</v>
      </c>
      <c r="Z48" s="68">
        <f t="shared" si="19"/>
        <v>79.043818468697452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103.88039017109962</v>
      </c>
      <c r="F49" s="74">
        <f t="shared" si="19"/>
        <v>86.758642295133328</v>
      </c>
      <c r="G49" s="71">
        <f t="shared" si="19"/>
        <v>98.988247624826684</v>
      </c>
      <c r="H49" s="72">
        <f t="shared" si="19"/>
        <v>100.04439232403215</v>
      </c>
      <c r="I49" s="73">
        <f t="shared" si="19"/>
        <v>105.53164012053379</v>
      </c>
      <c r="J49" s="74">
        <f t="shared" si="19"/>
        <v>100.67003097395011</v>
      </c>
      <c r="K49" s="71">
        <f t="shared" si="19"/>
        <v>97.528961855800063</v>
      </c>
      <c r="L49" s="72">
        <f t="shared" si="19"/>
        <v>90.39520630291284</v>
      </c>
      <c r="M49" s="73">
        <f t="shared" si="19"/>
        <v>89.724670085053887</v>
      </c>
      <c r="N49" s="74">
        <f t="shared" si="19"/>
        <v>88.602468125497396</v>
      </c>
      <c r="O49" s="71">
        <f t="shared" si="19"/>
        <v>97.249043541628708</v>
      </c>
      <c r="P49" s="72">
        <f t="shared" si="19"/>
        <v>94.536716462844922</v>
      </c>
      <c r="Q49" s="73">
        <f t="shared" si="19"/>
        <v>98.88684138248199</v>
      </c>
      <c r="R49" s="74">
        <f t="shared" si="19"/>
        <v>100.38840146986112</v>
      </c>
      <c r="S49" s="71">
        <f t="shared" si="19"/>
        <v>98.319903994513965</v>
      </c>
      <c r="T49" s="72">
        <f t="shared" si="19"/>
        <v>92.713477630816143</v>
      </c>
      <c r="U49" s="73">
        <f t="shared" si="19"/>
        <v>134.88360896463735</v>
      </c>
      <c r="V49" s="74">
        <f t="shared" si="19"/>
        <v>169.86320591586932</v>
      </c>
      <c r="W49" s="71">
        <f t="shared" si="19"/>
        <v>95.585145818538322</v>
      </c>
      <c r="X49" s="72">
        <f t="shared" si="19"/>
        <v>96.3523771603721</v>
      </c>
      <c r="Y49" s="71">
        <f t="shared" si="19"/>
        <v>98.598349002893016</v>
      </c>
      <c r="Z49" s="72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0" sqref="E20:Z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72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9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7"/>
      <c r="D6" s="85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80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81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9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80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81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9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80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9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82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56.460281629581857</v>
      </c>
      <c r="F23" s="140"/>
      <c r="G23" s="139">
        <f>(G20+G21)/(G22+G41)*100</f>
        <v>92.881521078653137</v>
      </c>
      <c r="H23" s="140"/>
      <c r="I23" s="139">
        <f>(I20+I21)/(I22+I41)*100</f>
        <v>57.402542818114952</v>
      </c>
      <c r="J23" s="140"/>
      <c r="K23" s="139">
        <f>(K20+K21)/(K22+K41)*100</f>
        <v>27.11514713412247</v>
      </c>
      <c r="L23" s="140"/>
      <c r="M23" s="139">
        <f>(M20+M21)/(M22+M41)*100</f>
        <v>54.74309881280206</v>
      </c>
      <c r="N23" s="140"/>
      <c r="O23" s="139">
        <f>(O20+O21)/(O22+O41)*100</f>
        <v>86.270280408890557</v>
      </c>
      <c r="P23" s="140"/>
      <c r="Q23" s="139">
        <f>(Q20+Q21)/(Q22+Q41)*100</f>
        <v>42.033134947333942</v>
      </c>
      <c r="R23" s="140"/>
      <c r="S23" s="139">
        <f>(S20+S21)/(S22+S41)*100</f>
        <v>202.91650557245879</v>
      </c>
      <c r="T23" s="140"/>
      <c r="U23" s="139">
        <f>(U20+U21)/(U22+U41)*100</f>
        <v>86.026027429265667</v>
      </c>
      <c r="V23" s="140"/>
      <c r="W23" s="139">
        <f>(W20+W21)/(W22+W41)*100</f>
        <v>82.10004074961455</v>
      </c>
      <c r="X23" s="140"/>
      <c r="Y23" s="139">
        <f>(Y20+Y21)/(Y22+Y41)*100</f>
        <v>83.368325845407682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221184.90485581793</v>
      </c>
      <c r="F24" s="142"/>
      <c r="G24" s="143">
        <f>H22/G22*1000</f>
        <v>433512.07207387924</v>
      </c>
      <c r="H24" s="144"/>
      <c r="I24" s="145">
        <f>J22/I22*1000</f>
        <v>1019992.5527335344</v>
      </c>
      <c r="J24" s="146"/>
      <c r="K24" s="143">
        <f>L22/K22*1000</f>
        <v>490298.79389804869</v>
      </c>
      <c r="L24" s="144"/>
      <c r="M24" s="145">
        <f>N22/M22*1000</f>
        <v>205987.04109180349</v>
      </c>
      <c r="N24" s="146"/>
      <c r="O24" s="143">
        <f>P22/O22*1000</f>
        <v>280782.65622153395</v>
      </c>
      <c r="P24" s="144"/>
      <c r="Q24" s="145">
        <f>R22/Q22*1000</f>
        <v>176287.16330584636</v>
      </c>
      <c r="R24" s="146"/>
      <c r="S24" s="143">
        <f>T22/S22*1000</f>
        <v>87001.440082290414</v>
      </c>
      <c r="T24" s="144"/>
      <c r="U24" s="145">
        <f>V22/U22*1000</f>
        <v>254761.8015936063</v>
      </c>
      <c r="V24" s="146"/>
      <c r="W24" s="143">
        <f>X22/W22*1000</f>
        <v>265363.69916748279</v>
      </c>
      <c r="X24" s="144"/>
      <c r="Y24" s="145">
        <f>Z22/Y22*1000</f>
        <v>219525.34209289693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1306</v>
      </c>
      <c r="F27" s="103">
        <v>120865</v>
      </c>
      <c r="G27" s="118">
        <v>904</v>
      </c>
      <c r="H27" s="104">
        <v>290067</v>
      </c>
      <c r="I27" s="102">
        <v>3729</v>
      </c>
      <c r="J27" s="103">
        <v>8294406</v>
      </c>
      <c r="K27" s="106">
        <v>1568</v>
      </c>
      <c r="L27" s="104">
        <v>2905510</v>
      </c>
      <c r="M27" s="102">
        <v>10139</v>
      </c>
      <c r="N27" s="103">
        <v>1546214</v>
      </c>
      <c r="O27" s="106">
        <v>5348</v>
      </c>
      <c r="P27" s="104">
        <v>1842842</v>
      </c>
      <c r="Q27" s="102">
        <v>27304</v>
      </c>
      <c r="R27" s="103">
        <v>5363036</v>
      </c>
      <c r="S27" s="106">
        <v>57626</v>
      </c>
      <c r="T27" s="104">
        <v>12173400</v>
      </c>
      <c r="U27" s="102">
        <v>3116</v>
      </c>
      <c r="V27" s="103">
        <v>1002930</v>
      </c>
      <c r="W27" s="102">
        <v>8767</v>
      </c>
      <c r="X27" s="104">
        <v>1684490</v>
      </c>
      <c r="Y27" s="114">
        <v>119807</v>
      </c>
      <c r="Z27" s="115">
        <v>35223760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1661</v>
      </c>
      <c r="F28" s="111">
        <v>242899</v>
      </c>
      <c r="G28" s="108">
        <v>849</v>
      </c>
      <c r="H28" s="109">
        <v>264530</v>
      </c>
      <c r="I28" s="110">
        <v>3391</v>
      </c>
      <c r="J28" s="111">
        <v>7209005</v>
      </c>
      <c r="K28" s="112">
        <v>1188</v>
      </c>
      <c r="L28" s="109">
        <v>2466190</v>
      </c>
      <c r="M28" s="110">
        <v>10897</v>
      </c>
      <c r="N28" s="111">
        <v>1918432</v>
      </c>
      <c r="O28" s="112">
        <v>5505</v>
      </c>
      <c r="P28" s="109">
        <v>1880481</v>
      </c>
      <c r="Q28" s="110">
        <v>27877</v>
      </c>
      <c r="R28" s="111">
        <v>5623875</v>
      </c>
      <c r="S28" s="112">
        <v>57943</v>
      </c>
      <c r="T28" s="109">
        <v>12208129</v>
      </c>
      <c r="U28" s="110">
        <v>3460</v>
      </c>
      <c r="V28" s="111">
        <v>1070437</v>
      </c>
      <c r="W28" s="110">
        <v>8708</v>
      </c>
      <c r="X28" s="109">
        <v>1656107</v>
      </c>
      <c r="Y28" s="113">
        <v>121479</v>
      </c>
      <c r="Z28" s="107">
        <v>34540085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3261</v>
      </c>
      <c r="F29" s="107">
        <v>706705</v>
      </c>
      <c r="G29" s="119">
        <v>996</v>
      </c>
      <c r="H29" s="117">
        <v>441318</v>
      </c>
      <c r="I29" s="113">
        <v>2329</v>
      </c>
      <c r="J29" s="107">
        <v>2134009</v>
      </c>
      <c r="K29" s="116">
        <v>2798</v>
      </c>
      <c r="L29" s="117">
        <v>3200841</v>
      </c>
      <c r="M29" s="113">
        <v>16830</v>
      </c>
      <c r="N29" s="107">
        <v>2772174</v>
      </c>
      <c r="O29" s="116">
        <v>4514</v>
      </c>
      <c r="P29" s="117">
        <v>1222256</v>
      </c>
      <c r="Q29" s="113">
        <v>58050</v>
      </c>
      <c r="R29" s="107">
        <v>9995731</v>
      </c>
      <c r="S29" s="116">
        <v>32105</v>
      </c>
      <c r="T29" s="117">
        <v>2714491</v>
      </c>
      <c r="U29" s="113">
        <v>2978</v>
      </c>
      <c r="V29" s="107">
        <v>548029</v>
      </c>
      <c r="W29" s="113">
        <v>8845</v>
      </c>
      <c r="X29" s="117">
        <v>1952007</v>
      </c>
      <c r="Y29" s="113">
        <v>132706</v>
      </c>
      <c r="Z29" s="107">
        <v>25687561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58.4</v>
      </c>
      <c r="F30" s="148"/>
      <c r="G30" s="147">
        <v>80.3</v>
      </c>
      <c r="H30" s="148"/>
      <c r="I30" s="147">
        <v>157.5</v>
      </c>
      <c r="J30" s="148"/>
      <c r="K30" s="147">
        <v>69.5</v>
      </c>
      <c r="L30" s="148"/>
      <c r="M30" s="147">
        <v>46.4</v>
      </c>
      <c r="N30" s="148"/>
      <c r="O30" s="147">
        <v>110.8</v>
      </c>
      <c r="P30" s="148"/>
      <c r="Q30" s="147">
        <v>52.3</v>
      </c>
      <c r="R30" s="148"/>
      <c r="S30" s="147">
        <v>150.4</v>
      </c>
      <c r="T30" s="148"/>
      <c r="U30" s="147">
        <v>60.7</v>
      </c>
      <c r="V30" s="148"/>
      <c r="W30" s="147">
        <v>83.8</v>
      </c>
      <c r="X30" s="148"/>
      <c r="Y30" s="147">
        <v>81.5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-240</v>
      </c>
      <c r="F31" s="95">
        <f t="shared" ref="F31:Z33" si="5">F20-F27</f>
        <v>-28584</v>
      </c>
      <c r="G31" s="96">
        <f t="shared" si="5"/>
        <v>584.88000000000011</v>
      </c>
      <c r="H31" s="97">
        <f t="shared" si="5"/>
        <v>283872</v>
      </c>
      <c r="I31" s="94">
        <f t="shared" si="5"/>
        <v>-1110</v>
      </c>
      <c r="J31" s="95">
        <f t="shared" si="5"/>
        <v>-3756698.0999999996</v>
      </c>
      <c r="K31" s="96">
        <f t="shared" si="5"/>
        <v>731</v>
      </c>
      <c r="L31" s="97">
        <f t="shared" si="5"/>
        <v>2439376</v>
      </c>
      <c r="M31" s="94">
        <f t="shared" si="5"/>
        <v>773.04800000000068</v>
      </c>
      <c r="N31" s="95">
        <f t="shared" si="5"/>
        <v>628024</v>
      </c>
      <c r="O31" s="96">
        <f t="shared" si="5"/>
        <v>-591</v>
      </c>
      <c r="P31" s="97">
        <f t="shared" si="5"/>
        <v>-202398</v>
      </c>
      <c r="Q31" s="94">
        <f t="shared" si="5"/>
        <v>-435</v>
      </c>
      <c r="R31" s="95">
        <f t="shared" si="5"/>
        <v>-502580</v>
      </c>
      <c r="S31" s="96">
        <f t="shared" si="5"/>
        <v>2151</v>
      </c>
      <c r="T31" s="97">
        <f t="shared" si="5"/>
        <v>-2498538</v>
      </c>
      <c r="U31" s="94">
        <f t="shared" si="5"/>
        <v>440</v>
      </c>
      <c r="V31" s="95">
        <f t="shared" si="5"/>
        <v>90867</v>
      </c>
      <c r="W31" s="96">
        <f t="shared" si="5"/>
        <v>-2614.7740000000003</v>
      </c>
      <c r="X31" s="97">
        <f t="shared" si="5"/>
        <v>-444095</v>
      </c>
      <c r="Y31" s="94">
        <f t="shared" si="5"/>
        <v>-310.84600000000501</v>
      </c>
      <c r="Z31" s="95">
        <f t="shared" si="5"/>
        <v>-3990754.1000000015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-626</v>
      </c>
      <c r="F32" s="99">
        <f t="shared" si="6"/>
        <v>-138973</v>
      </c>
      <c r="G32" s="100">
        <f t="shared" si="6"/>
        <v>437.99199999999996</v>
      </c>
      <c r="H32" s="101">
        <f t="shared" si="6"/>
        <v>217099</v>
      </c>
      <c r="I32" s="98">
        <f t="shared" si="6"/>
        <v>-547</v>
      </c>
      <c r="J32" s="99">
        <f t="shared" si="6"/>
        <v>-2241985.7000000002</v>
      </c>
      <c r="K32" s="100">
        <f t="shared" si="6"/>
        <v>114</v>
      </c>
      <c r="L32" s="101">
        <f t="shared" si="6"/>
        <v>484289</v>
      </c>
      <c r="M32" s="98">
        <f t="shared" si="6"/>
        <v>-3057.8440000000001</v>
      </c>
      <c r="N32" s="99">
        <f t="shared" si="6"/>
        <v>-307817</v>
      </c>
      <c r="O32" s="100">
        <f t="shared" si="6"/>
        <v>-1063</v>
      </c>
      <c r="P32" s="101">
        <f t="shared" si="6"/>
        <v>-362414</v>
      </c>
      <c r="Q32" s="98">
        <f t="shared" si="6"/>
        <v>-2893</v>
      </c>
      <c r="R32" s="99">
        <f t="shared" si="6"/>
        <v>-1007425.2000000002</v>
      </c>
      <c r="S32" s="100">
        <f t="shared" si="6"/>
        <v>2993</v>
      </c>
      <c r="T32" s="101">
        <f t="shared" si="6"/>
        <v>-2388905</v>
      </c>
      <c r="U32" s="98">
        <f t="shared" si="5"/>
        <v>348</v>
      </c>
      <c r="V32" s="99">
        <f t="shared" si="5"/>
        <v>263678</v>
      </c>
      <c r="W32" s="100">
        <f t="shared" si="5"/>
        <v>-1969.8940000000002</v>
      </c>
      <c r="X32" s="101">
        <f t="shared" si="5"/>
        <v>-279672</v>
      </c>
      <c r="Y32" s="98">
        <f t="shared" si="5"/>
        <v>-6263.7459999999992</v>
      </c>
      <c r="Z32" s="99">
        <f t="shared" si="5"/>
        <v>-5762125.8999999985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-1384.9</v>
      </c>
      <c r="F33" s="99">
        <f t="shared" si="5"/>
        <v>-291740</v>
      </c>
      <c r="G33" s="100">
        <f t="shared" si="5"/>
        <v>599.25199999999995</v>
      </c>
      <c r="H33" s="101">
        <f t="shared" si="5"/>
        <v>250243</v>
      </c>
      <c r="I33" s="98">
        <f t="shared" si="5"/>
        <v>2317</v>
      </c>
      <c r="J33" s="99">
        <f t="shared" si="5"/>
        <v>2604876.4000000004</v>
      </c>
      <c r="K33" s="100">
        <f t="shared" si="5"/>
        <v>4340.7</v>
      </c>
      <c r="L33" s="101">
        <f t="shared" si="5"/>
        <v>299255</v>
      </c>
      <c r="M33" s="98">
        <f t="shared" si="5"/>
        <v>1832.992000000002</v>
      </c>
      <c r="N33" s="99">
        <f t="shared" si="5"/>
        <v>1072160.5</v>
      </c>
      <c r="O33" s="100">
        <f t="shared" si="5"/>
        <v>975</v>
      </c>
      <c r="P33" s="101">
        <f t="shared" si="5"/>
        <v>318960</v>
      </c>
      <c r="Q33" s="98">
        <f t="shared" si="5"/>
        <v>4573.6000000000058</v>
      </c>
      <c r="R33" s="99">
        <f t="shared" si="5"/>
        <v>1044005.8000000007</v>
      </c>
      <c r="S33" s="100">
        <f t="shared" si="5"/>
        <v>-2940</v>
      </c>
      <c r="T33" s="101">
        <f t="shared" si="5"/>
        <v>-177094</v>
      </c>
      <c r="U33" s="98">
        <f t="shared" si="5"/>
        <v>1176.1000000000004</v>
      </c>
      <c r="V33" s="99">
        <f t="shared" si="5"/>
        <v>510277</v>
      </c>
      <c r="W33" s="100">
        <f t="shared" si="5"/>
        <v>-1287.5590000000002</v>
      </c>
      <c r="X33" s="101">
        <f t="shared" si="5"/>
        <v>53463.5</v>
      </c>
      <c r="Y33" s="98">
        <f t="shared" si="5"/>
        <v>10202.184999999998</v>
      </c>
      <c r="Z33" s="99">
        <f t="shared" si="5"/>
        <v>5684407.1999999993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-1.9397183704181415</v>
      </c>
      <c r="F34" s="154"/>
      <c r="G34" s="161">
        <f t="shared" ref="G34" si="7">+G23-G30</f>
        <v>12.58152107865314</v>
      </c>
      <c r="H34" s="162"/>
      <c r="I34" s="152">
        <f t="shared" ref="I34" si="8">+I23-I30</f>
        <v>-100.09745718188505</v>
      </c>
      <c r="J34" s="154"/>
      <c r="K34" s="161">
        <f t="shared" ref="K34" si="9">+K23-K30</f>
        <v>-42.384852865877534</v>
      </c>
      <c r="L34" s="162"/>
      <c r="M34" s="152">
        <f t="shared" ref="M34" si="10">+M23-M30</f>
        <v>8.3430988128020616</v>
      </c>
      <c r="N34" s="154"/>
      <c r="O34" s="161">
        <f t="shared" ref="O34" si="11">+O23-O30</f>
        <v>-24.529719591109441</v>
      </c>
      <c r="P34" s="162"/>
      <c r="Q34" s="152">
        <f t="shared" ref="Q34" si="12">+Q23-Q30</f>
        <v>-10.266865052666056</v>
      </c>
      <c r="R34" s="154"/>
      <c r="S34" s="161">
        <f t="shared" ref="S34" si="13">+S23-S30</f>
        <v>52.516505572458783</v>
      </c>
      <c r="T34" s="162"/>
      <c r="U34" s="152">
        <f t="shared" ref="U34" si="14">+U23-U30</f>
        <v>25.326027429265665</v>
      </c>
      <c r="V34" s="154"/>
      <c r="W34" s="161">
        <f t="shared" ref="W34" si="15">+W23-W30</f>
        <v>-1.6999592503854473</v>
      </c>
      <c r="X34" s="162"/>
      <c r="Y34" s="152">
        <f t="shared" ref="Y34" si="16">+Y23-Y30</f>
        <v>1.8683258454076821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81.623277182235825</v>
      </c>
      <c r="F35" s="64">
        <f t="shared" si="17"/>
        <v>76.350473668969514</v>
      </c>
      <c r="G35" s="65">
        <f t="shared" si="17"/>
        <v>164.69911504424778</v>
      </c>
      <c r="H35" s="66">
        <f t="shared" si="17"/>
        <v>197.86428652690586</v>
      </c>
      <c r="I35" s="63">
        <f t="shared" si="17"/>
        <v>70.233306516492348</v>
      </c>
      <c r="J35" s="64">
        <f t="shared" si="17"/>
        <v>54.708051426467428</v>
      </c>
      <c r="K35" s="65">
        <f t="shared" si="17"/>
        <v>146.61989795918367</v>
      </c>
      <c r="L35" s="66">
        <f t="shared" si="17"/>
        <v>183.95689569128999</v>
      </c>
      <c r="M35" s="63">
        <f t="shared" si="17"/>
        <v>107.6244994575402</v>
      </c>
      <c r="N35" s="64">
        <f t="shared" si="17"/>
        <v>140.61688744248855</v>
      </c>
      <c r="O35" s="65">
        <f t="shared" si="17"/>
        <v>88.949139865370228</v>
      </c>
      <c r="P35" s="66">
        <f t="shared" si="17"/>
        <v>89.017072543386789</v>
      </c>
      <c r="Q35" s="63">
        <f t="shared" si="17"/>
        <v>98.406826838558445</v>
      </c>
      <c r="R35" s="64">
        <f t="shared" si="17"/>
        <v>90.628815469446792</v>
      </c>
      <c r="S35" s="65">
        <f t="shared" si="17"/>
        <v>103.73269010516086</v>
      </c>
      <c r="T35" s="66">
        <f t="shared" si="17"/>
        <v>79.475430035980082</v>
      </c>
      <c r="U35" s="63">
        <f t="shared" si="17"/>
        <v>114.1206675224647</v>
      </c>
      <c r="V35" s="64">
        <f t="shared" si="17"/>
        <v>109.06015374951392</v>
      </c>
      <c r="W35" s="65">
        <f t="shared" si="17"/>
        <v>70.174814645830949</v>
      </c>
      <c r="X35" s="66">
        <f t="shared" si="17"/>
        <v>73.636234112401979</v>
      </c>
      <c r="Y35" s="63">
        <f t="shared" si="17"/>
        <v>99.740544375537326</v>
      </c>
      <c r="Z35" s="64">
        <f t="shared" si="17"/>
        <v>88.670277960104187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62.311860325105364</v>
      </c>
      <c r="F36" s="68">
        <f t="shared" si="17"/>
        <v>42.785684584950943</v>
      </c>
      <c r="G36" s="69">
        <f t="shared" si="17"/>
        <v>151.58916372202592</v>
      </c>
      <c r="H36" s="70">
        <f t="shared" si="17"/>
        <v>182.06970853967414</v>
      </c>
      <c r="I36" s="67">
        <f t="shared" si="17"/>
        <v>83.869065172515477</v>
      </c>
      <c r="J36" s="68">
        <f t="shared" si="17"/>
        <v>68.900206061724191</v>
      </c>
      <c r="K36" s="69">
        <f t="shared" si="17"/>
        <v>109.5959595959596</v>
      </c>
      <c r="L36" s="70">
        <f t="shared" si="17"/>
        <v>119.6371325810258</v>
      </c>
      <c r="M36" s="67">
        <f t="shared" si="17"/>
        <v>71.938662017068921</v>
      </c>
      <c r="N36" s="68">
        <f t="shared" si="17"/>
        <v>83.954760971460033</v>
      </c>
      <c r="O36" s="69">
        <f t="shared" si="17"/>
        <v>80.690281562216171</v>
      </c>
      <c r="P36" s="70">
        <f t="shared" si="17"/>
        <v>80.727590440956334</v>
      </c>
      <c r="Q36" s="67">
        <f t="shared" si="17"/>
        <v>89.622269254223909</v>
      </c>
      <c r="R36" s="68">
        <f t="shared" si="17"/>
        <v>82.086635993865428</v>
      </c>
      <c r="S36" s="69">
        <f t="shared" si="17"/>
        <v>105.16542118978998</v>
      </c>
      <c r="T36" s="70">
        <f t="shared" si="17"/>
        <v>80.43184995833515</v>
      </c>
      <c r="U36" s="67">
        <f t="shared" si="17"/>
        <v>110.05780346820808</v>
      </c>
      <c r="V36" s="68">
        <f t="shared" si="17"/>
        <v>124.63274344963786</v>
      </c>
      <c r="W36" s="69">
        <f t="shared" si="17"/>
        <v>77.378341754708316</v>
      </c>
      <c r="X36" s="70">
        <f t="shared" si="17"/>
        <v>83.112685351852264</v>
      </c>
      <c r="Y36" s="67">
        <f t="shared" si="17"/>
        <v>94.843762296363977</v>
      </c>
      <c r="Z36" s="68">
        <f t="shared" si="17"/>
        <v>83.317568847905278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57.531432076050294</v>
      </c>
      <c r="F37" s="72">
        <f t="shared" si="17"/>
        <v>58.718277074592649</v>
      </c>
      <c r="G37" s="73">
        <f t="shared" si="17"/>
        <v>160.16586345381526</v>
      </c>
      <c r="H37" s="74">
        <f t="shared" si="17"/>
        <v>156.70355616584865</v>
      </c>
      <c r="I37" s="71">
        <f t="shared" si="17"/>
        <v>199.48475740661229</v>
      </c>
      <c r="J37" s="72">
        <f t="shared" si="17"/>
        <v>222.0649210008018</v>
      </c>
      <c r="K37" s="73">
        <f t="shared" si="17"/>
        <v>255.13581129378125</v>
      </c>
      <c r="L37" s="74">
        <f t="shared" si="17"/>
        <v>109.34926164717336</v>
      </c>
      <c r="M37" s="71">
        <f t="shared" si="17"/>
        <v>110.89121806298279</v>
      </c>
      <c r="N37" s="72">
        <f t="shared" si="17"/>
        <v>138.67580101393347</v>
      </c>
      <c r="O37" s="73">
        <f t="shared" si="17"/>
        <v>121.59946832077979</v>
      </c>
      <c r="P37" s="74">
        <f t="shared" si="17"/>
        <v>126.09600607401394</v>
      </c>
      <c r="Q37" s="71">
        <f t="shared" si="17"/>
        <v>107.8787252368648</v>
      </c>
      <c r="R37" s="72">
        <f t="shared" si="17"/>
        <v>110.44451676420665</v>
      </c>
      <c r="S37" s="73">
        <f t="shared" si="17"/>
        <v>90.842547889736807</v>
      </c>
      <c r="T37" s="74">
        <f t="shared" si="17"/>
        <v>93.475977632639058</v>
      </c>
      <c r="U37" s="71">
        <f t="shared" si="17"/>
        <v>139.49294828744127</v>
      </c>
      <c r="V37" s="72">
        <f t="shared" si="17"/>
        <v>193.11131345239031</v>
      </c>
      <c r="W37" s="73">
        <f t="shared" si="17"/>
        <v>85.443086489542111</v>
      </c>
      <c r="X37" s="74">
        <f t="shared" si="17"/>
        <v>102.73889898960404</v>
      </c>
      <c r="Y37" s="71">
        <f t="shared" si="17"/>
        <v>107.6878098955586</v>
      </c>
      <c r="Z37" s="72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v>1581.5</v>
      </c>
      <c r="F39" s="14">
        <v>288894</v>
      </c>
      <c r="G39" s="13">
        <v>1248.845</v>
      </c>
      <c r="H39" s="14">
        <v>456301</v>
      </c>
      <c r="I39" s="13">
        <v>2336</v>
      </c>
      <c r="J39" s="14">
        <v>3788202.2</v>
      </c>
      <c r="K39" s="13">
        <v>2090</v>
      </c>
      <c r="L39" s="14">
        <v>4438842</v>
      </c>
      <c r="M39" s="13">
        <v>7352.16</v>
      </c>
      <c r="N39" s="14">
        <v>1962257.75</v>
      </c>
      <c r="O39" s="13">
        <v>4400</v>
      </c>
      <c r="P39" s="14">
        <v>1514076</v>
      </c>
      <c r="Q39" s="13">
        <v>28019.8</v>
      </c>
      <c r="R39" s="14">
        <v>5170517.5</v>
      </c>
      <c r="S39" s="25">
        <v>52965</v>
      </c>
      <c r="T39" s="26">
        <v>8466312</v>
      </c>
      <c r="U39" s="13">
        <v>4785.1000000000004</v>
      </c>
      <c r="V39" s="14">
        <v>1532798.5</v>
      </c>
      <c r="W39" s="13">
        <v>7405.8419999999996</v>
      </c>
      <c r="X39" s="14">
        <v>1686011.5</v>
      </c>
      <c r="Y39" s="55">
        <v>112184.247</v>
      </c>
      <c r="Z39" s="56">
        <v>29304212.449999999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v>1985.4</v>
      </c>
      <c r="F40" s="21">
        <v>270845</v>
      </c>
      <c r="G40" s="27">
        <v>1372.0309999999999</v>
      </c>
      <c r="H40" s="21">
        <v>499116</v>
      </c>
      <c r="I40" s="27">
        <v>2546</v>
      </c>
      <c r="J40" s="21">
        <v>4221587.3</v>
      </c>
      <c r="K40" s="27">
        <v>1883.3</v>
      </c>
      <c r="L40" s="21">
        <v>4106884</v>
      </c>
      <c r="M40" s="27">
        <v>10245.06</v>
      </c>
      <c r="N40" s="21">
        <v>2312822.25</v>
      </c>
      <c r="O40" s="27">
        <v>4436</v>
      </c>
      <c r="P40" s="21">
        <v>1496114</v>
      </c>
      <c r="Q40" s="27">
        <v>27814.2</v>
      </c>
      <c r="R40" s="21">
        <v>5125062.3</v>
      </c>
      <c r="S40" s="25">
        <v>52216</v>
      </c>
      <c r="T40" s="26">
        <v>8459042</v>
      </c>
      <c r="U40" s="27">
        <v>5872</v>
      </c>
      <c r="V40" s="21">
        <v>2194095.5</v>
      </c>
      <c r="W40" s="27">
        <v>7034.3620000000001</v>
      </c>
      <c r="X40" s="21">
        <v>1566283</v>
      </c>
      <c r="Y40" s="58">
        <v>115404.353</v>
      </c>
      <c r="Z40" s="59">
        <v>30251851.350000001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v>1845.1</v>
      </c>
      <c r="F41" s="21">
        <v>426610</v>
      </c>
      <c r="G41" s="27">
        <v>1393.364</v>
      </c>
      <c r="H41" s="21">
        <v>599251</v>
      </c>
      <c r="I41" s="27">
        <v>4871</v>
      </c>
      <c r="J41" s="21">
        <v>5168196.8</v>
      </c>
      <c r="K41" s="27">
        <v>6141.7</v>
      </c>
      <c r="L41" s="21">
        <v>1105689</v>
      </c>
      <c r="M41" s="27">
        <v>15590.1</v>
      </c>
      <c r="N41" s="21">
        <v>3280711.5</v>
      </c>
      <c r="O41" s="27">
        <v>5174</v>
      </c>
      <c r="P41" s="21">
        <v>1418839</v>
      </c>
      <c r="Q41" s="27">
        <v>60738.600000000006</v>
      </c>
      <c r="R41" s="21">
        <v>10795730.6</v>
      </c>
      <c r="S41" s="25">
        <v>30324</v>
      </c>
      <c r="T41" s="26">
        <v>2681759</v>
      </c>
      <c r="U41" s="27">
        <v>4406.1000000000004</v>
      </c>
      <c r="V41" s="21">
        <v>1298624</v>
      </c>
      <c r="W41" s="27">
        <v>8143.3210000000008</v>
      </c>
      <c r="X41" s="21">
        <v>2141510.5</v>
      </c>
      <c r="Y41" s="58">
        <v>138627.285</v>
      </c>
      <c r="Z41" s="59">
        <v>28916921.399999999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+(E39+E40)/(E41+'(令和4年11月)'!E41)*100</f>
        <v>87.122933001147999</v>
      </c>
      <c r="F42" s="154"/>
      <c r="G42" s="158">
        <f>+(G39+G40)/(G41+'(令和4年11月)'!G41)*100</f>
        <v>90.053202967051547</v>
      </c>
      <c r="H42" s="154"/>
      <c r="I42" s="158">
        <f>+(I39+I40)/(I41+'(令和4年11月)'!I41)*100</f>
        <v>49.055466237942127</v>
      </c>
      <c r="J42" s="154"/>
      <c r="K42" s="158">
        <f>+(K39+K40)/(K41+'(令和4年11月)'!K41)*100</f>
        <v>32.900544022787685</v>
      </c>
      <c r="L42" s="154"/>
      <c r="M42" s="158">
        <f>+(M39+M40)/(M41+'(令和4年11月)'!M41)*100</f>
        <v>51.645491604814367</v>
      </c>
      <c r="N42" s="154"/>
      <c r="O42" s="158">
        <f>+(O39+O40)/(O41+'(令和4年11月)'!O41)*100</f>
        <v>85.092449922958409</v>
      </c>
      <c r="P42" s="154"/>
      <c r="Q42" s="158">
        <f>+(Q39+Q40)/(Q41+'(令和4年11月)'!Q41)*100</f>
        <v>46.040457947285262</v>
      </c>
      <c r="R42" s="154"/>
      <c r="S42" s="158">
        <f>+(S39+S40)/(S41+'(令和4年11月)'!S41)*100</f>
        <v>175.59725537988948</v>
      </c>
      <c r="T42" s="154"/>
      <c r="U42" s="158">
        <f>+(U39+U40)/(U41+'(令和4年11月)'!U41)*100</f>
        <v>107.65726177127213</v>
      </c>
      <c r="V42" s="154"/>
      <c r="W42" s="158">
        <f>+(W39+W40)/(W41+'(令和4年11月)'!W41)*100</f>
        <v>90.731465611029776</v>
      </c>
      <c r="X42" s="154"/>
      <c r="Y42" s="158">
        <f>+(Y39+Y40)/(Y41+'(令和4年11月)'!Y41)*100</f>
        <v>81.144194734287311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-515.5</v>
      </c>
      <c r="F43" s="97">
        <f t="shared" si="18"/>
        <v>-196613</v>
      </c>
      <c r="G43" s="94">
        <f t="shared" si="18"/>
        <v>240.03500000000008</v>
      </c>
      <c r="H43" s="95">
        <f t="shared" si="18"/>
        <v>117638</v>
      </c>
      <c r="I43" s="96">
        <f t="shared" si="18"/>
        <v>283</v>
      </c>
      <c r="J43" s="97">
        <f t="shared" si="18"/>
        <v>749505.70000000019</v>
      </c>
      <c r="K43" s="94">
        <f t="shared" si="18"/>
        <v>209</v>
      </c>
      <c r="L43" s="95">
        <f t="shared" si="18"/>
        <v>906044</v>
      </c>
      <c r="M43" s="96">
        <f t="shared" si="18"/>
        <v>3559.8880000000008</v>
      </c>
      <c r="N43" s="97">
        <f t="shared" si="18"/>
        <v>211980.25</v>
      </c>
      <c r="O43" s="94">
        <f t="shared" si="18"/>
        <v>357</v>
      </c>
      <c r="P43" s="95">
        <f t="shared" si="18"/>
        <v>126368</v>
      </c>
      <c r="Q43" s="96">
        <f t="shared" si="18"/>
        <v>-1150.7999999999993</v>
      </c>
      <c r="R43" s="97">
        <f t="shared" si="18"/>
        <v>-310061.5</v>
      </c>
      <c r="S43" s="94">
        <f t="shared" si="18"/>
        <v>6812</v>
      </c>
      <c r="T43" s="95">
        <f t="shared" si="18"/>
        <v>1208550</v>
      </c>
      <c r="U43" s="96">
        <f t="shared" si="18"/>
        <v>-1229.1000000000004</v>
      </c>
      <c r="V43" s="97">
        <f t="shared" si="18"/>
        <v>-439001.5</v>
      </c>
      <c r="W43" s="94">
        <f t="shared" si="18"/>
        <v>-1253.616</v>
      </c>
      <c r="X43" s="95">
        <f t="shared" si="18"/>
        <v>-445616.5</v>
      </c>
      <c r="Y43" s="94">
        <f t="shared" si="18"/>
        <v>7311.906999999992</v>
      </c>
      <c r="Z43" s="95">
        <f t="shared" si="18"/>
        <v>1928793.4499999993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-950.40000000000009</v>
      </c>
      <c r="F44" s="101">
        <f t="shared" si="18"/>
        <v>-166919</v>
      </c>
      <c r="G44" s="98">
        <f t="shared" si="18"/>
        <v>-85.038999999999987</v>
      </c>
      <c r="H44" s="99">
        <f t="shared" si="18"/>
        <v>-17487</v>
      </c>
      <c r="I44" s="100">
        <f t="shared" si="18"/>
        <v>298</v>
      </c>
      <c r="J44" s="101">
        <f t="shared" si="18"/>
        <v>745432</v>
      </c>
      <c r="K44" s="98">
        <f t="shared" si="18"/>
        <v>-581.29999999999995</v>
      </c>
      <c r="L44" s="99">
        <f t="shared" si="18"/>
        <v>-1156405</v>
      </c>
      <c r="M44" s="100">
        <f t="shared" si="18"/>
        <v>-2405.9039999999995</v>
      </c>
      <c r="N44" s="101">
        <f t="shared" si="18"/>
        <v>-702207.25</v>
      </c>
      <c r="O44" s="98">
        <f t="shared" si="18"/>
        <v>6</v>
      </c>
      <c r="P44" s="99">
        <f t="shared" si="18"/>
        <v>21953</v>
      </c>
      <c r="Q44" s="100">
        <f t="shared" si="18"/>
        <v>-2830.2000000000007</v>
      </c>
      <c r="R44" s="101">
        <f t="shared" si="18"/>
        <v>-508612.5</v>
      </c>
      <c r="S44" s="98">
        <f t="shared" si="18"/>
        <v>8720</v>
      </c>
      <c r="T44" s="99">
        <f t="shared" si="18"/>
        <v>1360182</v>
      </c>
      <c r="U44" s="100">
        <f t="shared" si="18"/>
        <v>-2064</v>
      </c>
      <c r="V44" s="101">
        <f t="shared" si="18"/>
        <v>-859980.5</v>
      </c>
      <c r="W44" s="98">
        <f t="shared" si="18"/>
        <v>-296.25600000000031</v>
      </c>
      <c r="X44" s="99">
        <f t="shared" si="18"/>
        <v>-189848</v>
      </c>
      <c r="Y44" s="98">
        <f t="shared" si="18"/>
        <v>-189.09900000000198</v>
      </c>
      <c r="Z44" s="99">
        <f t="shared" si="18"/>
        <v>-1473892.25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31</v>
      </c>
      <c r="F45" s="101">
        <f t="shared" si="18"/>
        <v>-11645</v>
      </c>
      <c r="G45" s="98">
        <f t="shared" si="18"/>
        <v>201.88799999999992</v>
      </c>
      <c r="H45" s="99">
        <f t="shared" si="18"/>
        <v>92310</v>
      </c>
      <c r="I45" s="100">
        <f t="shared" si="18"/>
        <v>-225</v>
      </c>
      <c r="J45" s="101">
        <f t="shared" si="18"/>
        <v>-429311.39999999944</v>
      </c>
      <c r="K45" s="98">
        <f t="shared" si="18"/>
        <v>997</v>
      </c>
      <c r="L45" s="99">
        <f t="shared" si="18"/>
        <v>2394407</v>
      </c>
      <c r="M45" s="100">
        <f t="shared" si="18"/>
        <v>3072.8920000000016</v>
      </c>
      <c r="N45" s="101">
        <f t="shared" si="18"/>
        <v>563623</v>
      </c>
      <c r="O45" s="98">
        <f t="shared" si="18"/>
        <v>315</v>
      </c>
      <c r="P45" s="99">
        <f t="shared" si="18"/>
        <v>122377</v>
      </c>
      <c r="Q45" s="100">
        <f t="shared" si="18"/>
        <v>1885</v>
      </c>
      <c r="R45" s="101">
        <f t="shared" si="18"/>
        <v>244006.20000000112</v>
      </c>
      <c r="S45" s="98">
        <f t="shared" si="18"/>
        <v>-1159</v>
      </c>
      <c r="T45" s="99">
        <f t="shared" si="18"/>
        <v>-144362</v>
      </c>
      <c r="U45" s="100">
        <f t="shared" si="18"/>
        <v>-252</v>
      </c>
      <c r="V45" s="101">
        <f t="shared" si="18"/>
        <v>-240318</v>
      </c>
      <c r="W45" s="98">
        <f t="shared" si="18"/>
        <v>-585.88000000000102</v>
      </c>
      <c r="X45" s="99">
        <f t="shared" si="18"/>
        <v>-136040</v>
      </c>
      <c r="Y45" s="98">
        <f t="shared" si="18"/>
        <v>4280.8999999999942</v>
      </c>
      <c r="Z45" s="99">
        <f t="shared" si="18"/>
        <v>2455046.8000000007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-30.662651371566142</v>
      </c>
      <c r="F46" s="154"/>
      <c r="G46" s="158">
        <f>G23-G42</f>
        <v>2.8283181116015896</v>
      </c>
      <c r="H46" s="154"/>
      <c r="I46" s="158">
        <f>I23-I42</f>
        <v>8.3470765801728248</v>
      </c>
      <c r="J46" s="154"/>
      <c r="K46" s="158">
        <f>K23-K42</f>
        <v>-5.7853968886652147</v>
      </c>
      <c r="L46" s="154"/>
      <c r="M46" s="158">
        <f>M23-M42</f>
        <v>3.0976072079876928</v>
      </c>
      <c r="N46" s="154"/>
      <c r="O46" s="158">
        <f t="shared" si="18"/>
        <v>1.177830485932148</v>
      </c>
      <c r="P46" s="154"/>
      <c r="Q46" s="158">
        <f t="shared" si="18"/>
        <v>-4.0073229999513202</v>
      </c>
      <c r="R46" s="154"/>
      <c r="S46" s="158">
        <f t="shared" si="18"/>
        <v>27.319250192569314</v>
      </c>
      <c r="T46" s="154"/>
      <c r="U46" s="158">
        <f t="shared" si="18"/>
        <v>-21.631234342006465</v>
      </c>
      <c r="V46" s="154"/>
      <c r="W46" s="158">
        <f t="shared" si="18"/>
        <v>-8.6314248614152262</v>
      </c>
      <c r="X46" s="154"/>
      <c r="Y46" s="158">
        <f t="shared" si="18"/>
        <v>2.2241311111203714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67.404362946569705</v>
      </c>
      <c r="F47" s="76">
        <f t="shared" si="19"/>
        <v>31.942857934051936</v>
      </c>
      <c r="G47" s="75">
        <f t="shared" si="19"/>
        <v>119.22055979725266</v>
      </c>
      <c r="H47" s="77">
        <f t="shared" si="19"/>
        <v>125.78078943504399</v>
      </c>
      <c r="I47" s="78">
        <f t="shared" si="19"/>
        <v>112.11472602739727</v>
      </c>
      <c r="J47" s="76">
        <f t="shared" si="19"/>
        <v>119.78526119857067</v>
      </c>
      <c r="K47" s="75">
        <f t="shared" si="19"/>
        <v>110.00000000000001</v>
      </c>
      <c r="L47" s="77">
        <f t="shared" si="19"/>
        <v>120.41171999363797</v>
      </c>
      <c r="M47" s="78">
        <f t="shared" si="19"/>
        <v>148.41962090052448</v>
      </c>
      <c r="N47" s="76">
        <f t="shared" si="19"/>
        <v>110.80287490264722</v>
      </c>
      <c r="O47" s="75">
        <f t="shared" si="19"/>
        <v>108.11363636363636</v>
      </c>
      <c r="P47" s="77">
        <f t="shared" si="19"/>
        <v>108.34621247546359</v>
      </c>
      <c r="Q47" s="78">
        <f t="shared" si="19"/>
        <v>95.892904303385464</v>
      </c>
      <c r="R47" s="76">
        <f t="shared" si="19"/>
        <v>94.003279168864623</v>
      </c>
      <c r="S47" s="75">
        <f t="shared" si="19"/>
        <v>112.86132351552914</v>
      </c>
      <c r="T47" s="77">
        <f t="shared" si="19"/>
        <v>114.27481056686784</v>
      </c>
      <c r="U47" s="78">
        <f t="shared" si="19"/>
        <v>74.31401642598901</v>
      </c>
      <c r="V47" s="76">
        <f t="shared" si="19"/>
        <v>71.359477452515776</v>
      </c>
      <c r="W47" s="75">
        <f t="shared" si="19"/>
        <v>83.07260673398109</v>
      </c>
      <c r="X47" s="77">
        <f t="shared" si="19"/>
        <v>73.569782887008785</v>
      </c>
      <c r="Y47" s="75">
        <f t="shared" si="19"/>
        <v>106.51776625999905</v>
      </c>
      <c r="Z47" s="77">
        <f t="shared" si="19"/>
        <v>106.58196651178045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52.130553037171346</v>
      </c>
      <c r="F48" s="70">
        <f t="shared" si="19"/>
        <v>38.37102401742694</v>
      </c>
      <c r="G48" s="67">
        <f t="shared" si="19"/>
        <v>93.801962200562528</v>
      </c>
      <c r="H48" s="68">
        <f t="shared" si="19"/>
        <v>96.496405645180687</v>
      </c>
      <c r="I48" s="69">
        <f t="shared" si="19"/>
        <v>111.70463472113119</v>
      </c>
      <c r="J48" s="70">
        <f t="shared" si="19"/>
        <v>117.65762370945166</v>
      </c>
      <c r="K48" s="67">
        <f t="shared" si="19"/>
        <v>69.133966972866773</v>
      </c>
      <c r="L48" s="68">
        <f t="shared" si="19"/>
        <v>71.842277502846443</v>
      </c>
      <c r="M48" s="69">
        <f t="shared" si="19"/>
        <v>76.516447927098525</v>
      </c>
      <c r="N48" s="70">
        <f t="shared" si="19"/>
        <v>69.638511995463546</v>
      </c>
      <c r="O48" s="67">
        <f t="shared" si="19"/>
        <v>100.13525698827772</v>
      </c>
      <c r="P48" s="68">
        <f t="shared" si="19"/>
        <v>101.46733470845135</v>
      </c>
      <c r="Q48" s="69">
        <f t="shared" si="19"/>
        <v>89.824621955691697</v>
      </c>
      <c r="R48" s="70">
        <f t="shared" si="19"/>
        <v>90.075974295961231</v>
      </c>
      <c r="S48" s="67">
        <f t="shared" si="19"/>
        <v>116.69986211123027</v>
      </c>
      <c r="T48" s="68">
        <f t="shared" si="19"/>
        <v>116.07962225509698</v>
      </c>
      <c r="U48" s="69">
        <f t="shared" si="19"/>
        <v>64.850136239782017</v>
      </c>
      <c r="V48" s="70">
        <f t="shared" si="19"/>
        <v>60.804782654173437</v>
      </c>
      <c r="W48" s="67">
        <f t="shared" si="19"/>
        <v>95.788445348703974</v>
      </c>
      <c r="X48" s="68">
        <f t="shared" si="19"/>
        <v>87.879074215834564</v>
      </c>
      <c r="Y48" s="67">
        <f t="shared" si="19"/>
        <v>99.836142229401005</v>
      </c>
      <c r="Z48" s="68">
        <f t="shared" si="19"/>
        <v>95.127927104534052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101.68012573844236</v>
      </c>
      <c r="F49" s="74">
        <f t="shared" si="19"/>
        <v>97.270340592109889</v>
      </c>
      <c r="G49" s="71">
        <f t="shared" si="19"/>
        <v>114.48925047582684</v>
      </c>
      <c r="H49" s="72">
        <f t="shared" si="19"/>
        <v>115.40422961330061</v>
      </c>
      <c r="I49" s="73">
        <f t="shared" si="19"/>
        <v>95.380825292547726</v>
      </c>
      <c r="J49" s="74">
        <f t="shared" si="19"/>
        <v>91.693207193657969</v>
      </c>
      <c r="K49" s="71">
        <f t="shared" si="19"/>
        <v>116.23329045703959</v>
      </c>
      <c r="L49" s="72">
        <f t="shared" si="19"/>
        <v>316.55338888240726</v>
      </c>
      <c r="M49" s="73">
        <f t="shared" si="19"/>
        <v>119.71053424929924</v>
      </c>
      <c r="N49" s="74">
        <f t="shared" si="19"/>
        <v>117.1799013720042</v>
      </c>
      <c r="O49" s="71">
        <f t="shared" si="19"/>
        <v>106.08813297255509</v>
      </c>
      <c r="P49" s="72">
        <f t="shared" si="19"/>
        <v>108.6251505632422</v>
      </c>
      <c r="Q49" s="73">
        <f t="shared" si="19"/>
        <v>103.10346303668507</v>
      </c>
      <c r="R49" s="74">
        <f t="shared" si="19"/>
        <v>102.26021016122802</v>
      </c>
      <c r="S49" s="71">
        <f t="shared" si="19"/>
        <v>96.177944862155385</v>
      </c>
      <c r="T49" s="72">
        <f t="shared" si="19"/>
        <v>94.61689137614529</v>
      </c>
      <c r="U49" s="73">
        <f t="shared" si="19"/>
        <v>94.280656362769804</v>
      </c>
      <c r="V49" s="74">
        <f t="shared" si="19"/>
        <v>81.49441254743482</v>
      </c>
      <c r="W49" s="71">
        <f t="shared" si="19"/>
        <v>92.805392296337075</v>
      </c>
      <c r="X49" s="72">
        <f t="shared" si="19"/>
        <v>93.647474527909154</v>
      </c>
      <c r="Y49" s="71">
        <f t="shared" si="19"/>
        <v>103.08806451774626</v>
      </c>
      <c r="Z49" s="72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F26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71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9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7"/>
      <c r="D6" s="85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80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81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9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80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81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9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80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9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82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87.122933001147999</v>
      </c>
      <c r="F23" s="140"/>
      <c r="G23" s="139">
        <f>(G20+G21)/(G22+G41)*100</f>
        <v>90.053202967051547</v>
      </c>
      <c r="H23" s="140"/>
      <c r="I23" s="139">
        <f>(I20+I21)/(I22+I41)*100</f>
        <v>49.055466237942127</v>
      </c>
      <c r="J23" s="140"/>
      <c r="K23" s="139">
        <f>(K20+K21)/(K22+K41)*100</f>
        <v>32.900544022787685</v>
      </c>
      <c r="L23" s="140"/>
      <c r="M23" s="139">
        <f>(M20+M21)/(M22+M41)*100</f>
        <v>51.645491604814367</v>
      </c>
      <c r="N23" s="140"/>
      <c r="O23" s="139">
        <f>(O20+O21)/(O22+O41)*100</f>
        <v>85.092449922958409</v>
      </c>
      <c r="P23" s="140"/>
      <c r="Q23" s="139">
        <f>(Q20+Q21)/(Q22+Q41)*100</f>
        <v>46.040457947285262</v>
      </c>
      <c r="R23" s="140"/>
      <c r="S23" s="139">
        <f>(S20+S21)/(S22+S41)*100</f>
        <v>175.59725537988948</v>
      </c>
      <c r="T23" s="140"/>
      <c r="U23" s="139">
        <f>(U20+U21)/(U22+U41)*100</f>
        <v>107.65726177127213</v>
      </c>
      <c r="V23" s="140"/>
      <c r="W23" s="139">
        <f>(W20+W21)/(W22+W41)*100</f>
        <v>90.731465611029776</v>
      </c>
      <c r="X23" s="140"/>
      <c r="Y23" s="139">
        <f>(Y20+Y21)/(Y22+Y41)*100</f>
        <v>81.144194734287311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231212.40041190179</v>
      </c>
      <c r="F24" s="142"/>
      <c r="G24" s="143">
        <f>H22/G22*1000</f>
        <v>430074.98399556754</v>
      </c>
      <c r="H24" s="144"/>
      <c r="I24" s="145">
        <f>J22/I22*1000</f>
        <v>1061013.5085198111</v>
      </c>
      <c r="J24" s="146"/>
      <c r="K24" s="143">
        <f>L22/K22*1000</f>
        <v>180029.79631046779</v>
      </c>
      <c r="L24" s="144"/>
      <c r="M24" s="145">
        <f>N22/M22*1000</f>
        <v>210435.56487771086</v>
      </c>
      <c r="N24" s="146"/>
      <c r="O24" s="143">
        <f>P22/O22*1000</f>
        <v>274224.77773482795</v>
      </c>
      <c r="P24" s="144"/>
      <c r="Q24" s="145">
        <f>R22/Q22*1000</f>
        <v>177740.85342763909</v>
      </c>
      <c r="R24" s="146"/>
      <c r="S24" s="143">
        <f>T22/S22*1000</f>
        <v>88436.84870069912</v>
      </c>
      <c r="T24" s="144"/>
      <c r="U24" s="145">
        <f>V22/U22*1000</f>
        <v>294733.21077596967</v>
      </c>
      <c r="V24" s="146"/>
      <c r="W24" s="143">
        <f>X22/W22*1000</f>
        <v>262977.53705152968</v>
      </c>
      <c r="X24" s="144"/>
      <c r="Y24" s="145">
        <f>Z22/Y22*1000</f>
        <v>208594.73227077915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1344</v>
      </c>
      <c r="F27" s="103">
        <v>216773</v>
      </c>
      <c r="G27" s="118">
        <v>816</v>
      </c>
      <c r="H27" s="104">
        <v>259960</v>
      </c>
      <c r="I27" s="102">
        <v>3453</v>
      </c>
      <c r="J27" s="103">
        <v>5742920</v>
      </c>
      <c r="K27" s="106">
        <v>1507</v>
      </c>
      <c r="L27" s="104">
        <v>3357938</v>
      </c>
      <c r="M27" s="102">
        <v>10213</v>
      </c>
      <c r="N27" s="103">
        <v>1609633</v>
      </c>
      <c r="O27" s="106">
        <v>5029</v>
      </c>
      <c r="P27" s="104">
        <v>1700687</v>
      </c>
      <c r="Q27" s="102">
        <v>27936</v>
      </c>
      <c r="R27" s="103">
        <v>5577996</v>
      </c>
      <c r="S27" s="106">
        <v>46784</v>
      </c>
      <c r="T27" s="104">
        <v>9606212</v>
      </c>
      <c r="U27" s="102">
        <v>4688</v>
      </c>
      <c r="V27" s="103">
        <v>2184931</v>
      </c>
      <c r="W27" s="102">
        <v>7899</v>
      </c>
      <c r="X27" s="104">
        <v>1628976</v>
      </c>
      <c r="Y27" s="114">
        <v>109669</v>
      </c>
      <c r="Z27" s="115">
        <v>31886026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1353</v>
      </c>
      <c r="F28" s="111">
        <v>136911</v>
      </c>
      <c r="G28" s="108">
        <v>724</v>
      </c>
      <c r="H28" s="109">
        <v>227448</v>
      </c>
      <c r="I28" s="110">
        <v>3323</v>
      </c>
      <c r="J28" s="111">
        <v>5669358</v>
      </c>
      <c r="K28" s="112">
        <v>1558</v>
      </c>
      <c r="L28" s="109">
        <v>3444809</v>
      </c>
      <c r="M28" s="110">
        <v>9557</v>
      </c>
      <c r="N28" s="111">
        <v>1544457</v>
      </c>
      <c r="O28" s="112">
        <v>4987</v>
      </c>
      <c r="P28" s="109">
        <v>1649450</v>
      </c>
      <c r="Q28" s="110">
        <v>28351</v>
      </c>
      <c r="R28" s="111">
        <v>5521443</v>
      </c>
      <c r="S28" s="112">
        <v>45192</v>
      </c>
      <c r="T28" s="109">
        <v>9508815</v>
      </c>
      <c r="U28" s="110">
        <v>5127</v>
      </c>
      <c r="V28" s="111">
        <v>2373529</v>
      </c>
      <c r="W28" s="110">
        <v>7719</v>
      </c>
      <c r="X28" s="109">
        <v>1578144</v>
      </c>
      <c r="Y28" s="113">
        <v>107891</v>
      </c>
      <c r="Z28" s="107">
        <v>31654364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3616</v>
      </c>
      <c r="F29" s="107">
        <v>828739</v>
      </c>
      <c r="G29" s="119">
        <v>941</v>
      </c>
      <c r="H29" s="117">
        <v>415781</v>
      </c>
      <c r="I29" s="113">
        <v>1991</v>
      </c>
      <c r="J29" s="107">
        <v>1048608</v>
      </c>
      <c r="K29" s="116">
        <v>2418</v>
      </c>
      <c r="L29" s="117">
        <v>2761521</v>
      </c>
      <c r="M29" s="113">
        <v>17588</v>
      </c>
      <c r="N29" s="107">
        <v>3144392</v>
      </c>
      <c r="O29" s="116">
        <v>4671</v>
      </c>
      <c r="P29" s="117">
        <v>1259895</v>
      </c>
      <c r="Q29" s="113">
        <v>58623</v>
      </c>
      <c r="R29" s="107">
        <v>10256570</v>
      </c>
      <c r="S29" s="116">
        <v>32422</v>
      </c>
      <c r="T29" s="117">
        <v>2749220</v>
      </c>
      <c r="U29" s="113">
        <v>3322</v>
      </c>
      <c r="V29" s="107">
        <v>615536</v>
      </c>
      <c r="W29" s="113">
        <v>8786</v>
      </c>
      <c r="X29" s="117">
        <v>1923624</v>
      </c>
      <c r="Y29" s="113">
        <v>134378</v>
      </c>
      <c r="Z29" s="107">
        <v>25003886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58.4</v>
      </c>
      <c r="F30" s="148"/>
      <c r="G30" s="147">
        <v>80.3</v>
      </c>
      <c r="H30" s="148"/>
      <c r="I30" s="147">
        <v>157.5</v>
      </c>
      <c r="J30" s="148"/>
      <c r="K30" s="147">
        <v>69.5</v>
      </c>
      <c r="L30" s="148"/>
      <c r="M30" s="147">
        <v>46.4</v>
      </c>
      <c r="N30" s="148"/>
      <c r="O30" s="147">
        <v>110.8</v>
      </c>
      <c r="P30" s="148"/>
      <c r="Q30" s="147">
        <v>52.3</v>
      </c>
      <c r="R30" s="148"/>
      <c r="S30" s="147">
        <v>150.4</v>
      </c>
      <c r="T30" s="148"/>
      <c r="U30" s="147">
        <v>60.7</v>
      </c>
      <c r="V30" s="148"/>
      <c r="W30" s="147">
        <v>83.8</v>
      </c>
      <c r="X30" s="148"/>
      <c r="Y30" s="147">
        <v>81.5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237.5</v>
      </c>
      <c r="F31" s="95">
        <f t="shared" ref="F31:Z33" si="5">F20-F27</f>
        <v>72121</v>
      </c>
      <c r="G31" s="96">
        <f t="shared" si="5"/>
        <v>432.84500000000003</v>
      </c>
      <c r="H31" s="97">
        <f t="shared" si="5"/>
        <v>196341</v>
      </c>
      <c r="I31" s="94">
        <f t="shared" si="5"/>
        <v>-1117</v>
      </c>
      <c r="J31" s="95">
        <f t="shared" si="5"/>
        <v>-1954717.7999999998</v>
      </c>
      <c r="K31" s="96">
        <f t="shared" si="5"/>
        <v>583</v>
      </c>
      <c r="L31" s="97">
        <f t="shared" si="5"/>
        <v>1080904</v>
      </c>
      <c r="M31" s="94">
        <f t="shared" si="5"/>
        <v>-2860.84</v>
      </c>
      <c r="N31" s="95">
        <f t="shared" si="5"/>
        <v>352624.75</v>
      </c>
      <c r="O31" s="96">
        <f t="shared" si="5"/>
        <v>-629</v>
      </c>
      <c r="P31" s="97">
        <f t="shared" si="5"/>
        <v>-186611</v>
      </c>
      <c r="Q31" s="94">
        <f t="shared" si="5"/>
        <v>83.799999999999272</v>
      </c>
      <c r="R31" s="95">
        <f t="shared" si="5"/>
        <v>-407478.5</v>
      </c>
      <c r="S31" s="96">
        <f t="shared" si="5"/>
        <v>6181</v>
      </c>
      <c r="T31" s="97">
        <f t="shared" si="5"/>
        <v>-1139900</v>
      </c>
      <c r="U31" s="94">
        <f t="shared" si="5"/>
        <v>97.100000000000364</v>
      </c>
      <c r="V31" s="95">
        <f t="shared" si="5"/>
        <v>-652132.5</v>
      </c>
      <c r="W31" s="96">
        <f t="shared" si="5"/>
        <v>-493.15800000000036</v>
      </c>
      <c r="X31" s="97">
        <f t="shared" si="5"/>
        <v>57035.5</v>
      </c>
      <c r="Y31" s="94">
        <f t="shared" si="5"/>
        <v>2515.247000000003</v>
      </c>
      <c r="Z31" s="95">
        <f t="shared" si="5"/>
        <v>-2581813.5500000007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632.40000000000009</v>
      </c>
      <c r="F32" s="99">
        <f t="shared" si="6"/>
        <v>133934</v>
      </c>
      <c r="G32" s="100">
        <f t="shared" si="6"/>
        <v>648.03099999999995</v>
      </c>
      <c r="H32" s="101">
        <f t="shared" si="6"/>
        <v>271668</v>
      </c>
      <c r="I32" s="98">
        <f t="shared" si="6"/>
        <v>-777</v>
      </c>
      <c r="J32" s="99">
        <f t="shared" si="6"/>
        <v>-1447770.7000000002</v>
      </c>
      <c r="K32" s="100">
        <f t="shared" si="6"/>
        <v>325.29999999999995</v>
      </c>
      <c r="L32" s="101">
        <f t="shared" si="6"/>
        <v>662075</v>
      </c>
      <c r="M32" s="98">
        <f t="shared" si="6"/>
        <v>688.05999999999949</v>
      </c>
      <c r="N32" s="99">
        <f t="shared" si="6"/>
        <v>768365.25</v>
      </c>
      <c r="O32" s="100">
        <f t="shared" si="6"/>
        <v>-551</v>
      </c>
      <c r="P32" s="101">
        <f t="shared" si="6"/>
        <v>-153336</v>
      </c>
      <c r="Q32" s="98">
        <f t="shared" si="6"/>
        <v>-536.79999999999927</v>
      </c>
      <c r="R32" s="99">
        <f t="shared" si="6"/>
        <v>-396380.70000000019</v>
      </c>
      <c r="S32" s="100">
        <f t="shared" si="6"/>
        <v>7024</v>
      </c>
      <c r="T32" s="101">
        <f t="shared" si="6"/>
        <v>-1049773</v>
      </c>
      <c r="U32" s="98">
        <f t="shared" si="5"/>
        <v>745</v>
      </c>
      <c r="V32" s="99">
        <f t="shared" si="5"/>
        <v>-179433.5</v>
      </c>
      <c r="W32" s="100">
        <f t="shared" si="5"/>
        <v>-684.63799999999992</v>
      </c>
      <c r="X32" s="101">
        <f t="shared" si="5"/>
        <v>-11861</v>
      </c>
      <c r="Y32" s="98">
        <f t="shared" si="5"/>
        <v>7513.3530000000028</v>
      </c>
      <c r="Z32" s="99">
        <f t="shared" si="5"/>
        <v>-1402512.6499999985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-1770.9</v>
      </c>
      <c r="F33" s="99">
        <f t="shared" si="5"/>
        <v>-402129</v>
      </c>
      <c r="G33" s="100">
        <f t="shared" si="5"/>
        <v>452.36400000000003</v>
      </c>
      <c r="H33" s="101">
        <f t="shared" si="5"/>
        <v>183470</v>
      </c>
      <c r="I33" s="98">
        <f t="shared" si="5"/>
        <v>2880</v>
      </c>
      <c r="J33" s="99">
        <f t="shared" si="5"/>
        <v>4119588.8</v>
      </c>
      <c r="K33" s="100">
        <f t="shared" si="5"/>
        <v>3723.7</v>
      </c>
      <c r="L33" s="101">
        <f t="shared" si="5"/>
        <v>-1655832</v>
      </c>
      <c r="M33" s="98">
        <f t="shared" si="5"/>
        <v>-1997.8999999999996</v>
      </c>
      <c r="N33" s="99">
        <f t="shared" si="5"/>
        <v>136319.5</v>
      </c>
      <c r="O33" s="100">
        <f t="shared" si="5"/>
        <v>503</v>
      </c>
      <c r="P33" s="101">
        <f t="shared" si="5"/>
        <v>158944</v>
      </c>
      <c r="Q33" s="98">
        <f t="shared" si="5"/>
        <v>2115.6000000000058</v>
      </c>
      <c r="R33" s="99">
        <f t="shared" si="5"/>
        <v>539160.59999999963</v>
      </c>
      <c r="S33" s="100">
        <f t="shared" si="5"/>
        <v>-2098</v>
      </c>
      <c r="T33" s="101">
        <f t="shared" si="5"/>
        <v>-67461</v>
      </c>
      <c r="U33" s="98">
        <f t="shared" si="5"/>
        <v>1084.1000000000004</v>
      </c>
      <c r="V33" s="99">
        <f t="shared" si="5"/>
        <v>683088</v>
      </c>
      <c r="W33" s="100">
        <f t="shared" si="5"/>
        <v>-642.67899999999918</v>
      </c>
      <c r="X33" s="101">
        <f t="shared" si="5"/>
        <v>217886.5</v>
      </c>
      <c r="Y33" s="98">
        <f t="shared" si="5"/>
        <v>4249.2850000000035</v>
      </c>
      <c r="Z33" s="99">
        <f t="shared" si="5"/>
        <v>3913035.3999999985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28.722933001148</v>
      </c>
      <c r="F34" s="154"/>
      <c r="G34" s="161">
        <f t="shared" ref="G34" si="7">+G23-G30</f>
        <v>9.7532029670515499</v>
      </c>
      <c r="H34" s="162"/>
      <c r="I34" s="152">
        <f t="shared" ref="I34" si="8">+I23-I30</f>
        <v>-108.44453376205787</v>
      </c>
      <c r="J34" s="154"/>
      <c r="K34" s="161">
        <f t="shared" ref="K34" si="9">+K23-K30</f>
        <v>-36.599455977212315</v>
      </c>
      <c r="L34" s="162"/>
      <c r="M34" s="152">
        <f t="shared" ref="M34" si="10">+M23-M30</f>
        <v>5.2454916048143687</v>
      </c>
      <c r="N34" s="154"/>
      <c r="O34" s="161">
        <f t="shared" ref="O34" si="11">+O23-O30</f>
        <v>-25.707550077041589</v>
      </c>
      <c r="P34" s="162"/>
      <c r="Q34" s="152">
        <f t="shared" ref="Q34" si="12">+Q23-Q30</f>
        <v>-6.2595420527147354</v>
      </c>
      <c r="R34" s="154"/>
      <c r="S34" s="161">
        <f t="shared" ref="S34" si="13">+S23-S30</f>
        <v>25.197255379889469</v>
      </c>
      <c r="T34" s="162"/>
      <c r="U34" s="152">
        <f t="shared" ref="U34" si="14">+U23-U30</f>
        <v>46.95726177127213</v>
      </c>
      <c r="V34" s="154"/>
      <c r="W34" s="161">
        <f t="shared" ref="W34" si="15">+W23-W30</f>
        <v>6.931465611029779</v>
      </c>
      <c r="X34" s="162"/>
      <c r="Y34" s="152">
        <f t="shared" ref="Y34" si="16">+Y23-Y30</f>
        <v>-0.35580526571268933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117.67113095238095</v>
      </c>
      <c r="F35" s="64">
        <f t="shared" si="17"/>
        <v>133.27028735128451</v>
      </c>
      <c r="G35" s="65">
        <f t="shared" si="17"/>
        <v>153.04473039215688</v>
      </c>
      <c r="H35" s="66">
        <f t="shared" si="17"/>
        <v>175.52738882905061</v>
      </c>
      <c r="I35" s="63">
        <f t="shared" si="17"/>
        <v>67.651317694758177</v>
      </c>
      <c r="J35" s="64">
        <f t="shared" si="17"/>
        <v>65.962997917435729</v>
      </c>
      <c r="K35" s="65">
        <f t="shared" si="17"/>
        <v>138.68613138686132</v>
      </c>
      <c r="L35" s="66">
        <f t="shared" si="17"/>
        <v>132.18951630435106</v>
      </c>
      <c r="M35" s="63">
        <f t="shared" si="17"/>
        <v>71.988250269264668</v>
      </c>
      <c r="N35" s="64">
        <f t="shared" si="17"/>
        <v>121.90715212722402</v>
      </c>
      <c r="O35" s="65">
        <f t="shared" si="17"/>
        <v>87.492543249154892</v>
      </c>
      <c r="P35" s="66">
        <f t="shared" si="17"/>
        <v>89.027316607935504</v>
      </c>
      <c r="Q35" s="63">
        <f t="shared" si="17"/>
        <v>100.29997136311567</v>
      </c>
      <c r="R35" s="64">
        <f t="shared" si="17"/>
        <v>92.694894367080934</v>
      </c>
      <c r="S35" s="65">
        <f t="shared" si="17"/>
        <v>113.21178180574556</v>
      </c>
      <c r="T35" s="66">
        <f t="shared" si="17"/>
        <v>88.133720138593645</v>
      </c>
      <c r="U35" s="63">
        <f t="shared" si="17"/>
        <v>102.0712457337884</v>
      </c>
      <c r="V35" s="64">
        <f t="shared" si="17"/>
        <v>70.153176461865385</v>
      </c>
      <c r="W35" s="65">
        <f t="shared" si="17"/>
        <v>93.756703380174699</v>
      </c>
      <c r="X35" s="66">
        <f t="shared" si="17"/>
        <v>103.5013100254393</v>
      </c>
      <c r="Y35" s="63">
        <f t="shared" si="17"/>
        <v>102.29348950022342</v>
      </c>
      <c r="Z35" s="64">
        <f t="shared" si="17"/>
        <v>91.902993649945586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146.74057649667407</v>
      </c>
      <c r="F36" s="68">
        <f t="shared" si="17"/>
        <v>197.82559472942276</v>
      </c>
      <c r="G36" s="69">
        <f t="shared" si="17"/>
        <v>189.50704419889502</v>
      </c>
      <c r="H36" s="70">
        <f t="shared" si="17"/>
        <v>219.44180647884352</v>
      </c>
      <c r="I36" s="67">
        <f t="shared" si="17"/>
        <v>76.617514294312372</v>
      </c>
      <c r="J36" s="68">
        <f t="shared" si="17"/>
        <v>74.463233755920868</v>
      </c>
      <c r="K36" s="69">
        <f t="shared" si="17"/>
        <v>120.8793324775353</v>
      </c>
      <c r="L36" s="70">
        <f t="shared" si="17"/>
        <v>119.2194980911859</v>
      </c>
      <c r="M36" s="67">
        <f t="shared" si="17"/>
        <v>107.19953960447839</v>
      </c>
      <c r="N36" s="68">
        <f t="shared" si="17"/>
        <v>149.74986354427477</v>
      </c>
      <c r="O36" s="69">
        <f t="shared" si="17"/>
        <v>88.951273310607576</v>
      </c>
      <c r="P36" s="70">
        <f t="shared" si="17"/>
        <v>90.70381036102944</v>
      </c>
      <c r="Q36" s="67">
        <f t="shared" si="17"/>
        <v>98.10659236005786</v>
      </c>
      <c r="R36" s="68">
        <f t="shared" si="17"/>
        <v>92.821066884146035</v>
      </c>
      <c r="S36" s="69">
        <f t="shared" si="17"/>
        <v>115.54257390688618</v>
      </c>
      <c r="T36" s="70">
        <f t="shared" si="17"/>
        <v>88.960001850914125</v>
      </c>
      <c r="U36" s="67">
        <f t="shared" si="17"/>
        <v>114.53091476496976</v>
      </c>
      <c r="V36" s="68">
        <f t="shared" si="17"/>
        <v>92.440222975999035</v>
      </c>
      <c r="W36" s="69">
        <f t="shared" si="17"/>
        <v>91.130483223215435</v>
      </c>
      <c r="X36" s="70">
        <f t="shared" si="17"/>
        <v>99.248420929902466</v>
      </c>
      <c r="Y36" s="67">
        <f t="shared" si="17"/>
        <v>106.96383664995226</v>
      </c>
      <c r="Z36" s="68">
        <f t="shared" si="17"/>
        <v>95.569291330572938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51.025995575221238</v>
      </c>
      <c r="F37" s="72">
        <f t="shared" si="17"/>
        <v>51.477003013011334</v>
      </c>
      <c r="G37" s="73">
        <f t="shared" si="17"/>
        <v>148.07268862911795</v>
      </c>
      <c r="H37" s="74">
        <f t="shared" si="17"/>
        <v>144.12659549137646</v>
      </c>
      <c r="I37" s="71">
        <f t="shared" si="17"/>
        <v>244.65092918131592</v>
      </c>
      <c r="J37" s="72">
        <f t="shared" si="17"/>
        <v>492.86261405596753</v>
      </c>
      <c r="K37" s="73">
        <f t="shared" si="17"/>
        <v>253.9991728701406</v>
      </c>
      <c r="L37" s="74">
        <f t="shared" si="17"/>
        <v>40.039130609544522</v>
      </c>
      <c r="M37" s="71">
        <f t="shared" si="17"/>
        <v>88.640550375255856</v>
      </c>
      <c r="N37" s="72">
        <f t="shared" si="17"/>
        <v>104.33532142302869</v>
      </c>
      <c r="O37" s="73">
        <f t="shared" si="17"/>
        <v>110.76857204024834</v>
      </c>
      <c r="P37" s="74">
        <f t="shared" si="17"/>
        <v>112.6156544791431</v>
      </c>
      <c r="Q37" s="71">
        <f t="shared" si="17"/>
        <v>103.60882247582009</v>
      </c>
      <c r="R37" s="72">
        <f t="shared" si="17"/>
        <v>105.25673397636832</v>
      </c>
      <c r="S37" s="73">
        <f t="shared" si="17"/>
        <v>93.52908518906915</v>
      </c>
      <c r="T37" s="74">
        <f t="shared" si="17"/>
        <v>97.546176733764483</v>
      </c>
      <c r="U37" s="71">
        <f t="shared" si="17"/>
        <v>132.633955448525</v>
      </c>
      <c r="V37" s="72">
        <f t="shared" si="17"/>
        <v>210.97450027293286</v>
      </c>
      <c r="W37" s="73">
        <f t="shared" si="17"/>
        <v>92.68519235146826</v>
      </c>
      <c r="X37" s="74">
        <f t="shared" si="17"/>
        <v>111.32687573039222</v>
      </c>
      <c r="Y37" s="71">
        <f t="shared" si="17"/>
        <v>103.16218800696544</v>
      </c>
      <c r="Z37" s="72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v>822</v>
      </c>
      <c r="F39" s="14">
        <v>74866</v>
      </c>
      <c r="G39" s="13">
        <v>1348</v>
      </c>
      <c r="H39" s="14">
        <v>498696</v>
      </c>
      <c r="I39" s="13">
        <v>2816</v>
      </c>
      <c r="J39" s="14">
        <v>4639230</v>
      </c>
      <c r="K39" s="13">
        <v>1765</v>
      </c>
      <c r="L39" s="14">
        <v>3821208</v>
      </c>
      <c r="M39" s="13">
        <v>12346</v>
      </c>
      <c r="N39" s="14">
        <v>3009437</v>
      </c>
      <c r="O39" s="13">
        <v>4350</v>
      </c>
      <c r="P39" s="14">
        <v>1439242</v>
      </c>
      <c r="Q39" s="13">
        <v>26830</v>
      </c>
      <c r="R39" s="14">
        <v>5115434</v>
      </c>
      <c r="S39" s="25">
        <v>48073</v>
      </c>
      <c r="T39" s="26">
        <v>7969145</v>
      </c>
      <c r="U39" s="13">
        <v>4481</v>
      </c>
      <c r="V39" s="14">
        <v>1563340</v>
      </c>
      <c r="W39" s="13">
        <v>5807</v>
      </c>
      <c r="X39" s="14">
        <v>1158934</v>
      </c>
      <c r="Y39" s="55">
        <v>108638</v>
      </c>
      <c r="Z39" s="56">
        <v>29289532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v>916</v>
      </c>
      <c r="F40" s="21">
        <v>78680</v>
      </c>
      <c r="G40" s="27">
        <v>1317</v>
      </c>
      <c r="H40" s="21">
        <v>491367</v>
      </c>
      <c r="I40" s="27">
        <v>2183</v>
      </c>
      <c r="J40" s="21">
        <v>4490212</v>
      </c>
      <c r="K40" s="27">
        <v>1862</v>
      </c>
      <c r="L40" s="21">
        <v>4058515</v>
      </c>
      <c r="M40" s="27">
        <v>11943</v>
      </c>
      <c r="N40" s="21">
        <v>2843682</v>
      </c>
      <c r="O40" s="27">
        <v>4083</v>
      </c>
      <c r="P40" s="21">
        <v>1360514</v>
      </c>
      <c r="Q40" s="27">
        <v>26142</v>
      </c>
      <c r="R40" s="21">
        <v>5070634</v>
      </c>
      <c r="S40" s="25">
        <v>45905</v>
      </c>
      <c r="T40" s="26">
        <v>7506150</v>
      </c>
      <c r="U40" s="27">
        <v>5304</v>
      </c>
      <c r="V40" s="21">
        <v>1773717</v>
      </c>
      <c r="W40" s="27">
        <v>6152</v>
      </c>
      <c r="X40" s="21">
        <v>1244113</v>
      </c>
      <c r="Y40" s="58">
        <v>105807</v>
      </c>
      <c r="Z40" s="59">
        <v>28917584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v>2249</v>
      </c>
      <c r="F41" s="21">
        <v>408561</v>
      </c>
      <c r="G41" s="27">
        <v>1517</v>
      </c>
      <c r="H41" s="21">
        <v>642066</v>
      </c>
      <c r="I41" s="27">
        <v>5081</v>
      </c>
      <c r="J41" s="21">
        <v>5601582</v>
      </c>
      <c r="K41" s="27">
        <v>5935</v>
      </c>
      <c r="L41" s="21">
        <v>773731</v>
      </c>
      <c r="M41" s="27">
        <v>18483</v>
      </c>
      <c r="N41" s="21">
        <v>3631276</v>
      </c>
      <c r="O41" s="27">
        <v>5210</v>
      </c>
      <c r="P41" s="21">
        <v>1400877</v>
      </c>
      <c r="Q41" s="27">
        <v>60533</v>
      </c>
      <c r="R41" s="21">
        <v>10750275</v>
      </c>
      <c r="S41" s="25">
        <v>29575</v>
      </c>
      <c r="T41" s="26">
        <v>2674489</v>
      </c>
      <c r="U41" s="27">
        <v>5493</v>
      </c>
      <c r="V41" s="21">
        <v>1959921</v>
      </c>
      <c r="W41" s="27">
        <v>7772</v>
      </c>
      <c r="X41" s="21">
        <v>2021782</v>
      </c>
      <c r="Y41" s="58">
        <v>141847</v>
      </c>
      <c r="Z41" s="59">
        <v>29864560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+(E39+E40)/(E41+'(令和4年10月)'!E41)*100</f>
        <v>37.848432055749129</v>
      </c>
      <c r="F42" s="154"/>
      <c r="G42" s="158">
        <f>+(G39+G40)/(G41+'(令和4年10月)'!G41)*100</f>
        <v>88.744588744588754</v>
      </c>
      <c r="H42" s="154"/>
      <c r="I42" s="158">
        <f>+(I39+I40)/(I41+'(令和4年10月)'!I41)*100</f>
        <v>52.460908804701432</v>
      </c>
      <c r="J42" s="154"/>
      <c r="K42" s="158">
        <f>+(K39+K40)/(K41+'(令和4年10月)'!K41)*100</f>
        <v>30.308347956881427</v>
      </c>
      <c r="L42" s="154"/>
      <c r="M42" s="158">
        <f>+(M39+M40)/(M41+'(令和4年10月)'!M41)*100</f>
        <v>66.43068989019477</v>
      </c>
      <c r="N42" s="154"/>
      <c r="O42" s="158">
        <f>+(O39+O40)/(O41+'(令和4年10月)'!O41)*100</f>
        <v>83.059194326799954</v>
      </c>
      <c r="P42" s="154"/>
      <c r="Q42" s="158">
        <f>+(Q39+Q40)/(Q41+'(令和4年10月)'!Q41)*100</f>
        <v>44.004718470152355</v>
      </c>
      <c r="R42" s="154"/>
      <c r="S42" s="158">
        <f>+(S39+S40)/(S41+'(令和4年10月)'!S41)*100</f>
        <v>164.92576603137834</v>
      </c>
      <c r="T42" s="154"/>
      <c r="U42" s="158">
        <f>+(U39+U40)/(U41+'(令和4年10月)'!U41)*100</f>
        <v>82.860530104157846</v>
      </c>
      <c r="V42" s="154"/>
      <c r="W42" s="158">
        <f>+(W39+W40)/(W41+'(令和4年10月)'!W41)*100</f>
        <v>75.265097216210947</v>
      </c>
      <c r="X42" s="154"/>
      <c r="Y42" s="158">
        <f>+(Y39+Y40)/(Y41+'(令和4年10月)'!Y41)*100</f>
        <v>76.351875113860672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759.5</v>
      </c>
      <c r="F43" s="97">
        <f t="shared" si="18"/>
        <v>214028</v>
      </c>
      <c r="G43" s="94">
        <f t="shared" si="18"/>
        <v>-99.154999999999973</v>
      </c>
      <c r="H43" s="95">
        <f t="shared" si="18"/>
        <v>-42395</v>
      </c>
      <c r="I43" s="96">
        <f t="shared" si="18"/>
        <v>-480</v>
      </c>
      <c r="J43" s="97">
        <f t="shared" si="18"/>
        <v>-851027.79999999981</v>
      </c>
      <c r="K43" s="94">
        <f t="shared" si="18"/>
        <v>325</v>
      </c>
      <c r="L43" s="95">
        <f t="shared" si="18"/>
        <v>617634</v>
      </c>
      <c r="M43" s="96">
        <f t="shared" si="18"/>
        <v>-4993.84</v>
      </c>
      <c r="N43" s="97">
        <f t="shared" si="18"/>
        <v>-1047179.25</v>
      </c>
      <c r="O43" s="94">
        <f t="shared" si="18"/>
        <v>50</v>
      </c>
      <c r="P43" s="95">
        <f t="shared" si="18"/>
        <v>74834</v>
      </c>
      <c r="Q43" s="96">
        <f t="shared" si="18"/>
        <v>1189.7999999999993</v>
      </c>
      <c r="R43" s="97">
        <f t="shared" si="18"/>
        <v>55083.5</v>
      </c>
      <c r="S43" s="94">
        <f t="shared" si="18"/>
        <v>4892</v>
      </c>
      <c r="T43" s="95">
        <f t="shared" si="18"/>
        <v>497167</v>
      </c>
      <c r="U43" s="96">
        <f t="shared" si="18"/>
        <v>304.10000000000036</v>
      </c>
      <c r="V43" s="97">
        <f t="shared" si="18"/>
        <v>-30541.5</v>
      </c>
      <c r="W43" s="94">
        <f t="shared" si="18"/>
        <v>1598.8419999999996</v>
      </c>
      <c r="X43" s="95">
        <f t="shared" si="18"/>
        <v>527077.5</v>
      </c>
      <c r="Y43" s="94">
        <f t="shared" si="18"/>
        <v>3546.247000000003</v>
      </c>
      <c r="Z43" s="95">
        <f t="shared" si="18"/>
        <v>14680.449999999255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1069.4000000000001</v>
      </c>
      <c r="F44" s="101">
        <f t="shared" si="18"/>
        <v>192165</v>
      </c>
      <c r="G44" s="98">
        <f t="shared" si="18"/>
        <v>55.030999999999949</v>
      </c>
      <c r="H44" s="99">
        <f t="shared" si="18"/>
        <v>7749</v>
      </c>
      <c r="I44" s="100">
        <f t="shared" si="18"/>
        <v>363</v>
      </c>
      <c r="J44" s="101">
        <f t="shared" si="18"/>
        <v>-268624.70000000019</v>
      </c>
      <c r="K44" s="98">
        <f t="shared" si="18"/>
        <v>21.299999999999955</v>
      </c>
      <c r="L44" s="99">
        <f t="shared" si="18"/>
        <v>48369</v>
      </c>
      <c r="M44" s="100">
        <f t="shared" si="18"/>
        <v>-1697.9400000000005</v>
      </c>
      <c r="N44" s="101">
        <f t="shared" si="18"/>
        <v>-530859.75</v>
      </c>
      <c r="O44" s="98">
        <f t="shared" si="18"/>
        <v>353</v>
      </c>
      <c r="P44" s="99">
        <f t="shared" si="18"/>
        <v>135600</v>
      </c>
      <c r="Q44" s="100">
        <f t="shared" si="18"/>
        <v>1672.2000000000007</v>
      </c>
      <c r="R44" s="101">
        <f t="shared" si="18"/>
        <v>54428.299999999814</v>
      </c>
      <c r="S44" s="98">
        <f t="shared" si="18"/>
        <v>6311</v>
      </c>
      <c r="T44" s="99">
        <f t="shared" si="18"/>
        <v>952892</v>
      </c>
      <c r="U44" s="100">
        <f t="shared" si="18"/>
        <v>568</v>
      </c>
      <c r="V44" s="101">
        <f t="shared" si="18"/>
        <v>420378.5</v>
      </c>
      <c r="W44" s="98">
        <f t="shared" si="18"/>
        <v>882.36200000000008</v>
      </c>
      <c r="X44" s="99">
        <f t="shared" si="18"/>
        <v>322170</v>
      </c>
      <c r="Y44" s="98">
        <f t="shared" si="18"/>
        <v>9597.3530000000028</v>
      </c>
      <c r="Z44" s="99">
        <f t="shared" si="18"/>
        <v>1334267.3500000015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-403.90000000000009</v>
      </c>
      <c r="F45" s="101">
        <f t="shared" si="18"/>
        <v>18049</v>
      </c>
      <c r="G45" s="98">
        <f t="shared" si="18"/>
        <v>-123.63599999999997</v>
      </c>
      <c r="H45" s="99">
        <f t="shared" si="18"/>
        <v>-42815</v>
      </c>
      <c r="I45" s="100">
        <f t="shared" si="18"/>
        <v>-210</v>
      </c>
      <c r="J45" s="101">
        <f t="shared" si="18"/>
        <v>-433385.20000000019</v>
      </c>
      <c r="K45" s="98">
        <f t="shared" si="18"/>
        <v>206.69999999999982</v>
      </c>
      <c r="L45" s="99">
        <f t="shared" si="18"/>
        <v>331958</v>
      </c>
      <c r="M45" s="100">
        <f t="shared" si="18"/>
        <v>-2892.8999999999996</v>
      </c>
      <c r="N45" s="101">
        <f t="shared" si="18"/>
        <v>-350564.5</v>
      </c>
      <c r="O45" s="98">
        <f t="shared" si="18"/>
        <v>-36</v>
      </c>
      <c r="P45" s="99">
        <f t="shared" si="18"/>
        <v>17962</v>
      </c>
      <c r="Q45" s="100">
        <f t="shared" si="18"/>
        <v>205.60000000000582</v>
      </c>
      <c r="R45" s="101">
        <f t="shared" si="18"/>
        <v>45455.599999999627</v>
      </c>
      <c r="S45" s="98">
        <f t="shared" si="18"/>
        <v>749</v>
      </c>
      <c r="T45" s="99">
        <f t="shared" si="18"/>
        <v>7270</v>
      </c>
      <c r="U45" s="100">
        <f t="shared" si="18"/>
        <v>-1086.8999999999996</v>
      </c>
      <c r="V45" s="101">
        <f t="shared" si="18"/>
        <v>-661297</v>
      </c>
      <c r="W45" s="98">
        <f t="shared" si="18"/>
        <v>371.32100000000082</v>
      </c>
      <c r="X45" s="99">
        <f t="shared" si="18"/>
        <v>119728.5</v>
      </c>
      <c r="Y45" s="98">
        <f t="shared" si="18"/>
        <v>-3219.7149999999965</v>
      </c>
      <c r="Z45" s="99">
        <f t="shared" si="18"/>
        <v>-947638.60000000149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49.27450094539887</v>
      </c>
      <c r="F46" s="154"/>
      <c r="G46" s="158">
        <f>G23-G42</f>
        <v>1.3086142224627935</v>
      </c>
      <c r="H46" s="154"/>
      <c r="I46" s="158">
        <f>I23-I42</f>
        <v>-3.4054425667593051</v>
      </c>
      <c r="J46" s="154"/>
      <c r="K46" s="158">
        <f>K23-K42</f>
        <v>2.5921960659062577</v>
      </c>
      <c r="L46" s="154"/>
      <c r="M46" s="158">
        <f>M23-M42</f>
        <v>-14.785198285380403</v>
      </c>
      <c r="N46" s="154"/>
      <c r="O46" s="158">
        <f t="shared" si="18"/>
        <v>2.0332555961584546</v>
      </c>
      <c r="P46" s="154"/>
      <c r="Q46" s="158">
        <f t="shared" si="18"/>
        <v>2.0357394771329069</v>
      </c>
      <c r="R46" s="154"/>
      <c r="S46" s="158">
        <f t="shared" si="18"/>
        <v>10.67148934851113</v>
      </c>
      <c r="T46" s="154"/>
      <c r="U46" s="158">
        <f t="shared" si="18"/>
        <v>24.796731667114287</v>
      </c>
      <c r="V46" s="154"/>
      <c r="W46" s="158">
        <f t="shared" si="18"/>
        <v>15.466368394818829</v>
      </c>
      <c r="X46" s="154"/>
      <c r="Y46" s="158">
        <f t="shared" si="18"/>
        <v>4.7923196204266389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192.39659367396592</v>
      </c>
      <c r="F47" s="76">
        <f t="shared" si="19"/>
        <v>385.88144150882908</v>
      </c>
      <c r="G47" s="75">
        <f t="shared" si="19"/>
        <v>92.644287833827903</v>
      </c>
      <c r="H47" s="77">
        <f t="shared" si="19"/>
        <v>91.498828945890892</v>
      </c>
      <c r="I47" s="78">
        <f t="shared" si="19"/>
        <v>82.954545454545453</v>
      </c>
      <c r="J47" s="76">
        <f t="shared" si="19"/>
        <v>81.655839438872405</v>
      </c>
      <c r="K47" s="75">
        <f t="shared" si="19"/>
        <v>118.41359773371106</v>
      </c>
      <c r="L47" s="77">
        <f t="shared" si="19"/>
        <v>116.16331798740084</v>
      </c>
      <c r="M47" s="78">
        <f t="shared" si="19"/>
        <v>59.550947675360447</v>
      </c>
      <c r="N47" s="76">
        <f t="shared" si="19"/>
        <v>65.203483242878974</v>
      </c>
      <c r="O47" s="75">
        <f t="shared" si="19"/>
        <v>101.14942528735634</v>
      </c>
      <c r="P47" s="77">
        <f t="shared" si="19"/>
        <v>105.19954253697432</v>
      </c>
      <c r="Q47" s="78">
        <f t="shared" si="19"/>
        <v>104.43458814759596</v>
      </c>
      <c r="R47" s="76">
        <f t="shared" si="19"/>
        <v>101.07680990508332</v>
      </c>
      <c r="S47" s="75">
        <f t="shared" si="19"/>
        <v>110.17619037713477</v>
      </c>
      <c r="T47" s="77">
        <f t="shared" si="19"/>
        <v>106.23864919009505</v>
      </c>
      <c r="U47" s="78">
        <f t="shared" si="19"/>
        <v>106.78643160008927</v>
      </c>
      <c r="V47" s="76">
        <f t="shared" si="19"/>
        <v>98.046394258446654</v>
      </c>
      <c r="W47" s="75">
        <f t="shared" si="19"/>
        <v>127.53301188221111</v>
      </c>
      <c r="X47" s="77">
        <f t="shared" si="19"/>
        <v>145.47950961832166</v>
      </c>
      <c r="Y47" s="75">
        <f t="shared" si="19"/>
        <v>103.26427861337655</v>
      </c>
      <c r="Z47" s="77">
        <f t="shared" si="19"/>
        <v>100.05012183192275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216.74672489082968</v>
      </c>
      <c r="F48" s="70">
        <f t="shared" si="19"/>
        <v>344.23614641586175</v>
      </c>
      <c r="G48" s="67">
        <f t="shared" si="19"/>
        <v>104.17851176917236</v>
      </c>
      <c r="H48" s="68">
        <f t="shared" si="19"/>
        <v>101.5770289824103</v>
      </c>
      <c r="I48" s="69">
        <f t="shared" si="19"/>
        <v>116.62849289967934</v>
      </c>
      <c r="J48" s="70">
        <f t="shared" si="19"/>
        <v>94.017549728164269</v>
      </c>
      <c r="K48" s="67">
        <f t="shared" si="19"/>
        <v>101.14393125671322</v>
      </c>
      <c r="L48" s="68">
        <f t="shared" si="19"/>
        <v>101.19179059335744</v>
      </c>
      <c r="M48" s="69">
        <f t="shared" si="19"/>
        <v>85.78296910324039</v>
      </c>
      <c r="N48" s="70">
        <f t="shared" si="19"/>
        <v>81.331958003743026</v>
      </c>
      <c r="O48" s="67">
        <f t="shared" si="19"/>
        <v>108.64560372275287</v>
      </c>
      <c r="P48" s="68">
        <f t="shared" si="19"/>
        <v>109.96682136310247</v>
      </c>
      <c r="Q48" s="69">
        <f t="shared" si="19"/>
        <v>106.39660316731695</v>
      </c>
      <c r="R48" s="70">
        <f t="shared" si="19"/>
        <v>101.07340226094014</v>
      </c>
      <c r="S48" s="67">
        <f t="shared" si="19"/>
        <v>113.74795773880841</v>
      </c>
      <c r="T48" s="68">
        <f t="shared" si="19"/>
        <v>112.69481691679491</v>
      </c>
      <c r="U48" s="69">
        <f t="shared" si="19"/>
        <v>110.70889894419307</v>
      </c>
      <c r="V48" s="70">
        <f t="shared" si="19"/>
        <v>123.70042684374114</v>
      </c>
      <c r="W48" s="67">
        <f t="shared" si="19"/>
        <v>114.34268530559169</v>
      </c>
      <c r="X48" s="68">
        <f t="shared" si="19"/>
        <v>125.89555771863168</v>
      </c>
      <c r="Y48" s="67">
        <f t="shared" si="19"/>
        <v>109.07062198153241</v>
      </c>
      <c r="Z48" s="68">
        <f t="shared" si="19"/>
        <v>104.61403466485997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82.040907069808796</v>
      </c>
      <c r="F49" s="74">
        <f t="shared" si="19"/>
        <v>104.41770017206733</v>
      </c>
      <c r="G49" s="71">
        <f t="shared" si="19"/>
        <v>91.849967040210942</v>
      </c>
      <c r="H49" s="72">
        <f t="shared" si="19"/>
        <v>93.331682412711473</v>
      </c>
      <c r="I49" s="73">
        <f t="shared" si="19"/>
        <v>95.866955323755164</v>
      </c>
      <c r="J49" s="74">
        <f t="shared" si="19"/>
        <v>92.26316422753429</v>
      </c>
      <c r="K49" s="71">
        <f t="shared" si="19"/>
        <v>103.48272957034541</v>
      </c>
      <c r="L49" s="72">
        <f t="shared" si="19"/>
        <v>142.90354141167924</v>
      </c>
      <c r="M49" s="73">
        <f t="shared" si="19"/>
        <v>84.348320077909435</v>
      </c>
      <c r="N49" s="74">
        <f t="shared" si="19"/>
        <v>90.345969295641538</v>
      </c>
      <c r="O49" s="71">
        <f t="shared" si="19"/>
        <v>99.309021113243773</v>
      </c>
      <c r="P49" s="72">
        <f t="shared" si="19"/>
        <v>101.28219679529325</v>
      </c>
      <c r="Q49" s="73">
        <f t="shared" si="19"/>
        <v>100.33964944740885</v>
      </c>
      <c r="R49" s="74">
        <f t="shared" si="19"/>
        <v>100.42283197406579</v>
      </c>
      <c r="S49" s="71">
        <f t="shared" si="19"/>
        <v>102.53254437869823</v>
      </c>
      <c r="T49" s="72">
        <f t="shared" si="19"/>
        <v>100.2718276276328</v>
      </c>
      <c r="U49" s="73">
        <f t="shared" si="19"/>
        <v>80.212998361551072</v>
      </c>
      <c r="V49" s="74">
        <f t="shared" si="19"/>
        <v>66.25899717386568</v>
      </c>
      <c r="W49" s="71">
        <f t="shared" si="19"/>
        <v>104.77767627380341</v>
      </c>
      <c r="X49" s="72">
        <f t="shared" si="19"/>
        <v>105.92192926833852</v>
      </c>
      <c r="Y49" s="71">
        <f t="shared" si="19"/>
        <v>97.7301493863106</v>
      </c>
      <c r="Z49" s="72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F29" activePane="bottomRight" state="frozen"/>
      <selection activeCell="J64" sqref="J64"/>
      <selection pane="topRight" activeCell="J64" sqref="J64"/>
      <selection pane="bottomLeft" activeCell="J64" sqref="J64"/>
      <selection pane="bottomRight" activeCell="AA42" sqref="AA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70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7"/>
      <c r="D6" s="85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37.848432055749129</v>
      </c>
      <c r="F23" s="140"/>
      <c r="G23" s="139">
        <f>(G20+G21)/(G22+G41)*100</f>
        <v>88.743767797372229</v>
      </c>
      <c r="H23" s="140"/>
      <c r="I23" s="139">
        <f>(I20+I21)/(I22+I41)*100</f>
        <v>52.460908804701432</v>
      </c>
      <c r="J23" s="140"/>
      <c r="K23" s="139">
        <f>(K20+K21)/(K22+K41)*100</f>
        <v>30.308347956881427</v>
      </c>
      <c r="L23" s="140"/>
      <c r="M23" s="139">
        <f>(M20+M21)/(M22+M41)*100</f>
        <v>66.431958935446062</v>
      </c>
      <c r="N23" s="140"/>
      <c r="O23" s="139">
        <f>(O20+O21)/(O22+O41)*100</f>
        <v>83.059194326799954</v>
      </c>
      <c r="P23" s="140"/>
      <c r="Q23" s="139">
        <f>(Q20+Q21)/(Q22+Q41)*100</f>
        <v>44.004718470152355</v>
      </c>
      <c r="R23" s="140"/>
      <c r="S23" s="139">
        <f>(S20+S21)/(S22+S41)*100</f>
        <v>164.92576603137834</v>
      </c>
      <c r="T23" s="140"/>
      <c r="U23" s="139">
        <f>(U20+U21)/(U22+U41)*100</f>
        <v>82.860530104157846</v>
      </c>
      <c r="V23" s="140"/>
      <c r="W23" s="139">
        <f>(W20+W21)/(W22+W41)*100</f>
        <v>75.266228007128433</v>
      </c>
      <c r="X23" s="140"/>
      <c r="Y23" s="139">
        <f>(Y20+Y21)/(Y22+Y41)*100</f>
        <v>76.351804426449334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181663.40595820363</v>
      </c>
      <c r="F24" s="142"/>
      <c r="G24" s="143">
        <f>H22/G22*1000</f>
        <v>423372.786917675</v>
      </c>
      <c r="H24" s="144"/>
      <c r="I24" s="145">
        <f>J22/I22*1000</f>
        <v>1102456.6030308995</v>
      </c>
      <c r="J24" s="146"/>
      <c r="K24" s="143">
        <f>L22/K22*1000</f>
        <v>130367.48104465038</v>
      </c>
      <c r="L24" s="144"/>
      <c r="M24" s="145">
        <f>N22/M22*1000</f>
        <v>196465.72526105065</v>
      </c>
      <c r="N24" s="146"/>
      <c r="O24" s="143">
        <f>P22/O22*1000</f>
        <v>268882.34165067179</v>
      </c>
      <c r="P24" s="144"/>
      <c r="Q24" s="145">
        <f>R22/Q22*1000</f>
        <v>177593.62661688667</v>
      </c>
      <c r="R24" s="146"/>
      <c r="S24" s="143">
        <f>T22/S22*1000</f>
        <v>90430.735418427736</v>
      </c>
      <c r="T24" s="144"/>
      <c r="U24" s="145">
        <f>V22/U22*1000</f>
        <v>356803.38612779899</v>
      </c>
      <c r="V24" s="146"/>
      <c r="W24" s="143">
        <f>X22/W22*1000</f>
        <v>260141.96636292478</v>
      </c>
      <c r="X24" s="144"/>
      <c r="Y24" s="145">
        <f>Z22/Y22*1000</f>
        <v>210540.07260521274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1544</v>
      </c>
      <c r="F27" s="103">
        <v>264044</v>
      </c>
      <c r="G27" s="118">
        <v>702</v>
      </c>
      <c r="H27" s="104">
        <v>229324</v>
      </c>
      <c r="I27" s="102">
        <v>3323</v>
      </c>
      <c r="J27" s="103">
        <v>920495</v>
      </c>
      <c r="K27" s="106">
        <v>1756</v>
      </c>
      <c r="L27" s="104">
        <v>3857768</v>
      </c>
      <c r="M27" s="102">
        <v>11423</v>
      </c>
      <c r="N27" s="103">
        <v>1847720</v>
      </c>
      <c r="O27" s="106">
        <v>4758</v>
      </c>
      <c r="P27" s="104">
        <v>1544515</v>
      </c>
      <c r="Q27" s="102">
        <v>28965</v>
      </c>
      <c r="R27" s="103">
        <v>5784294</v>
      </c>
      <c r="S27" s="106">
        <v>57646</v>
      </c>
      <c r="T27" s="104">
        <v>10658332</v>
      </c>
      <c r="U27" s="102">
        <v>4614</v>
      </c>
      <c r="V27" s="103">
        <v>1759539</v>
      </c>
      <c r="W27" s="102">
        <v>8249</v>
      </c>
      <c r="X27" s="104">
        <v>1553356</v>
      </c>
      <c r="Y27" s="114">
        <v>122980</v>
      </c>
      <c r="Z27" s="115">
        <v>28419387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1164</v>
      </c>
      <c r="F28" s="111">
        <v>123315</v>
      </c>
      <c r="G28" s="108">
        <v>723</v>
      </c>
      <c r="H28" s="109">
        <v>240400</v>
      </c>
      <c r="I28" s="110">
        <v>3564</v>
      </c>
      <c r="J28" s="111">
        <v>945330</v>
      </c>
      <c r="K28" s="112">
        <v>1743</v>
      </c>
      <c r="L28" s="109">
        <v>4285197</v>
      </c>
      <c r="M28" s="110">
        <v>10621</v>
      </c>
      <c r="N28" s="111">
        <v>1739834</v>
      </c>
      <c r="O28" s="112">
        <v>4649</v>
      </c>
      <c r="P28" s="109">
        <v>1535301</v>
      </c>
      <c r="Q28" s="110">
        <v>27570</v>
      </c>
      <c r="R28" s="111">
        <v>5435951</v>
      </c>
      <c r="S28" s="112">
        <v>57338</v>
      </c>
      <c r="T28" s="109">
        <v>10584830</v>
      </c>
      <c r="U28" s="110">
        <v>6795</v>
      </c>
      <c r="V28" s="111">
        <v>3245682</v>
      </c>
      <c r="W28" s="110">
        <v>8316</v>
      </c>
      <c r="X28" s="109">
        <v>1610869</v>
      </c>
      <c r="Y28" s="113">
        <v>122483</v>
      </c>
      <c r="Z28" s="107">
        <v>29746709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3625</v>
      </c>
      <c r="F29" s="107">
        <v>748877</v>
      </c>
      <c r="G29" s="119">
        <v>849</v>
      </c>
      <c r="H29" s="117">
        <v>383269</v>
      </c>
      <c r="I29" s="113">
        <v>1861</v>
      </c>
      <c r="J29" s="107">
        <v>975046</v>
      </c>
      <c r="K29" s="116">
        <v>2469</v>
      </c>
      <c r="L29" s="117">
        <v>2848392</v>
      </c>
      <c r="M29" s="113">
        <v>16932</v>
      </c>
      <c r="N29" s="107">
        <v>3079216</v>
      </c>
      <c r="O29" s="116">
        <v>4629</v>
      </c>
      <c r="P29" s="117">
        <v>1208658</v>
      </c>
      <c r="Q29" s="113">
        <v>59038</v>
      </c>
      <c r="R29" s="107">
        <v>10200017</v>
      </c>
      <c r="S29" s="116">
        <v>30830</v>
      </c>
      <c r="T29" s="117">
        <v>2651823</v>
      </c>
      <c r="U29" s="113">
        <v>3761</v>
      </c>
      <c r="V29" s="107">
        <v>804134</v>
      </c>
      <c r="W29" s="113">
        <v>8606</v>
      </c>
      <c r="X29" s="117">
        <v>1872792</v>
      </c>
      <c r="Y29" s="113">
        <v>132600</v>
      </c>
      <c r="Z29" s="107">
        <v>24772224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58.4</v>
      </c>
      <c r="F30" s="148"/>
      <c r="G30" s="147">
        <v>80.3</v>
      </c>
      <c r="H30" s="148"/>
      <c r="I30" s="147">
        <v>157.5</v>
      </c>
      <c r="J30" s="148"/>
      <c r="K30" s="147">
        <v>69.5</v>
      </c>
      <c r="L30" s="148"/>
      <c r="M30" s="147">
        <v>46.4</v>
      </c>
      <c r="N30" s="148"/>
      <c r="O30" s="147">
        <v>110.8</v>
      </c>
      <c r="P30" s="148"/>
      <c r="Q30" s="147">
        <v>52.3</v>
      </c>
      <c r="R30" s="148"/>
      <c r="S30" s="147">
        <v>150.4</v>
      </c>
      <c r="T30" s="148"/>
      <c r="U30" s="147">
        <v>60.7</v>
      </c>
      <c r="V30" s="148"/>
      <c r="W30" s="147">
        <v>83.8</v>
      </c>
      <c r="X30" s="148"/>
      <c r="Y30" s="147">
        <v>81.5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-20.55156794425087</v>
      </c>
      <c r="F34" s="154"/>
      <c r="G34" s="161">
        <f t="shared" ref="G34" si="7">+G23-G30</f>
        <v>8.4437677973722316</v>
      </c>
      <c r="H34" s="162"/>
      <c r="I34" s="152">
        <f t="shared" ref="I34" si="8">+I23-I30</f>
        <v>-105.03909119529857</v>
      </c>
      <c r="J34" s="154"/>
      <c r="K34" s="161">
        <f t="shared" ref="K34" si="9">+K23-K30</f>
        <v>-39.191652043118573</v>
      </c>
      <c r="L34" s="162"/>
      <c r="M34" s="152">
        <f t="shared" ref="M34" si="10">+M23-M30</f>
        <v>20.031958935446063</v>
      </c>
      <c r="N34" s="154"/>
      <c r="O34" s="161">
        <f t="shared" ref="O34" si="11">+O23-O30</f>
        <v>-27.740805673200043</v>
      </c>
      <c r="P34" s="162"/>
      <c r="Q34" s="152">
        <f t="shared" ref="Q34" si="12">+Q23-Q30</f>
        <v>-8.2952815298476423</v>
      </c>
      <c r="R34" s="154"/>
      <c r="S34" s="161">
        <f t="shared" ref="S34" si="13">+S23-S30</f>
        <v>14.525766031378339</v>
      </c>
      <c r="T34" s="162"/>
      <c r="U34" s="152">
        <f t="shared" ref="U34" si="14">+U23-U30</f>
        <v>22.160530104157843</v>
      </c>
      <c r="V34" s="154"/>
      <c r="W34" s="161">
        <f t="shared" ref="W34" si="15">+W23-W30</f>
        <v>-8.5337719928715643</v>
      </c>
      <c r="X34" s="162"/>
      <c r="Y34" s="152">
        <f t="shared" ref="Y34" si="16">+Y23-Y30</f>
        <v>-5.1481955735506659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+(E39+E40)/(E41+'(令和4年9月)'!E41)*100</f>
        <v>52.987622705932566</v>
      </c>
      <c r="F42" s="154"/>
      <c r="G42" s="158">
        <f>+(G39+G40)/(G41+'(令和4年9月)'!G41)*100</f>
        <v>84.084791386271874</v>
      </c>
      <c r="H42" s="154"/>
      <c r="I42" s="158">
        <f>+(I39+I40)/(I41+'(令和4年9月)'!I41)*100</f>
        <v>79.462679856115102</v>
      </c>
      <c r="J42" s="154"/>
      <c r="K42" s="158">
        <f>+(K39+K40)/(K41+'(令和4年9月)'!K41)*100</f>
        <v>38.569297082228118</v>
      </c>
      <c r="L42" s="154"/>
      <c r="M42" s="158">
        <f>+(M39+M40)/(M41+'(令和4年9月)'!M41)*100</f>
        <v>42.567467112686337</v>
      </c>
      <c r="N42" s="154"/>
      <c r="O42" s="158">
        <f>+(O39+O40)/(O41+'(令和4年9月)'!O41)*100</f>
        <v>88.559579202913213</v>
      </c>
      <c r="P42" s="154"/>
      <c r="Q42" s="158">
        <f>+(Q39+Q40)/(Q41+'(令和4年9月)'!Q41)*100</f>
        <v>46.23276798395856</v>
      </c>
      <c r="R42" s="154"/>
      <c r="S42" s="158">
        <f>+(S39+S40)/(S41+'(令和4年9月)'!S41)*100</f>
        <v>191.79589156055022</v>
      </c>
      <c r="T42" s="154"/>
      <c r="U42" s="158">
        <f>+(U39+U40)/(U41+'(令和4年9月)'!U41)*100</f>
        <v>70.748891703609885</v>
      </c>
      <c r="V42" s="154"/>
      <c r="W42" s="158">
        <f>+(W39+W40)/(W41+'(令和4年9月)'!W41)*100</f>
        <v>90.514490824451016</v>
      </c>
      <c r="X42" s="154"/>
      <c r="Y42" s="158">
        <f>+(Y39+Y40)/(Y41+'(令和4年9月)'!Y41)*100</f>
        <v>80.091749959534852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-15.139190650183437</v>
      </c>
      <c r="F46" s="154"/>
      <c r="G46" s="158">
        <f>G23-G42</f>
        <v>4.6589764111003547</v>
      </c>
      <c r="H46" s="154"/>
      <c r="I46" s="158">
        <f>I23-I42</f>
        <v>-27.00177105141367</v>
      </c>
      <c r="J46" s="154"/>
      <c r="K46" s="158">
        <f>K23-K42</f>
        <v>-8.2609491253466913</v>
      </c>
      <c r="L46" s="154"/>
      <c r="M46" s="158">
        <f>M23-M42</f>
        <v>23.864491822759724</v>
      </c>
      <c r="N46" s="154"/>
      <c r="O46" s="158">
        <f t="shared" si="18"/>
        <v>-5.5003848761132588</v>
      </c>
      <c r="P46" s="154"/>
      <c r="Q46" s="158">
        <f t="shared" si="18"/>
        <v>-2.2280495138062051</v>
      </c>
      <c r="R46" s="154"/>
      <c r="S46" s="158">
        <f t="shared" si="18"/>
        <v>-26.870125529171872</v>
      </c>
      <c r="T46" s="154"/>
      <c r="U46" s="158">
        <f t="shared" si="18"/>
        <v>12.11163840054796</v>
      </c>
      <c r="V46" s="154"/>
      <c r="W46" s="158">
        <f t="shared" si="18"/>
        <v>-15.248262817322583</v>
      </c>
      <c r="X46" s="154"/>
      <c r="Y46" s="158">
        <f t="shared" si="18"/>
        <v>-3.7399455330855176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69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7"/>
      <c r="D6" s="85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52.987622705932566</v>
      </c>
      <c r="F23" s="140"/>
      <c r="G23" s="139">
        <f>(G20+G21)/(G22+G41)*100</f>
        <v>84.084791386271874</v>
      </c>
      <c r="H23" s="140"/>
      <c r="I23" s="139">
        <f>(I20+I21)/(I22+I41)*100</f>
        <v>79.462679856115102</v>
      </c>
      <c r="J23" s="140"/>
      <c r="K23" s="139">
        <f>(K20+K21)/(K22+K41)*100</f>
        <v>38.569297082228118</v>
      </c>
      <c r="L23" s="140"/>
      <c r="M23" s="139">
        <f>(M20+M21)/(M22+M41)*100</f>
        <v>42.567467112686337</v>
      </c>
      <c r="N23" s="140"/>
      <c r="O23" s="139">
        <f>(O20+O21)/(O22+O41)*100</f>
        <v>88.559579202913213</v>
      </c>
      <c r="P23" s="140"/>
      <c r="Q23" s="139">
        <f>(Q20+Q21)/(Q22+Q41)*100</f>
        <v>46.23276798395856</v>
      </c>
      <c r="R23" s="140"/>
      <c r="S23" s="139">
        <f>(S20+S21)/(S22+S41)*100</f>
        <v>191.79589156055022</v>
      </c>
      <c r="T23" s="140"/>
      <c r="U23" s="139">
        <f>(U20+U21)/(U22+U41)*100</f>
        <v>70.748891703609885</v>
      </c>
      <c r="V23" s="140"/>
      <c r="W23" s="139">
        <f>(W20+W21)/(W22+W41)*100</f>
        <v>90.514490824451016</v>
      </c>
      <c r="X23" s="140"/>
      <c r="Y23" s="139">
        <f>(Y20+Y21)/(Y22+Y41)*100</f>
        <v>80.091749959534852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176002.98762270596</v>
      </c>
      <c r="F24" s="142"/>
      <c r="G24" s="143">
        <f>H22/G22*1000</f>
        <v>427144.68371467025</v>
      </c>
      <c r="H24" s="144"/>
      <c r="I24" s="145">
        <f>J22/I22*1000</f>
        <v>1225846.2230215827</v>
      </c>
      <c r="J24" s="146"/>
      <c r="K24" s="143">
        <f>L22/K22*1000</f>
        <v>167612.40053050398</v>
      </c>
      <c r="L24" s="144"/>
      <c r="M24" s="145">
        <f>N22/M22*1000</f>
        <v>191677.89459245393</v>
      </c>
      <c r="N24" s="146"/>
      <c r="O24" s="143">
        <f>P22/O22*1000</f>
        <v>267479.06129880639</v>
      </c>
      <c r="P24" s="144"/>
      <c r="Q24" s="145">
        <f>R22/Q22*1000</f>
        <v>178886.70732726209</v>
      </c>
      <c r="R24" s="146"/>
      <c r="S24" s="143">
        <f>T22/S22*1000</f>
        <v>80690.845404458712</v>
      </c>
      <c r="T24" s="144"/>
      <c r="U24" s="145">
        <f>V22/U22*1000</f>
        <v>343619.06269791006</v>
      </c>
      <c r="V24" s="146"/>
      <c r="W24" s="143">
        <f>X22/W22*1000</f>
        <v>259568.38903603234</v>
      </c>
      <c r="X24" s="144"/>
      <c r="Y24" s="145">
        <f>Z22/Y22*1000</f>
        <v>212150.97933533939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2077</v>
      </c>
      <c r="F27" s="103">
        <v>348977</v>
      </c>
      <c r="G27" s="118">
        <v>698</v>
      </c>
      <c r="H27" s="104">
        <v>216600</v>
      </c>
      <c r="I27" s="102">
        <v>3389</v>
      </c>
      <c r="J27" s="103">
        <v>6128023</v>
      </c>
      <c r="K27" s="106">
        <v>1822</v>
      </c>
      <c r="L27" s="104">
        <v>2443552</v>
      </c>
      <c r="M27" s="102">
        <v>6582</v>
      </c>
      <c r="N27" s="103">
        <v>1337035</v>
      </c>
      <c r="O27" s="106">
        <v>5004</v>
      </c>
      <c r="P27" s="104">
        <v>1676049</v>
      </c>
      <c r="Q27" s="102">
        <v>30228</v>
      </c>
      <c r="R27" s="103">
        <v>5855142</v>
      </c>
      <c r="S27" s="106">
        <v>46011</v>
      </c>
      <c r="T27" s="104">
        <v>10133759</v>
      </c>
      <c r="U27" s="102">
        <v>3768</v>
      </c>
      <c r="V27" s="103">
        <v>1010006</v>
      </c>
      <c r="W27" s="102">
        <v>7211</v>
      </c>
      <c r="X27" s="104">
        <v>1345774</v>
      </c>
      <c r="Y27" s="114">
        <v>106790</v>
      </c>
      <c r="Z27" s="115">
        <v>30494917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1208</v>
      </c>
      <c r="F28" s="111">
        <v>98828</v>
      </c>
      <c r="G28" s="108">
        <v>700</v>
      </c>
      <c r="H28" s="109">
        <v>226248</v>
      </c>
      <c r="I28" s="110">
        <v>3658</v>
      </c>
      <c r="J28" s="111">
        <v>7318754</v>
      </c>
      <c r="K28" s="112">
        <v>1062</v>
      </c>
      <c r="L28" s="109">
        <v>1958028</v>
      </c>
      <c r="M28" s="110">
        <v>9965</v>
      </c>
      <c r="N28" s="111">
        <v>1539913</v>
      </c>
      <c r="O28" s="112">
        <v>4891</v>
      </c>
      <c r="P28" s="109">
        <v>1676821</v>
      </c>
      <c r="Q28" s="110">
        <v>29791</v>
      </c>
      <c r="R28" s="111">
        <v>5670592</v>
      </c>
      <c r="S28" s="112">
        <v>46465</v>
      </c>
      <c r="T28" s="109">
        <v>10033001</v>
      </c>
      <c r="U28" s="110">
        <v>2954</v>
      </c>
      <c r="V28" s="111">
        <v>1195606</v>
      </c>
      <c r="W28" s="110">
        <v>7928</v>
      </c>
      <c r="X28" s="109">
        <v>1532951</v>
      </c>
      <c r="Y28" s="113">
        <v>108622</v>
      </c>
      <c r="Z28" s="107">
        <v>31250742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3245</v>
      </c>
      <c r="F29" s="107">
        <v>608148</v>
      </c>
      <c r="G29" s="119">
        <v>870</v>
      </c>
      <c r="H29" s="117">
        <v>394345</v>
      </c>
      <c r="I29" s="113">
        <v>2102</v>
      </c>
      <c r="J29" s="107">
        <v>999881</v>
      </c>
      <c r="K29" s="116">
        <v>2456</v>
      </c>
      <c r="L29" s="117">
        <v>3275821</v>
      </c>
      <c r="M29" s="113">
        <v>16130</v>
      </c>
      <c r="N29" s="107">
        <v>2971330</v>
      </c>
      <c r="O29" s="116">
        <v>4520</v>
      </c>
      <c r="P29" s="117">
        <v>1199444</v>
      </c>
      <c r="Q29" s="113">
        <v>57643</v>
      </c>
      <c r="R29" s="107">
        <v>9851674</v>
      </c>
      <c r="S29" s="116">
        <v>30522</v>
      </c>
      <c r="T29" s="117">
        <v>2578321</v>
      </c>
      <c r="U29" s="113">
        <v>5942</v>
      </c>
      <c r="V29" s="107">
        <v>2290277</v>
      </c>
      <c r="W29" s="113">
        <v>8673</v>
      </c>
      <c r="X29" s="117">
        <v>1930305</v>
      </c>
      <c r="Y29" s="113">
        <v>132103</v>
      </c>
      <c r="Z29" s="107">
        <v>26099546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58.4</v>
      </c>
      <c r="F30" s="148"/>
      <c r="G30" s="147">
        <v>80.3</v>
      </c>
      <c r="H30" s="148"/>
      <c r="I30" s="147">
        <v>157.5</v>
      </c>
      <c r="J30" s="148"/>
      <c r="K30" s="147">
        <v>69.5</v>
      </c>
      <c r="L30" s="148"/>
      <c r="M30" s="147">
        <v>46.4</v>
      </c>
      <c r="N30" s="148"/>
      <c r="O30" s="147">
        <v>110.8</v>
      </c>
      <c r="P30" s="148"/>
      <c r="Q30" s="147">
        <v>52.3</v>
      </c>
      <c r="R30" s="148"/>
      <c r="S30" s="147">
        <v>150.4</v>
      </c>
      <c r="T30" s="148"/>
      <c r="U30" s="147">
        <v>60.7</v>
      </c>
      <c r="V30" s="148"/>
      <c r="W30" s="147">
        <v>83.8</v>
      </c>
      <c r="X30" s="148"/>
      <c r="Y30" s="147">
        <v>81.5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-5.4123772940674328</v>
      </c>
      <c r="F34" s="154"/>
      <c r="G34" s="161">
        <f t="shared" ref="G34" si="7">+G23-G30</f>
        <v>3.7847913862718769</v>
      </c>
      <c r="H34" s="162"/>
      <c r="I34" s="152">
        <f t="shared" ref="I34" si="8">+I23-I30</f>
        <v>-78.037320143884898</v>
      </c>
      <c r="J34" s="154"/>
      <c r="K34" s="161">
        <f t="shared" ref="K34" si="9">+K23-K30</f>
        <v>-30.930702917771882</v>
      </c>
      <c r="L34" s="162"/>
      <c r="M34" s="152">
        <f t="shared" ref="M34" si="10">+M23-M30</f>
        <v>-3.8325328873136613</v>
      </c>
      <c r="N34" s="154"/>
      <c r="O34" s="161">
        <f t="shared" ref="O34" si="11">+O23-O30</f>
        <v>-22.240420797086784</v>
      </c>
      <c r="P34" s="162"/>
      <c r="Q34" s="152">
        <f t="shared" ref="Q34" si="12">+Q23-Q30</f>
        <v>-6.0672320160414372</v>
      </c>
      <c r="R34" s="154"/>
      <c r="S34" s="161">
        <f t="shared" ref="S34" si="13">+S23-S30</f>
        <v>41.395891560550211</v>
      </c>
      <c r="T34" s="162"/>
      <c r="U34" s="152">
        <f t="shared" ref="U34" si="14">+U23-U30</f>
        <v>10.048891703609883</v>
      </c>
      <c r="V34" s="154"/>
      <c r="W34" s="161">
        <f t="shared" ref="W34" si="15">+W23-W30</f>
        <v>6.7144908244510191</v>
      </c>
      <c r="X34" s="162"/>
      <c r="Y34" s="152">
        <f t="shared" ref="Y34" si="16">+Y23-Y30</f>
        <v>-1.4082500404651483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+(E39+E40)/(E41+'(令和4年8月)'!E41)*100</f>
        <v>56.18918307309346</v>
      </c>
      <c r="F42" s="154"/>
      <c r="G42" s="158">
        <f>+(G39+G40)/(G41+'(令和4年8月)'!G41)*100</f>
        <v>83.32777592530843</v>
      </c>
      <c r="H42" s="154"/>
      <c r="I42" s="158">
        <f>+(I39+I40)/(I41+'(令和4年8月)'!I41)*100</f>
        <v>105.76002393776183</v>
      </c>
      <c r="J42" s="154"/>
      <c r="K42" s="158">
        <f>+(K39+K40)/(K41+'(令和4年8月)'!K41)*100</f>
        <v>40.634005763688762</v>
      </c>
      <c r="L42" s="154"/>
      <c r="M42" s="158">
        <f>+(M39+M40)/(M41+'(令和4年8月)'!M41)*100</f>
        <v>43.78798509692664</v>
      </c>
      <c r="N42" s="154"/>
      <c r="O42" s="158">
        <f>+(O39+O40)/(O41+'(令和4年8月)'!O41)*100</f>
        <v>88.487972508591056</v>
      </c>
      <c r="P42" s="154"/>
      <c r="Q42" s="158">
        <f>+(Q39+Q40)/(Q41+'(令和4年8月)'!Q41)*100</f>
        <v>45.689185395577717</v>
      </c>
      <c r="R42" s="154"/>
      <c r="S42" s="158">
        <f>+(S39+S40)/(S41+'(令和4年8月)'!S41)*100</f>
        <v>181.45744515594524</v>
      </c>
      <c r="T42" s="154"/>
      <c r="U42" s="158">
        <f>+(U39+U40)/(U41+'(令和4年8月)'!U41)*100</f>
        <v>79.595653722835763</v>
      </c>
      <c r="V42" s="154"/>
      <c r="W42" s="158">
        <f>+(W39+W40)/(W41+'(令和4年8月)'!W41)*100</f>
        <v>91.376629226814387</v>
      </c>
      <c r="X42" s="154"/>
      <c r="Y42" s="158">
        <f>+(Y39+Y40)/(Y41+'(令和4年8月)'!Y41)*100</f>
        <v>77.258756795667793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-3.2015603671608943</v>
      </c>
      <c r="F46" s="154"/>
      <c r="G46" s="158">
        <f>G23-G42</f>
        <v>0.7570154609634443</v>
      </c>
      <c r="H46" s="154"/>
      <c r="I46" s="158">
        <f>I23-I42</f>
        <v>-26.297344081646727</v>
      </c>
      <c r="J46" s="154"/>
      <c r="K46" s="158">
        <f>K23-K42</f>
        <v>-2.0647086814606439</v>
      </c>
      <c r="L46" s="154"/>
      <c r="M46" s="158">
        <f>M23-M42</f>
        <v>-1.2205179842403027</v>
      </c>
      <c r="N46" s="154"/>
      <c r="O46" s="158">
        <f t="shared" si="18"/>
        <v>7.1606694322156272E-2</v>
      </c>
      <c r="P46" s="154"/>
      <c r="Q46" s="158">
        <f t="shared" si="18"/>
        <v>0.54358258838084339</v>
      </c>
      <c r="R46" s="154"/>
      <c r="S46" s="158">
        <f t="shared" si="18"/>
        <v>10.33844640460498</v>
      </c>
      <c r="T46" s="154"/>
      <c r="U46" s="158">
        <f t="shared" si="18"/>
        <v>-8.8467620192258778</v>
      </c>
      <c r="V46" s="154"/>
      <c r="W46" s="158">
        <f t="shared" si="18"/>
        <v>-0.86213840236337091</v>
      </c>
      <c r="X46" s="154"/>
      <c r="Y46" s="158">
        <f t="shared" si="18"/>
        <v>2.8329931638670587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68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7"/>
      <c r="D6" s="85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47.033697199810156</v>
      </c>
      <c r="F23" s="140"/>
      <c r="G23" s="139">
        <f>(G20+G21)/(G22+G41)*100</f>
        <v>81.782945736434115</v>
      </c>
      <c r="H23" s="140"/>
      <c r="I23" s="139">
        <f>(I20+I21)/(I22+I41)*100</f>
        <v>72.933656601278372</v>
      </c>
      <c r="J23" s="140"/>
      <c r="K23" s="139">
        <f>(K20+K21)/(K22+K41)*100</f>
        <v>33.239683933274804</v>
      </c>
      <c r="L23" s="140"/>
      <c r="M23" s="139">
        <f>(M20+M21)/(M22+M41)*100</f>
        <v>42.296533733939143</v>
      </c>
      <c r="N23" s="140"/>
      <c r="O23" s="139">
        <f>(O20+O21)/(O22+O41)*100</f>
        <v>94.696441032798333</v>
      </c>
      <c r="P23" s="140"/>
      <c r="Q23" s="139">
        <f>(Q20+Q21)/(Q22+Q41)*100</f>
        <v>41.361188816842649</v>
      </c>
      <c r="R23" s="140"/>
      <c r="S23" s="139">
        <f>(S20+S21)/(S22+S41)*100</f>
        <v>177.50258341944732</v>
      </c>
      <c r="T23" s="140"/>
      <c r="U23" s="139">
        <f>(U20+U21)/(U22+U41)*100</f>
        <v>67.363541765206705</v>
      </c>
      <c r="V23" s="140"/>
      <c r="W23" s="139">
        <f>(W20+W21)/(W22+W41)*100</f>
        <v>92.782549589074961</v>
      </c>
      <c r="X23" s="140"/>
      <c r="Y23" s="139">
        <f>(Y20+Y21)/(Y22+Y41)*100</f>
        <v>77.258756795667793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166312.90926099158</v>
      </c>
      <c r="F24" s="142"/>
      <c r="G24" s="143">
        <f>H22/G22*1000</f>
        <v>430392.29311433987</v>
      </c>
      <c r="H24" s="144"/>
      <c r="I24" s="145">
        <f>J22/I22*1000</f>
        <v>1539698.3920034769</v>
      </c>
      <c r="J24" s="146"/>
      <c r="K24" s="143">
        <f>L22/K22*1000</f>
        <v>1719410.4840060291</v>
      </c>
      <c r="L24" s="144"/>
      <c r="M24" s="145">
        <f>N22/M22*1000</f>
        <v>189055.51822239353</v>
      </c>
      <c r="N24" s="146"/>
      <c r="O24" s="143">
        <f>P22/O22*1000</f>
        <v>279631.69291338586</v>
      </c>
      <c r="P24" s="144"/>
      <c r="Q24" s="145">
        <f>R22/Q22*1000</f>
        <v>176721.10162295526</v>
      </c>
      <c r="R24" s="146"/>
      <c r="S24" s="143">
        <f>T22/S22*1000</f>
        <v>78762.725668521787</v>
      </c>
      <c r="T24" s="144"/>
      <c r="U24" s="145">
        <f>V22/U22*1000</f>
        <v>336809.86039936385</v>
      </c>
      <c r="V24" s="146"/>
      <c r="W24" s="143">
        <f>X22/W22*1000</f>
        <v>251913.37145638154</v>
      </c>
      <c r="X24" s="144"/>
      <c r="Y24" s="145">
        <f>Z22/Y22*1000</f>
        <v>262175.36445633997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1095</v>
      </c>
      <c r="F27" s="103">
        <v>85953</v>
      </c>
      <c r="G27" s="118">
        <v>558</v>
      </c>
      <c r="H27" s="104">
        <v>195977</v>
      </c>
      <c r="I27" s="102">
        <v>3291</v>
      </c>
      <c r="J27" s="103">
        <v>6489789</v>
      </c>
      <c r="K27" s="106">
        <v>1192</v>
      </c>
      <c r="L27" s="104">
        <v>2280063</v>
      </c>
      <c r="M27" s="102">
        <v>9724</v>
      </c>
      <c r="N27" s="103">
        <v>1457753</v>
      </c>
      <c r="O27" s="106">
        <v>4704</v>
      </c>
      <c r="P27" s="104">
        <v>1630911</v>
      </c>
      <c r="Q27" s="102">
        <v>27417</v>
      </c>
      <c r="R27" s="103">
        <v>5475124</v>
      </c>
      <c r="S27" s="106">
        <v>47809</v>
      </c>
      <c r="T27" s="104">
        <v>10844067</v>
      </c>
      <c r="U27" s="102">
        <v>2718</v>
      </c>
      <c r="V27" s="103">
        <v>677163</v>
      </c>
      <c r="W27" s="102">
        <v>7695</v>
      </c>
      <c r="X27" s="104">
        <v>1529566</v>
      </c>
      <c r="Y27" s="114">
        <v>106203</v>
      </c>
      <c r="Z27" s="115">
        <v>30666366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1250</v>
      </c>
      <c r="F28" s="111">
        <v>124091</v>
      </c>
      <c r="G28" s="108">
        <v>568</v>
      </c>
      <c r="H28" s="109">
        <v>187596</v>
      </c>
      <c r="I28" s="110">
        <v>3131</v>
      </c>
      <c r="J28" s="111">
        <v>6530300</v>
      </c>
      <c r="K28" s="112">
        <v>1014</v>
      </c>
      <c r="L28" s="109">
        <v>1889228</v>
      </c>
      <c r="M28" s="110">
        <v>7617</v>
      </c>
      <c r="N28" s="111">
        <v>1517529</v>
      </c>
      <c r="O28" s="112">
        <v>4629</v>
      </c>
      <c r="P28" s="109">
        <v>1599077</v>
      </c>
      <c r="Q28" s="110">
        <v>28554</v>
      </c>
      <c r="R28" s="111">
        <v>5619583</v>
      </c>
      <c r="S28" s="112">
        <v>46896</v>
      </c>
      <c r="T28" s="109">
        <v>11146204</v>
      </c>
      <c r="U28" s="110">
        <v>2769</v>
      </c>
      <c r="V28" s="111">
        <v>647991</v>
      </c>
      <c r="W28" s="110">
        <v>7956</v>
      </c>
      <c r="X28" s="109">
        <v>1588072</v>
      </c>
      <c r="Y28" s="113">
        <v>104384</v>
      </c>
      <c r="Z28" s="107">
        <v>30849671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2376</v>
      </c>
      <c r="F29" s="107">
        <v>357999</v>
      </c>
      <c r="G29" s="119">
        <v>872</v>
      </c>
      <c r="H29" s="117">
        <v>403993</v>
      </c>
      <c r="I29" s="113">
        <v>2371</v>
      </c>
      <c r="J29" s="107">
        <v>2190612</v>
      </c>
      <c r="K29" s="116">
        <v>1696</v>
      </c>
      <c r="L29" s="117">
        <v>2790297</v>
      </c>
      <c r="M29" s="113">
        <v>19515</v>
      </c>
      <c r="N29" s="107">
        <v>3174208</v>
      </c>
      <c r="O29" s="116">
        <v>4407</v>
      </c>
      <c r="P29" s="117">
        <v>1200216</v>
      </c>
      <c r="Q29" s="113">
        <v>57206</v>
      </c>
      <c r="R29" s="107">
        <v>9667124</v>
      </c>
      <c r="S29" s="116">
        <v>30976</v>
      </c>
      <c r="T29" s="117">
        <v>2477563</v>
      </c>
      <c r="U29" s="113">
        <v>5128</v>
      </c>
      <c r="V29" s="107">
        <v>2475877</v>
      </c>
      <c r="W29" s="113">
        <v>9390</v>
      </c>
      <c r="X29" s="117">
        <v>2117482</v>
      </c>
      <c r="Y29" s="113">
        <v>133937</v>
      </c>
      <c r="Z29" s="107">
        <v>26855371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39.9</v>
      </c>
      <c r="F30" s="148"/>
      <c r="G30" s="147">
        <v>63</v>
      </c>
      <c r="H30" s="148"/>
      <c r="I30" s="147">
        <v>107.6</v>
      </c>
      <c r="J30" s="148"/>
      <c r="K30" s="147">
        <v>66.5</v>
      </c>
      <c r="L30" s="148"/>
      <c r="M30" s="147">
        <v>54</v>
      </c>
      <c r="N30" s="148"/>
      <c r="O30" s="147">
        <v>108.8</v>
      </c>
      <c r="P30" s="148"/>
      <c r="Q30" s="147">
        <v>49.6</v>
      </c>
      <c r="R30" s="148"/>
      <c r="S30" s="147">
        <v>179</v>
      </c>
      <c r="T30" s="148"/>
      <c r="U30" s="147">
        <v>55</v>
      </c>
      <c r="V30" s="148"/>
      <c r="W30" s="147">
        <v>82.3</v>
      </c>
      <c r="X30" s="148"/>
      <c r="Y30" s="147">
        <v>86.8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7.1336971998101575</v>
      </c>
      <c r="F34" s="154"/>
      <c r="G34" s="161">
        <f t="shared" ref="G34" si="7">+G23-G30</f>
        <v>18.782945736434115</v>
      </c>
      <c r="H34" s="162"/>
      <c r="I34" s="152">
        <f t="shared" ref="I34" si="8">+I23-I30</f>
        <v>-34.666343398721622</v>
      </c>
      <c r="J34" s="154"/>
      <c r="K34" s="161">
        <f t="shared" ref="K34" si="9">+K23-K30</f>
        <v>-33.260316066725196</v>
      </c>
      <c r="L34" s="162"/>
      <c r="M34" s="152">
        <f t="shared" ref="M34" si="10">+M23-M30</f>
        <v>-11.703466266060857</v>
      </c>
      <c r="N34" s="154"/>
      <c r="O34" s="161">
        <f t="shared" ref="O34" si="11">+O23-O30</f>
        <v>-14.103558967201664</v>
      </c>
      <c r="P34" s="162"/>
      <c r="Q34" s="152">
        <f t="shared" ref="Q34" si="12">+Q23-Q30</f>
        <v>-8.2388111831573525</v>
      </c>
      <c r="R34" s="154"/>
      <c r="S34" s="161">
        <f t="shared" ref="S34" si="13">+S23-S30</f>
        <v>-1.4974165805526809</v>
      </c>
      <c r="T34" s="162"/>
      <c r="U34" s="152">
        <f t="shared" ref="U34" si="14">+U23-U30</f>
        <v>12.363541765206705</v>
      </c>
      <c r="V34" s="154"/>
      <c r="W34" s="161">
        <f t="shared" ref="W34" si="15">+W23-W30</f>
        <v>10.482549589074964</v>
      </c>
      <c r="X34" s="162"/>
      <c r="Y34" s="152">
        <f t="shared" ref="Y34" si="16">+Y23-Y30</f>
        <v>-9.5412432043322042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+(E39+E40)/(E41+'(令和4年7月)'!E41)*100</f>
        <v>45.25</v>
      </c>
      <c r="F42" s="154"/>
      <c r="G42" s="158">
        <f>+(G39+G40)/(G41+'(令和4年7月)'!G41)*100</f>
        <v>73.135292218275751</v>
      </c>
      <c r="H42" s="154"/>
      <c r="I42" s="158">
        <f>+(I39+I40)/(I41+'(令和4年7月)'!I41)*100</f>
        <v>89.22512608895002</v>
      </c>
      <c r="J42" s="154"/>
      <c r="K42" s="158">
        <f>+(K39+K40)/(K41+'(令和4年7月)'!K41)*100</f>
        <v>29.032258064516132</v>
      </c>
      <c r="L42" s="154"/>
      <c r="M42" s="158">
        <f>+(M39+M40)/(M41+'(令和4年7月)'!M41)*100</f>
        <v>57.74874007842147</v>
      </c>
      <c r="N42" s="154"/>
      <c r="O42" s="158">
        <f>+(O39+O40)/(O41+'(令和4年7月)'!O41)*100</f>
        <v>87.141992739007662</v>
      </c>
      <c r="P42" s="154"/>
      <c r="Q42" s="158">
        <f>+(Q39+Q40)/(Q41+'(令和4年7月)'!Q41)*100</f>
        <v>44.917699654541757</v>
      </c>
      <c r="R42" s="154"/>
      <c r="S42" s="158">
        <f>+(S39+S40)/(S41+'(令和4年7月)'!S41)*100</f>
        <v>183.00807705814478</v>
      </c>
      <c r="T42" s="154"/>
      <c r="U42" s="158">
        <f>+(U39+U40)/(U41+'(令和4年7月)'!U41)*100</f>
        <v>61.984160066694457</v>
      </c>
      <c r="V42" s="154"/>
      <c r="W42" s="158">
        <f>+(W39+W40)/(W41+'(令和4年7月)'!W41)*100</f>
        <v>87.24570593251309</v>
      </c>
      <c r="X42" s="154"/>
      <c r="Y42" s="158">
        <f>+(Y39+Y40)/(Y41+'(令和4年7月)'!Y41)*100</f>
        <v>81.599170280891812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1.7836971998101561</v>
      </c>
      <c r="F46" s="154"/>
      <c r="G46" s="158">
        <f>G23-G42</f>
        <v>8.6476535181583642</v>
      </c>
      <c r="H46" s="154"/>
      <c r="I46" s="158">
        <f>I23-I42</f>
        <v>-16.291469487671648</v>
      </c>
      <c r="J46" s="154"/>
      <c r="K46" s="158">
        <f>K23-K42</f>
        <v>4.2074258687586727</v>
      </c>
      <c r="L46" s="154"/>
      <c r="M46" s="158">
        <f>M23-M42</f>
        <v>-15.452206344482327</v>
      </c>
      <c r="N46" s="154"/>
      <c r="O46" s="158">
        <f t="shared" si="18"/>
        <v>7.5544482937906707</v>
      </c>
      <c r="P46" s="154"/>
      <c r="Q46" s="158">
        <f t="shared" si="18"/>
        <v>-3.5565108376991077</v>
      </c>
      <c r="R46" s="154"/>
      <c r="S46" s="158">
        <f t="shared" si="18"/>
        <v>-5.5054936386974589</v>
      </c>
      <c r="T46" s="154"/>
      <c r="U46" s="158">
        <f t="shared" si="18"/>
        <v>5.3793816985122476</v>
      </c>
      <c r="V46" s="154"/>
      <c r="W46" s="158">
        <f t="shared" si="18"/>
        <v>5.5368436565618708</v>
      </c>
      <c r="X46" s="154"/>
      <c r="Y46" s="158">
        <f t="shared" si="18"/>
        <v>-4.340413485224019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67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7"/>
      <c r="D6" s="85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45.25</v>
      </c>
      <c r="F23" s="140"/>
      <c r="G23" s="139">
        <f>(G20+G21)/(G22+G41)*100</f>
        <v>73.135292218275751</v>
      </c>
      <c r="H23" s="140"/>
      <c r="I23" s="139">
        <f>(I20+I21)/(I22+I41)*100</f>
        <v>89.22512608895002</v>
      </c>
      <c r="J23" s="140"/>
      <c r="K23" s="139">
        <f>(K20+K21)/(K22+K41)*100</f>
        <v>29.032258064516132</v>
      </c>
      <c r="L23" s="140"/>
      <c r="M23" s="139">
        <f>(M20+M21)/(M22+M41)*100</f>
        <v>57.74874007842147</v>
      </c>
      <c r="N23" s="140"/>
      <c r="O23" s="139">
        <f>(O20+O21)/(O22+O41)*100</f>
        <v>87.141992739007662</v>
      </c>
      <c r="P23" s="140"/>
      <c r="Q23" s="139">
        <f>(Q20+Q21)/(Q22+Q41)*100</f>
        <v>44.917699654541757</v>
      </c>
      <c r="R23" s="140"/>
      <c r="S23" s="139">
        <f>(S20+S21)/(S22+S41)*100</f>
        <v>183.00807705814478</v>
      </c>
      <c r="T23" s="140"/>
      <c r="U23" s="139">
        <f>(U20+U21)/(U22+U41)*100</f>
        <v>61.984160066694457</v>
      </c>
      <c r="V23" s="140"/>
      <c r="W23" s="139">
        <f>(W20+W21)/(W22+W41)*100</f>
        <v>87.24570593251309</v>
      </c>
      <c r="X23" s="140"/>
      <c r="Y23" s="139">
        <f>(Y20+Y21)/(Y22+Y41)*100</f>
        <v>81.599170280891812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169712.42774566475</v>
      </c>
      <c r="F24" s="142"/>
      <c r="G24" s="143">
        <f>H22/G22*1000</f>
        <v>431842.69662921352</v>
      </c>
      <c r="H24" s="144"/>
      <c r="I24" s="145">
        <f>J22/I22*1000</f>
        <v>1337982.1109123435</v>
      </c>
      <c r="J24" s="146"/>
      <c r="K24" s="143">
        <f>L22/K22*1000</f>
        <v>1906506.9200959587</v>
      </c>
      <c r="L24" s="144"/>
      <c r="M24" s="145">
        <f>N22/M22*1000</f>
        <v>214691.18131511527</v>
      </c>
      <c r="N24" s="146"/>
      <c r="O24" s="143">
        <f>P22/O22*1000</f>
        <v>268670.16764290043</v>
      </c>
      <c r="P24" s="144"/>
      <c r="Q24" s="145">
        <f>R22/Q22*1000</f>
        <v>175075.94378886549</v>
      </c>
      <c r="R24" s="146"/>
      <c r="S24" s="143">
        <f>T22/S22*1000</f>
        <v>77520.733704552898</v>
      </c>
      <c r="T24" s="144"/>
      <c r="U24" s="145">
        <f>V22/U22*1000</f>
        <v>428330.82247557002</v>
      </c>
      <c r="V24" s="146"/>
      <c r="W24" s="143">
        <f>X22/W22*1000</f>
        <v>253102.71220492214</v>
      </c>
      <c r="X24" s="144"/>
      <c r="Y24" s="145">
        <f>Z22/Y22*1000</f>
        <v>264874.29240562685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53.9</v>
      </c>
      <c r="F30" s="148"/>
      <c r="G30" s="147">
        <v>75.599999999999994</v>
      </c>
      <c r="H30" s="148"/>
      <c r="I30" s="147">
        <v>124.2</v>
      </c>
      <c r="J30" s="148"/>
      <c r="K30" s="147">
        <v>84.3</v>
      </c>
      <c r="L30" s="148"/>
      <c r="M30" s="147">
        <v>49.3</v>
      </c>
      <c r="N30" s="148"/>
      <c r="O30" s="147">
        <v>109</v>
      </c>
      <c r="P30" s="148"/>
      <c r="Q30" s="147">
        <v>49.5</v>
      </c>
      <c r="R30" s="148"/>
      <c r="S30" s="147">
        <v>154.80000000000001</v>
      </c>
      <c r="T30" s="148"/>
      <c r="U30" s="147">
        <v>68</v>
      </c>
      <c r="V30" s="148"/>
      <c r="W30" s="147">
        <v>89</v>
      </c>
      <c r="X30" s="148"/>
      <c r="Y30" s="147">
        <v>82.3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-8.6499999999999986</v>
      </c>
      <c r="F34" s="154"/>
      <c r="G34" s="161">
        <f t="shared" ref="G34" si="6">+G23-G30</f>
        <v>-2.4647077817242433</v>
      </c>
      <c r="H34" s="162"/>
      <c r="I34" s="152">
        <f t="shared" ref="I34" si="7">+I23-I30</f>
        <v>-34.974873911049983</v>
      </c>
      <c r="J34" s="154"/>
      <c r="K34" s="161">
        <f t="shared" ref="K34" si="8">+K23-K30</f>
        <v>-55.267741935483869</v>
      </c>
      <c r="L34" s="162"/>
      <c r="M34" s="152">
        <f t="shared" ref="M34" si="9">+M23-M30</f>
        <v>8.4487400784214728</v>
      </c>
      <c r="N34" s="154"/>
      <c r="O34" s="161">
        <f t="shared" ref="O34" si="10">+O23-O30</f>
        <v>-21.858007260992338</v>
      </c>
      <c r="P34" s="162"/>
      <c r="Q34" s="152">
        <f t="shared" ref="Q34" si="11">+Q23-Q30</f>
        <v>-4.5823003454582434</v>
      </c>
      <c r="R34" s="154"/>
      <c r="S34" s="161">
        <f t="shared" ref="S34" si="12">+S23-S30</f>
        <v>28.208077058144767</v>
      </c>
      <c r="T34" s="162"/>
      <c r="U34" s="152">
        <f t="shared" ref="U34" si="13">+U23-U30</f>
        <v>-6.0158399333055428</v>
      </c>
      <c r="V34" s="154"/>
      <c r="W34" s="161">
        <f t="shared" ref="W34" si="14">+W23-W30</f>
        <v>-1.7542940674869101</v>
      </c>
      <c r="X34" s="162"/>
      <c r="Y34" s="152">
        <f t="shared" ref="Y34" si="15">+Y23-Y30</f>
        <v>-0.70082971910818515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+(E39+E40)/(E41+'(令和4年6月) '!E41)*100</f>
        <v>51.851077180506167</v>
      </c>
      <c r="F42" s="154"/>
      <c r="G42" s="158">
        <f>+(G39+G40)/(G41+'(令和4年6月) '!G41)*100</f>
        <v>88.098236775818634</v>
      </c>
      <c r="H42" s="154"/>
      <c r="I42" s="158">
        <f>+(I39+I40)/(I41+'(令和4年6月) '!I41)*100</f>
        <v>94.13566739606128</v>
      </c>
      <c r="J42" s="154"/>
      <c r="K42" s="158">
        <f>+(K39+K40)/(K41+'(令和4年6月) '!K41)*100</f>
        <v>57.611419853982781</v>
      </c>
      <c r="L42" s="154"/>
      <c r="M42" s="158">
        <f>+(M39+M40)/(M41+'(令和4年6月) '!M41)*100</f>
        <v>53.432125400894925</v>
      </c>
      <c r="N42" s="154"/>
      <c r="O42" s="158">
        <f>+(O39+O40)/(O41+'(令和4年6月) '!O41)*100</f>
        <v>78.986904882753024</v>
      </c>
      <c r="P42" s="154"/>
      <c r="Q42" s="158">
        <f>+(Q39+Q40)/(Q41+'(令和4年6月) '!Q41)*100</f>
        <v>47.41866814001105</v>
      </c>
      <c r="R42" s="154"/>
      <c r="S42" s="158">
        <f>+(S39+S40)/(S41+'(令和4年6月) '!S41)*100</f>
        <v>171.16727123400176</v>
      </c>
      <c r="T42" s="154"/>
      <c r="U42" s="158">
        <f>+(U39+U40)/(U41+'(令和4年6月) '!U41)*100</f>
        <v>69.492452417414128</v>
      </c>
      <c r="V42" s="154"/>
      <c r="W42" s="158">
        <f>+(W39+W40)/(W41+'(令和4年6月) '!W41)*100</f>
        <v>93.298028832009422</v>
      </c>
      <c r="X42" s="154"/>
      <c r="Y42" s="158">
        <f>+(Y39+Y40)/(Y41+'(令和4年6月) '!Y41)*100</f>
        <v>81.070359497200812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-6.6010771805061665</v>
      </c>
      <c r="F46" s="154"/>
      <c r="G46" s="158">
        <f>G23-G42</f>
        <v>-14.962944557542883</v>
      </c>
      <c r="H46" s="154"/>
      <c r="I46" s="158">
        <f>I23-I42</f>
        <v>-4.9105413071112594</v>
      </c>
      <c r="J46" s="154"/>
      <c r="K46" s="158">
        <f>K23-K42</f>
        <v>-28.579161789466649</v>
      </c>
      <c r="L46" s="154"/>
      <c r="M46" s="158">
        <f>M23-M42</f>
        <v>4.3166146775265446</v>
      </c>
      <c r="N46" s="154"/>
      <c r="O46" s="158">
        <f t="shared" si="17"/>
        <v>8.1550878562546387</v>
      </c>
      <c r="P46" s="154"/>
      <c r="Q46" s="158">
        <f t="shared" si="17"/>
        <v>-2.5009684854692935</v>
      </c>
      <c r="R46" s="154"/>
      <c r="S46" s="158">
        <f t="shared" si="17"/>
        <v>11.840805824143018</v>
      </c>
      <c r="T46" s="154"/>
      <c r="U46" s="158">
        <f t="shared" si="17"/>
        <v>-7.508292350719671</v>
      </c>
      <c r="V46" s="154"/>
      <c r="W46" s="158">
        <f t="shared" si="17"/>
        <v>-6.0523228994963318</v>
      </c>
      <c r="X46" s="154"/>
      <c r="Y46" s="158">
        <f t="shared" si="17"/>
        <v>0.5288107836910001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63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7"/>
      <c r="D6" s="85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51.851077180506167</v>
      </c>
      <c r="F23" s="140"/>
      <c r="G23" s="139">
        <f>(G20+G21)/(G22+G41)*100</f>
        <v>88.098236775818634</v>
      </c>
      <c r="H23" s="140"/>
      <c r="I23" s="139">
        <f>(I20+I21)/(I22+I41)*100</f>
        <v>94.13566739606128</v>
      </c>
      <c r="J23" s="140"/>
      <c r="K23" s="139">
        <f>(K20+K21)/(K22+K41)*100</f>
        <v>57.611419853982781</v>
      </c>
      <c r="L23" s="140"/>
      <c r="M23" s="139">
        <f>(M20+M21)/(M22+M41)*100</f>
        <v>53.432125400894925</v>
      </c>
      <c r="N23" s="140"/>
      <c r="O23" s="139">
        <f>(O20+O21)/(O22+O41)*100</f>
        <v>78.986904882753024</v>
      </c>
      <c r="P23" s="140"/>
      <c r="Q23" s="139">
        <f>(Q20+Q21)/(Q22+Q41)*100</f>
        <v>47.41866814001105</v>
      </c>
      <c r="R23" s="140"/>
      <c r="S23" s="139">
        <f>(S20+S21)/(S22+S41)*100</f>
        <v>171.16727123400176</v>
      </c>
      <c r="T23" s="140"/>
      <c r="U23" s="139">
        <f>(U20+U21)/(U22+U41)*100</f>
        <v>69.492452417414128</v>
      </c>
      <c r="V23" s="140"/>
      <c r="W23" s="139">
        <f>(W20+W21)/(W22+W41)*100</f>
        <v>93.298028832009422</v>
      </c>
      <c r="X23" s="140"/>
      <c r="Y23" s="139">
        <f>(Y20+Y21)/(Y22+Y41)*100</f>
        <v>81.070359497200812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162486.23063683306</v>
      </c>
      <c r="F24" s="142"/>
      <c r="G24" s="143">
        <f>H22/G22*1000</f>
        <v>428030.93434343435</v>
      </c>
      <c r="H24" s="144"/>
      <c r="I24" s="145">
        <f>J22/I22*1000</f>
        <v>1305547.5070555033</v>
      </c>
      <c r="J24" s="146"/>
      <c r="K24" s="143">
        <f>L22/K22*1000</f>
        <v>1889320.6404999024</v>
      </c>
      <c r="L24" s="144"/>
      <c r="M24" s="145">
        <f>N22/M22*1000</f>
        <v>208932.47576532207</v>
      </c>
      <c r="N24" s="146"/>
      <c r="O24" s="143">
        <f>P22/O22*1000</f>
        <v>274605.8408862034</v>
      </c>
      <c r="P24" s="144"/>
      <c r="Q24" s="145">
        <f>R22/Q22*1000</f>
        <v>174241.33687414989</v>
      </c>
      <c r="R24" s="146"/>
      <c r="S24" s="143">
        <f>T22/S22*1000</f>
        <v>89388.773104649968</v>
      </c>
      <c r="T24" s="144"/>
      <c r="U24" s="145">
        <f>V22/U22*1000</f>
        <v>349609.52177625959</v>
      </c>
      <c r="V24" s="146"/>
      <c r="W24" s="143">
        <f>X22/W22*1000</f>
        <v>242186.4206292879</v>
      </c>
      <c r="X24" s="144"/>
      <c r="Y24" s="145">
        <f>Z22/Y22*1000</f>
        <v>258594.19550117367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1286</v>
      </c>
      <c r="F27" s="103">
        <v>88981</v>
      </c>
      <c r="G27" s="118">
        <v>659</v>
      </c>
      <c r="H27" s="104">
        <v>199392</v>
      </c>
      <c r="I27" s="102">
        <v>2536</v>
      </c>
      <c r="J27" s="103">
        <v>1919161</v>
      </c>
      <c r="K27" s="106">
        <v>1054</v>
      </c>
      <c r="L27" s="104">
        <v>260620</v>
      </c>
      <c r="M27" s="102">
        <v>7622</v>
      </c>
      <c r="N27" s="103">
        <v>1946419</v>
      </c>
      <c r="O27" s="106">
        <v>4631</v>
      </c>
      <c r="P27" s="104">
        <v>1595167</v>
      </c>
      <c r="Q27" s="102">
        <v>29468</v>
      </c>
      <c r="R27" s="103">
        <v>5714343</v>
      </c>
      <c r="S27" s="106">
        <v>44564</v>
      </c>
      <c r="T27" s="104">
        <v>10773964</v>
      </c>
      <c r="U27" s="102">
        <v>3933</v>
      </c>
      <c r="V27" s="103">
        <v>1491077</v>
      </c>
      <c r="W27" s="102">
        <v>8844</v>
      </c>
      <c r="X27" s="104">
        <v>1837472</v>
      </c>
      <c r="Y27" s="114">
        <v>104597</v>
      </c>
      <c r="Z27" s="115">
        <v>25826596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1332</v>
      </c>
      <c r="F28" s="111">
        <v>176209</v>
      </c>
      <c r="G28" s="108">
        <v>636</v>
      </c>
      <c r="H28" s="109">
        <v>203219</v>
      </c>
      <c r="I28" s="110">
        <v>2515</v>
      </c>
      <c r="J28" s="111">
        <v>1329456</v>
      </c>
      <c r="K28" s="108">
        <v>927</v>
      </c>
      <c r="L28" s="109">
        <v>240330</v>
      </c>
      <c r="M28" s="110">
        <v>7612</v>
      </c>
      <c r="N28" s="111">
        <v>1638853</v>
      </c>
      <c r="O28" s="112">
        <v>4471</v>
      </c>
      <c r="P28" s="109">
        <v>1582532</v>
      </c>
      <c r="Q28" s="110">
        <v>29639</v>
      </c>
      <c r="R28" s="111">
        <v>5856115</v>
      </c>
      <c r="S28" s="112">
        <v>45299</v>
      </c>
      <c r="T28" s="109">
        <v>10768350</v>
      </c>
      <c r="U28" s="110">
        <v>3116</v>
      </c>
      <c r="V28" s="111">
        <v>632178</v>
      </c>
      <c r="W28" s="110">
        <v>8932</v>
      </c>
      <c r="X28" s="109">
        <v>1820984</v>
      </c>
      <c r="Y28" s="113">
        <v>104479</v>
      </c>
      <c r="Z28" s="107">
        <v>24248226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2404</v>
      </c>
      <c r="F29" s="107">
        <v>414994</v>
      </c>
      <c r="G29" s="119">
        <v>868</v>
      </c>
      <c r="H29" s="117">
        <v>382431</v>
      </c>
      <c r="I29" s="113">
        <v>2044</v>
      </c>
      <c r="J29" s="107">
        <v>2183396</v>
      </c>
      <c r="K29" s="116">
        <v>1238</v>
      </c>
      <c r="L29" s="117">
        <v>1920402</v>
      </c>
      <c r="M29" s="113">
        <v>15448</v>
      </c>
      <c r="N29" s="107">
        <v>3143169</v>
      </c>
      <c r="O29" s="116">
        <v>4254</v>
      </c>
      <c r="P29" s="117">
        <v>1189508</v>
      </c>
      <c r="Q29" s="113">
        <v>59615</v>
      </c>
      <c r="R29" s="107">
        <v>9946673</v>
      </c>
      <c r="S29" s="116">
        <v>28667</v>
      </c>
      <c r="T29" s="117">
        <v>2473342</v>
      </c>
      <c r="U29" s="113">
        <v>5593</v>
      </c>
      <c r="V29" s="107">
        <v>2270522</v>
      </c>
      <c r="W29" s="113">
        <v>9940</v>
      </c>
      <c r="X29" s="117">
        <v>2202697</v>
      </c>
      <c r="Y29" s="113">
        <v>130071</v>
      </c>
      <c r="Z29" s="107">
        <v>26127134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53.9</v>
      </c>
      <c r="F30" s="148"/>
      <c r="G30" s="147">
        <v>75.599999999999994</v>
      </c>
      <c r="H30" s="148"/>
      <c r="I30" s="147">
        <v>124.2</v>
      </c>
      <c r="J30" s="148"/>
      <c r="K30" s="147">
        <v>84.3</v>
      </c>
      <c r="L30" s="148"/>
      <c r="M30" s="147">
        <v>49.3</v>
      </c>
      <c r="N30" s="148"/>
      <c r="O30" s="147">
        <v>109</v>
      </c>
      <c r="P30" s="148"/>
      <c r="Q30" s="147">
        <v>49.5</v>
      </c>
      <c r="R30" s="148"/>
      <c r="S30" s="147">
        <v>154.80000000000001</v>
      </c>
      <c r="T30" s="148"/>
      <c r="U30" s="147">
        <v>68</v>
      </c>
      <c r="V30" s="148"/>
      <c r="W30" s="147">
        <v>89</v>
      </c>
      <c r="X30" s="148"/>
      <c r="Y30" s="147">
        <v>82.3</v>
      </c>
      <c r="Z30" s="163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-2.048922819493832</v>
      </c>
      <c r="F34" s="154"/>
      <c r="G34" s="161">
        <f t="shared" ref="G34" si="6">+G23-G30</f>
        <v>12.49823677581864</v>
      </c>
      <c r="H34" s="162"/>
      <c r="I34" s="152">
        <f t="shared" ref="I34" si="7">+I23-I30</f>
        <v>-30.064332603938723</v>
      </c>
      <c r="J34" s="154"/>
      <c r="K34" s="161">
        <f t="shared" ref="K34" si="8">+K23-K30</f>
        <v>-26.688580146017216</v>
      </c>
      <c r="L34" s="162"/>
      <c r="M34" s="152">
        <f t="shared" ref="M34" si="9">+M23-M30</f>
        <v>4.1321254008949282</v>
      </c>
      <c r="N34" s="154"/>
      <c r="O34" s="161">
        <f t="shared" ref="O34" si="10">+O23-O30</f>
        <v>-30.013095117246976</v>
      </c>
      <c r="P34" s="162"/>
      <c r="Q34" s="152">
        <f t="shared" ref="Q34" si="11">+Q23-Q30</f>
        <v>-2.0813318599889499</v>
      </c>
      <c r="R34" s="154"/>
      <c r="S34" s="161">
        <f t="shared" ref="S34" si="12">+S23-S30</f>
        <v>16.367271234001748</v>
      </c>
      <c r="T34" s="162"/>
      <c r="U34" s="152">
        <f t="shared" ref="U34" si="13">+U23-U30</f>
        <v>1.4924524174141283</v>
      </c>
      <c r="V34" s="154"/>
      <c r="W34" s="161">
        <f t="shared" ref="W34" si="14">+W23-W30</f>
        <v>4.2980288320094218</v>
      </c>
      <c r="X34" s="162"/>
      <c r="Y34" s="152">
        <f t="shared" ref="Y34" si="15">+Y23-Y30</f>
        <v>-1.2296405027991852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+(E39+E40)/(E41+'(令和4年5月) '!E41)*100</f>
        <v>34.577034416210999</v>
      </c>
      <c r="F42" s="154"/>
      <c r="G42" s="158">
        <f>+(G39+G40)/(G41+'(令和4年5月) '!G41)*100</f>
        <v>79.388770433546554</v>
      </c>
      <c r="H42" s="154"/>
      <c r="I42" s="158">
        <f>+(I39+I40)/(I41+'(令和4年5月) '!I41)*100</f>
        <v>106.86027898467871</v>
      </c>
      <c r="J42" s="154"/>
      <c r="K42" s="158">
        <f>+(K39+K40)/(K41+'(令和4年5月) '!K41)*100</f>
        <v>54.302393461762989</v>
      </c>
      <c r="L42" s="154"/>
      <c r="M42" s="158">
        <f>+(M39+M40)/(M41+'(令和4年5月) '!M41)*100</f>
        <v>57.640063834450231</v>
      </c>
      <c r="N42" s="154"/>
      <c r="O42" s="158">
        <f>+(O39+O40)/(O41+'(令和4年5月) '!O41)*100</f>
        <v>75.610526315789471</v>
      </c>
      <c r="P42" s="154"/>
      <c r="Q42" s="158">
        <f>+(Q39+Q40)/(Q41+'(令和4年5月) '!Q41)*100</f>
        <v>47.682843584745832</v>
      </c>
      <c r="R42" s="154"/>
      <c r="S42" s="158">
        <f>+(S39+S40)/(S41+'(令和4年5月) '!S41)*100</f>
        <v>143.9522283912307</v>
      </c>
      <c r="T42" s="154"/>
      <c r="U42" s="158">
        <f>+(U39+U40)/(U41+'(令和4年5月) '!U41)*100</f>
        <v>61.53846153846154</v>
      </c>
      <c r="V42" s="154"/>
      <c r="W42" s="158">
        <f>+(W39+W40)/(W41+'(令和4年5月) '!W41)*100</f>
        <v>82.629976720587365</v>
      </c>
      <c r="X42" s="154"/>
      <c r="Y42" s="158">
        <f>+(Y39+Y40)/(Y41+'(令和4年5月) '!Y41)*100</f>
        <v>74.850034108563747</v>
      </c>
      <c r="Z42" s="154"/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17.274042764295167</v>
      </c>
      <c r="F46" s="154"/>
      <c r="G46" s="158">
        <f>G23-G42</f>
        <v>8.7094663422720799</v>
      </c>
      <c r="H46" s="154"/>
      <c r="I46" s="158">
        <f>I23-I42</f>
        <v>-12.724611588617435</v>
      </c>
      <c r="J46" s="154"/>
      <c r="K46" s="158">
        <f>K23-K42</f>
        <v>3.309026392219792</v>
      </c>
      <c r="L46" s="154"/>
      <c r="M46" s="158">
        <f>M23-M42</f>
        <v>-4.2079384335553058</v>
      </c>
      <c r="N46" s="154"/>
      <c r="O46" s="158">
        <f t="shared" si="17"/>
        <v>3.3763785669635524</v>
      </c>
      <c r="P46" s="154"/>
      <c r="Q46" s="158">
        <f t="shared" si="17"/>
        <v>-0.26417544473478216</v>
      </c>
      <c r="R46" s="154"/>
      <c r="S46" s="158">
        <f t="shared" si="17"/>
        <v>27.215042842771055</v>
      </c>
      <c r="T46" s="154"/>
      <c r="U46" s="158">
        <f t="shared" si="17"/>
        <v>7.9539908789525882</v>
      </c>
      <c r="V46" s="154"/>
      <c r="W46" s="158">
        <f t="shared" si="17"/>
        <v>10.668052111422057</v>
      </c>
      <c r="X46" s="154"/>
      <c r="Y46" s="158">
        <f t="shared" si="17"/>
        <v>6.2203253886370646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64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7"/>
      <c r="D6" s="85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34.577034416210999</v>
      </c>
      <c r="F23" s="140"/>
      <c r="G23" s="139">
        <f>(G20+G21)/(G22+G41)*100</f>
        <v>79.388770433546554</v>
      </c>
      <c r="H23" s="140"/>
      <c r="I23" s="139">
        <f>(I20+I21)/(I22+I41)*100</f>
        <v>106.86027898467871</v>
      </c>
      <c r="J23" s="140"/>
      <c r="K23" s="139">
        <f>(K20+K21)/(K22+K41)*100</f>
        <v>54.302393461762989</v>
      </c>
      <c r="L23" s="140"/>
      <c r="M23" s="139">
        <f>(M20+M21)/(M22+M41)*100</f>
        <v>57.640063834450231</v>
      </c>
      <c r="N23" s="140"/>
      <c r="O23" s="139">
        <f>(O20+O21)/(O22+O41)*100</f>
        <v>75.610526315789471</v>
      </c>
      <c r="P23" s="140"/>
      <c r="Q23" s="139">
        <f>(Q20+Q21)/(Q22+Q41)*100</f>
        <v>47.682843584745832</v>
      </c>
      <c r="R23" s="140"/>
      <c r="S23" s="139">
        <f>(S20+S21)/(S22+S41)*100</f>
        <v>143.9522283912307</v>
      </c>
      <c r="T23" s="140"/>
      <c r="U23" s="139">
        <f>(U20+U21)/(U22+U41)*100</f>
        <v>61.53846153846154</v>
      </c>
      <c r="V23" s="140"/>
      <c r="W23" s="139">
        <f>(W20+W21)/(W22+W41)*100</f>
        <v>82.629976720587365</v>
      </c>
      <c r="X23" s="140"/>
      <c r="Y23" s="139">
        <f>(Y20+Y21)/(Y22+Y41)*100</f>
        <v>74.850034108563747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F22/E22*1000</f>
        <v>178827.02482702481</v>
      </c>
      <c r="F24" s="142"/>
      <c r="G24" s="143">
        <f>H22/G22*1000</f>
        <v>443252.51256281405</v>
      </c>
      <c r="H24" s="144"/>
      <c r="I24" s="145">
        <f>J22/I22*1000</f>
        <v>1025896.8903436989</v>
      </c>
      <c r="J24" s="146"/>
      <c r="K24" s="143">
        <f>L22/K22*1000</f>
        <v>1786441.8145956609</v>
      </c>
      <c r="L24" s="144"/>
      <c r="M24" s="145">
        <f>N22/M22*1000</f>
        <v>194921.81050684123</v>
      </c>
      <c r="N24" s="146"/>
      <c r="O24" s="143">
        <f>P22/O22*1000</f>
        <v>275971.55137126485</v>
      </c>
      <c r="P24" s="144"/>
      <c r="Q24" s="145">
        <f>R22/Q22*1000</f>
        <v>172281.6210045662</v>
      </c>
      <c r="R24" s="146"/>
      <c r="S24" s="143">
        <f>T22/S22*1000</f>
        <v>87928.808911739514</v>
      </c>
      <c r="T24" s="144"/>
      <c r="U24" s="145">
        <f>V22/U22*1000</f>
        <v>336661.50740242261</v>
      </c>
      <c r="V24" s="146"/>
      <c r="W24" s="143">
        <f>X22/W22*1000</f>
        <v>232131.36635054441</v>
      </c>
      <c r="X24" s="144"/>
      <c r="Y24" s="145">
        <f>Z22/Y22*1000</f>
        <v>236667.33818937381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5">
        <v>979</v>
      </c>
      <c r="F27" s="103">
        <v>60552</v>
      </c>
      <c r="G27" s="118">
        <v>597</v>
      </c>
      <c r="H27" s="104">
        <v>205645</v>
      </c>
      <c r="I27" s="102">
        <v>2225</v>
      </c>
      <c r="J27" s="103">
        <v>1109727</v>
      </c>
      <c r="K27" s="118">
        <v>744</v>
      </c>
      <c r="L27" s="104">
        <v>1499703</v>
      </c>
      <c r="M27" s="102">
        <v>9979</v>
      </c>
      <c r="N27" s="103">
        <v>1688414</v>
      </c>
      <c r="O27" s="106">
        <v>4400</v>
      </c>
      <c r="P27" s="104">
        <v>1532505</v>
      </c>
      <c r="Q27" s="102">
        <v>27176</v>
      </c>
      <c r="R27" s="103">
        <v>4633373</v>
      </c>
      <c r="S27" s="106">
        <v>36055</v>
      </c>
      <c r="T27" s="104">
        <v>8553753</v>
      </c>
      <c r="U27" s="102">
        <v>2488</v>
      </c>
      <c r="V27" s="103">
        <v>493760</v>
      </c>
      <c r="W27" s="102">
        <v>7229</v>
      </c>
      <c r="X27" s="104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1480</v>
      </c>
      <c r="F28" s="111">
        <v>187550</v>
      </c>
      <c r="G28" s="108">
        <v>646</v>
      </c>
      <c r="H28" s="109">
        <v>220594</v>
      </c>
      <c r="I28" s="110">
        <v>2416</v>
      </c>
      <c r="J28" s="111">
        <v>1093633</v>
      </c>
      <c r="K28" s="108">
        <v>712</v>
      </c>
      <c r="L28" s="109">
        <v>1541405</v>
      </c>
      <c r="M28" s="110">
        <v>6376</v>
      </c>
      <c r="N28" s="111">
        <v>1390948</v>
      </c>
      <c r="O28" s="112">
        <v>4354</v>
      </c>
      <c r="P28" s="109">
        <v>1526246</v>
      </c>
      <c r="Q28" s="110">
        <v>24928</v>
      </c>
      <c r="R28" s="111">
        <v>4473619</v>
      </c>
      <c r="S28" s="112">
        <v>35429</v>
      </c>
      <c r="T28" s="109">
        <v>8561002</v>
      </c>
      <c r="U28" s="110">
        <v>2685</v>
      </c>
      <c r="V28" s="111">
        <v>488178</v>
      </c>
      <c r="W28" s="110">
        <v>6898</v>
      </c>
      <c r="X28" s="109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2450</v>
      </c>
      <c r="F29" s="107">
        <v>502222</v>
      </c>
      <c r="G29" s="119">
        <v>845</v>
      </c>
      <c r="H29" s="117">
        <v>386258</v>
      </c>
      <c r="I29" s="113">
        <v>2023</v>
      </c>
      <c r="J29" s="107">
        <v>1593691</v>
      </c>
      <c r="K29" s="116">
        <v>1111</v>
      </c>
      <c r="L29" s="117">
        <v>1900112</v>
      </c>
      <c r="M29" s="113">
        <v>15438</v>
      </c>
      <c r="N29" s="107">
        <v>2835603</v>
      </c>
      <c r="O29" s="116">
        <v>4094</v>
      </c>
      <c r="P29" s="117">
        <v>1176873</v>
      </c>
      <c r="Q29" s="113">
        <v>59786</v>
      </c>
      <c r="R29" s="107">
        <v>10088445</v>
      </c>
      <c r="S29" s="116">
        <v>29402</v>
      </c>
      <c r="T29" s="117">
        <v>2467728</v>
      </c>
      <c r="U29" s="113">
        <v>4776</v>
      </c>
      <c r="V29" s="107">
        <v>1411623</v>
      </c>
      <c r="W29" s="113">
        <v>10028</v>
      </c>
      <c r="X29" s="117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45.5</v>
      </c>
      <c r="F30" s="148"/>
      <c r="G30" s="147">
        <v>71.5</v>
      </c>
      <c r="H30" s="148"/>
      <c r="I30" s="147">
        <v>109.5</v>
      </c>
      <c r="J30" s="148"/>
      <c r="K30" s="147">
        <v>66.5</v>
      </c>
      <c r="L30" s="148"/>
      <c r="M30" s="147">
        <v>60</v>
      </c>
      <c r="N30" s="148"/>
      <c r="O30" s="147">
        <v>107.5</v>
      </c>
      <c r="P30" s="148"/>
      <c r="Q30" s="147">
        <v>44.4</v>
      </c>
      <c r="R30" s="148"/>
      <c r="S30" s="147">
        <v>122.9</v>
      </c>
      <c r="T30" s="148"/>
      <c r="U30" s="147">
        <v>53.1</v>
      </c>
      <c r="V30" s="148"/>
      <c r="W30" s="147">
        <v>71.599999999999994</v>
      </c>
      <c r="X30" s="148"/>
      <c r="Y30" s="164">
        <v>70</v>
      </c>
      <c r="Z30" s="165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-10.922965583789001</v>
      </c>
      <c r="F34" s="154"/>
      <c r="G34" s="161">
        <f t="shared" ref="G34" si="9">+G23-G30</f>
        <v>7.8887704335465543</v>
      </c>
      <c r="H34" s="162"/>
      <c r="I34" s="152">
        <f t="shared" ref="I34" si="10">+I23-I30</f>
        <v>-2.6397210153212853</v>
      </c>
      <c r="J34" s="154"/>
      <c r="K34" s="161">
        <f t="shared" ref="K34" si="11">+K23-K30</f>
        <v>-12.197606538237011</v>
      </c>
      <c r="L34" s="162"/>
      <c r="M34" s="152">
        <f t="shared" ref="M34" si="12">+M23-M30</f>
        <v>-2.3599361655497688</v>
      </c>
      <c r="N34" s="154"/>
      <c r="O34" s="161">
        <f t="shared" ref="O34" si="13">+O23-O30</f>
        <v>-31.889473684210529</v>
      </c>
      <c r="P34" s="162"/>
      <c r="Q34" s="152">
        <f t="shared" ref="Q34" si="14">+Q23-Q30</f>
        <v>3.2828435847458337</v>
      </c>
      <c r="R34" s="154"/>
      <c r="S34" s="161">
        <f t="shared" ref="S34" si="15">+S23-S30</f>
        <v>21.052228391230699</v>
      </c>
      <c r="T34" s="162"/>
      <c r="U34" s="152">
        <f t="shared" ref="U34" si="16">+U23-U30</f>
        <v>8.4384615384615387</v>
      </c>
      <c r="V34" s="154"/>
      <c r="W34" s="161">
        <f t="shared" ref="W34" si="17">+W23-W30</f>
        <v>11.029976720587371</v>
      </c>
      <c r="X34" s="162"/>
      <c r="Y34" s="152">
        <f t="shared" ref="Y34" si="18">+Y23-Y30</f>
        <v>4.8500341085637473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+(E39+E40)/(E41+'(令和4年4月) '!E41)*100</f>
        <v>43.679490888053223</v>
      </c>
      <c r="F42" s="154"/>
      <c r="G42" s="158">
        <v>75.580865603644639</v>
      </c>
      <c r="H42" s="154"/>
      <c r="I42" s="158">
        <v>165.72748267898382</v>
      </c>
      <c r="J42" s="154"/>
      <c r="K42" s="158">
        <v>31.684110371075171</v>
      </c>
      <c r="L42" s="154"/>
      <c r="M42" s="158">
        <v>60.591926043255881</v>
      </c>
      <c r="N42" s="154"/>
      <c r="O42" s="158">
        <v>107.46417860713096</v>
      </c>
      <c r="P42" s="154"/>
      <c r="Q42" s="158">
        <v>47.749583256158544</v>
      </c>
      <c r="R42" s="154"/>
      <c r="S42" s="158">
        <v>132.12116112747162</v>
      </c>
      <c r="T42" s="154"/>
      <c r="U42" s="158">
        <v>92.405388069275176</v>
      </c>
      <c r="V42" s="154"/>
      <c r="W42" s="158">
        <v>95.745718290973372</v>
      </c>
      <c r="X42" s="154"/>
      <c r="Y42" s="158">
        <f>+'(令和4年4月) '!Y23</f>
        <v>89.310317314582335</v>
      </c>
      <c r="Z42" s="154">
        <f>+'(令和4年4月) '!Z23</f>
        <v>0</v>
      </c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-9.1024564718422241</v>
      </c>
      <c r="F46" s="154"/>
      <c r="G46" s="158">
        <f>G23-G42</f>
        <v>3.8079048299019149</v>
      </c>
      <c r="H46" s="154"/>
      <c r="I46" s="158">
        <f>I23-I42</f>
        <v>-58.867203694305104</v>
      </c>
      <c r="J46" s="154"/>
      <c r="K46" s="158">
        <f>K23-K42</f>
        <v>22.618283090687818</v>
      </c>
      <c r="L46" s="154"/>
      <c r="M46" s="158">
        <f>M23-M42</f>
        <v>-2.9518622088056503</v>
      </c>
      <c r="N46" s="154"/>
      <c r="O46" s="158">
        <f t="shared" si="20"/>
        <v>-31.85365229134149</v>
      </c>
      <c r="P46" s="154"/>
      <c r="Q46" s="158">
        <f t="shared" si="20"/>
        <v>-6.6739671412712198E-2</v>
      </c>
      <c r="R46" s="154"/>
      <c r="S46" s="158">
        <f t="shared" si="20"/>
        <v>11.831067263759081</v>
      </c>
      <c r="T46" s="154"/>
      <c r="U46" s="158">
        <f t="shared" si="20"/>
        <v>-30.866926530813636</v>
      </c>
      <c r="V46" s="154"/>
      <c r="W46" s="158">
        <f t="shared" si="20"/>
        <v>-13.115741570386007</v>
      </c>
      <c r="X46" s="154"/>
      <c r="Y46" s="158">
        <f t="shared" si="20"/>
        <v>-14.460283206018588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65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43.679490888053223</v>
      </c>
      <c r="F23" s="140"/>
      <c r="G23" s="139">
        <f>(G20+G21)/(G22+G41)*100</f>
        <v>105.16451478550604</v>
      </c>
      <c r="H23" s="140"/>
      <c r="I23" s="139">
        <f>(I20+I21)/(I22+I41)*100</f>
        <v>165.72260455267337</v>
      </c>
      <c r="J23" s="140"/>
      <c r="K23" s="139">
        <f>(K20+K21)/(K22+K41)*100</f>
        <v>42.508242764684333</v>
      </c>
      <c r="L23" s="140"/>
      <c r="M23" s="139">
        <f>(M20+M21)/(M22+M41)*100</f>
        <v>67.822129214278561</v>
      </c>
      <c r="N23" s="140"/>
      <c r="O23" s="139">
        <f>(O20+O21)/(O22+O41)*100</f>
        <v>119.78349718325416</v>
      </c>
      <c r="P23" s="140"/>
      <c r="Q23" s="139">
        <f>(Q20+Q21)/(Q22+Q41)*100</f>
        <v>49.008087254554354</v>
      </c>
      <c r="R23" s="140"/>
      <c r="S23" s="139">
        <f>(S20+S21)/(S22+S41)*100</f>
        <v>180.79201218480284</v>
      </c>
      <c r="T23" s="140"/>
      <c r="U23" s="139">
        <f>(U20+U21)/(U22+U41)*100</f>
        <v>84.907325684024713</v>
      </c>
      <c r="V23" s="140"/>
      <c r="W23" s="139">
        <f>(W20+W21)/(W22+W41)*100</f>
        <v>97.213216957605979</v>
      </c>
      <c r="X23" s="140"/>
      <c r="Y23" s="139">
        <f>(Y20+Y21)/(Y22+Y41)*100</f>
        <v>89.310317314582335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v>213223</v>
      </c>
      <c r="F24" s="142"/>
      <c r="G24" s="143">
        <v>448777</v>
      </c>
      <c r="H24" s="144"/>
      <c r="I24" s="145">
        <v>712555</v>
      </c>
      <c r="J24" s="146"/>
      <c r="K24" s="143">
        <v>1799642</v>
      </c>
      <c r="L24" s="144"/>
      <c r="M24" s="145">
        <v>214458</v>
      </c>
      <c r="N24" s="146"/>
      <c r="O24" s="143">
        <v>289183</v>
      </c>
      <c r="P24" s="144"/>
      <c r="Q24" s="145">
        <v>172559</v>
      </c>
      <c r="R24" s="146"/>
      <c r="S24" s="143">
        <v>86008</v>
      </c>
      <c r="T24" s="144"/>
      <c r="U24" s="145">
        <v>282735</v>
      </c>
      <c r="V24" s="146"/>
      <c r="W24" s="143">
        <v>224538</v>
      </c>
      <c r="X24" s="144"/>
      <c r="Y24" s="145">
        <v>195521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02">
        <v>1204</v>
      </c>
      <c r="F27" s="103">
        <v>92074</v>
      </c>
      <c r="G27" s="118">
        <v>789</v>
      </c>
      <c r="H27" s="104">
        <v>247717</v>
      </c>
      <c r="I27" s="102">
        <v>2618</v>
      </c>
      <c r="J27" s="103">
        <v>1269080</v>
      </c>
      <c r="K27" s="118">
        <v>942</v>
      </c>
      <c r="L27" s="104">
        <v>2117450</v>
      </c>
      <c r="M27" s="102">
        <v>7415</v>
      </c>
      <c r="N27" s="103">
        <v>1559699</v>
      </c>
      <c r="O27" s="106">
        <v>5132</v>
      </c>
      <c r="P27" s="104">
        <v>1775138</v>
      </c>
      <c r="Q27" s="102">
        <v>29729</v>
      </c>
      <c r="R27" s="103">
        <v>5894967</v>
      </c>
      <c r="S27" s="106">
        <v>48013</v>
      </c>
      <c r="T27" s="104">
        <v>11077067</v>
      </c>
      <c r="U27" s="102">
        <v>3761</v>
      </c>
      <c r="V27" s="103">
        <v>857535</v>
      </c>
      <c r="W27" s="102">
        <v>9826</v>
      </c>
      <c r="X27" s="104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150"/>
      <c r="C28" s="7"/>
      <c r="D28" s="57" t="s">
        <v>22</v>
      </c>
      <c r="E28" s="110">
        <v>1334</v>
      </c>
      <c r="F28" s="111">
        <v>143499</v>
      </c>
      <c r="G28" s="112">
        <v>1018</v>
      </c>
      <c r="H28" s="109">
        <v>231230</v>
      </c>
      <c r="I28" s="110">
        <v>2531</v>
      </c>
      <c r="J28" s="111">
        <v>1312824</v>
      </c>
      <c r="K28" s="108">
        <v>775</v>
      </c>
      <c r="L28" s="109">
        <v>1668752</v>
      </c>
      <c r="M28" s="110">
        <v>6891</v>
      </c>
      <c r="N28" s="111">
        <v>1479316</v>
      </c>
      <c r="O28" s="112">
        <v>4842</v>
      </c>
      <c r="P28" s="109">
        <v>1658452</v>
      </c>
      <c r="Q28" s="110">
        <v>29836</v>
      </c>
      <c r="R28" s="111">
        <v>6170649</v>
      </c>
      <c r="S28" s="112">
        <v>46204</v>
      </c>
      <c r="T28" s="109">
        <v>10685446</v>
      </c>
      <c r="U28" s="110">
        <v>3867</v>
      </c>
      <c r="V28" s="111">
        <v>887394</v>
      </c>
      <c r="W28" s="110">
        <v>9342</v>
      </c>
      <c r="X28" s="109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150"/>
      <c r="C29" s="7"/>
      <c r="D29" s="57" t="s">
        <v>24</v>
      </c>
      <c r="E29" s="113">
        <v>2951</v>
      </c>
      <c r="F29" s="107">
        <v>629220</v>
      </c>
      <c r="G29" s="119">
        <v>894</v>
      </c>
      <c r="H29" s="117">
        <v>401207</v>
      </c>
      <c r="I29" s="113">
        <v>2214</v>
      </c>
      <c r="J29" s="107">
        <v>1577597</v>
      </c>
      <c r="K29" s="116">
        <v>1079</v>
      </c>
      <c r="L29" s="117">
        <v>1941814</v>
      </c>
      <c r="M29" s="113">
        <v>11835</v>
      </c>
      <c r="N29" s="107">
        <v>2538137</v>
      </c>
      <c r="O29" s="116">
        <v>4048</v>
      </c>
      <c r="P29" s="117">
        <v>1170614</v>
      </c>
      <c r="Q29" s="113">
        <v>57538</v>
      </c>
      <c r="R29" s="107">
        <v>9928691</v>
      </c>
      <c r="S29" s="116">
        <v>28776</v>
      </c>
      <c r="T29" s="117">
        <v>2474977</v>
      </c>
      <c r="U29" s="113">
        <v>4973</v>
      </c>
      <c r="V29" s="107">
        <v>1406041</v>
      </c>
      <c r="W29" s="113">
        <v>9697</v>
      </c>
      <c r="X29" s="117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47">
        <v>42.1</v>
      </c>
      <c r="F30" s="148"/>
      <c r="G30" s="147">
        <v>89.6</v>
      </c>
      <c r="H30" s="148"/>
      <c r="I30" s="147">
        <v>118.6</v>
      </c>
      <c r="J30" s="148"/>
      <c r="K30" s="147">
        <v>86.2</v>
      </c>
      <c r="L30" s="148"/>
      <c r="M30" s="147">
        <v>61.8</v>
      </c>
      <c r="N30" s="148"/>
      <c r="O30" s="147">
        <v>127.8</v>
      </c>
      <c r="P30" s="148"/>
      <c r="Q30" s="147">
        <v>51.7</v>
      </c>
      <c r="R30" s="148"/>
      <c r="S30" s="147">
        <v>169</v>
      </c>
      <c r="T30" s="148"/>
      <c r="U30" s="147">
        <v>75.900000000000006</v>
      </c>
      <c r="V30" s="148"/>
      <c r="W30" s="147">
        <v>101.4</v>
      </c>
      <c r="X30" s="148"/>
      <c r="Y30" s="166">
        <v>68.599999999999994</v>
      </c>
      <c r="Z30" s="167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v>87.05268389662028</v>
      </c>
      <c r="F34" s="154"/>
      <c r="G34" s="161">
        <v>56.006240249609988</v>
      </c>
      <c r="H34" s="162"/>
      <c r="I34" s="152">
        <v>114.56217666219581</v>
      </c>
      <c r="J34" s="154"/>
      <c r="K34" s="161">
        <v>31.067961165048541</v>
      </c>
      <c r="L34" s="162"/>
      <c r="M34" s="152">
        <v>60.09323577016454</v>
      </c>
      <c r="N34" s="154"/>
      <c r="O34" s="161">
        <v>110.78748651564186</v>
      </c>
      <c r="P34" s="162"/>
      <c r="Q34" s="152">
        <v>44.466676927812834</v>
      </c>
      <c r="R34" s="154"/>
      <c r="S34" s="161">
        <v>133.80239238956392</v>
      </c>
      <c r="T34" s="162"/>
      <c r="U34" s="152">
        <v>67.037804246504408</v>
      </c>
      <c r="V34" s="154"/>
      <c r="W34" s="161">
        <v>48.559225820403306</v>
      </c>
      <c r="X34" s="162"/>
      <c r="Y34" s="152">
        <v>70.541282564502538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56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+(E39+E40)/(E41+'(令和4年3月) '!E41)*100</f>
        <v>42.774294670846395</v>
      </c>
      <c r="F42" s="154" t="e">
        <f>+#REF!</f>
        <v>#REF!</v>
      </c>
      <c r="G42" s="158">
        <f>+(G39+G40)/(G41+'(令和4年3月) '!G41)*100</f>
        <v>89.538602101416174</v>
      </c>
      <c r="H42" s="154" t="e">
        <f>+#REF!</f>
        <v>#REF!</v>
      </c>
      <c r="I42" s="158">
        <f>+(I39+I40)/(I41+'(令和4年3月) '!I41)*100</f>
        <v>150.45199120449547</v>
      </c>
      <c r="J42" s="154" t="e">
        <f>+#REF!</f>
        <v>#REF!</v>
      </c>
      <c r="K42" s="158">
        <f>+(K39+K40)/(K41+'(令和4年3月) '!K41)*100</f>
        <v>53.758591065292094</v>
      </c>
      <c r="L42" s="154" t="e">
        <f>+#REF!</f>
        <v>#REF!</v>
      </c>
      <c r="M42" s="168">
        <f>+(M39+M40)/(M41+'(令和4年3月) '!M41)*100</f>
        <v>70.194044945096991</v>
      </c>
      <c r="N42" s="169" t="e">
        <f>+#REF!</f>
        <v>#REF!</v>
      </c>
      <c r="O42" s="158">
        <f>+(O39+O40)/(O41+'(令和4年3月) '!O41)*100</f>
        <v>124.30666831011956</v>
      </c>
      <c r="P42" s="154" t="e">
        <f>+#REF!</f>
        <v>#REF!</v>
      </c>
      <c r="Q42" s="158">
        <f>+(Q39+Q40)/(Q41+'(令和4年3月) '!Q41)*100</f>
        <v>52.433302868085477</v>
      </c>
      <c r="R42" s="154" t="e">
        <f>+#REF!</f>
        <v>#REF!</v>
      </c>
      <c r="S42" s="158">
        <f>+(S39+S40)/(S41+'(令和4年3月) '!S41)*100</f>
        <v>178.10214985138856</v>
      </c>
      <c r="T42" s="154" t="e">
        <f>+#REF!</f>
        <v>#REF!</v>
      </c>
      <c r="U42" s="158">
        <f>+(U39+U40)/(U41+'(令和4年3月) '!U41)*100</f>
        <v>87.976539589442808</v>
      </c>
      <c r="V42" s="154" t="e">
        <f>+#REF!</f>
        <v>#REF!</v>
      </c>
      <c r="W42" s="158">
        <f>+(W39+W40)/(W41+'(令和4年3月) '!W41)*100</f>
        <v>108.45691144065273</v>
      </c>
      <c r="X42" s="154" t="e">
        <f>+#REF!</f>
        <v>#REF!</v>
      </c>
      <c r="Y42" s="158">
        <f>+(Y39+Y40)/(Y41+'(令和4年3月) '!Y41)*100</f>
        <v>87.920207585244</v>
      </c>
      <c r="Z42" s="154" t="e">
        <f>+#REF!</f>
        <v>#REF!</v>
      </c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0.90519621720682863</v>
      </c>
      <c r="F46" s="154"/>
      <c r="G46" s="158">
        <f>G23-G42</f>
        <v>15.625912684089869</v>
      </c>
      <c r="H46" s="154"/>
      <c r="I46" s="158">
        <f>I23-I42</f>
        <v>15.270613348177903</v>
      </c>
      <c r="J46" s="154"/>
      <c r="K46" s="158">
        <f>K23-K42</f>
        <v>-11.250348300607762</v>
      </c>
      <c r="L46" s="154"/>
      <c r="M46" s="158">
        <f>M23-M42</f>
        <v>-2.3719157308184293</v>
      </c>
      <c r="N46" s="154"/>
      <c r="O46" s="158">
        <f t="shared" si="8"/>
        <v>-4.5231711268654067</v>
      </c>
      <c r="P46" s="154"/>
      <c r="Q46" s="158">
        <f t="shared" si="8"/>
        <v>-3.4252156135311225</v>
      </c>
      <c r="R46" s="154"/>
      <c r="S46" s="158">
        <f t="shared" si="8"/>
        <v>2.6898623334142826</v>
      </c>
      <c r="T46" s="154"/>
      <c r="U46" s="158">
        <f t="shared" si="8"/>
        <v>-3.0692139054180956</v>
      </c>
      <c r="V46" s="154"/>
      <c r="W46" s="158">
        <f t="shared" si="8"/>
        <v>-11.243694483046752</v>
      </c>
      <c r="X46" s="154"/>
      <c r="Y46" s="158">
        <f t="shared" si="8"/>
        <v>1.3901097293383344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56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120" t="s">
        <v>66</v>
      </c>
      <c r="B1" s="121"/>
      <c r="C1" s="121"/>
      <c r="D1" s="121"/>
      <c r="E1" s="122" t="s">
        <v>0</v>
      </c>
      <c r="F1" s="123"/>
      <c r="G1" s="123"/>
      <c r="H1" s="123"/>
      <c r="J1" s="124" t="s">
        <v>1</v>
      </c>
      <c r="K1" s="121"/>
      <c r="L1" s="1" t="s">
        <v>2</v>
      </c>
      <c r="M1" s="1" t="s">
        <v>3</v>
      </c>
      <c r="N1" s="1" t="s">
        <v>4</v>
      </c>
      <c r="O1" s="124" t="s">
        <v>5</v>
      </c>
      <c r="P1" s="121"/>
      <c r="Q1" s="121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125" t="s">
        <v>7</v>
      </c>
      <c r="F2" s="126"/>
      <c r="G2" s="127" t="s">
        <v>8</v>
      </c>
      <c r="H2" s="127"/>
      <c r="I2" s="128" t="s">
        <v>9</v>
      </c>
      <c r="J2" s="129"/>
      <c r="K2" s="127" t="s">
        <v>10</v>
      </c>
      <c r="L2" s="127"/>
      <c r="M2" s="128" t="s">
        <v>11</v>
      </c>
      <c r="N2" s="129"/>
      <c r="O2" s="127" t="s">
        <v>12</v>
      </c>
      <c r="P2" s="127"/>
      <c r="Q2" s="128" t="s">
        <v>13</v>
      </c>
      <c r="R2" s="129"/>
      <c r="S2" s="127" t="s">
        <v>14</v>
      </c>
      <c r="T2" s="127"/>
      <c r="U2" s="128" t="s">
        <v>15</v>
      </c>
      <c r="V2" s="129"/>
      <c r="W2" s="127" t="s">
        <v>16</v>
      </c>
      <c r="X2" s="127"/>
      <c r="Y2" s="130" t="s">
        <v>17</v>
      </c>
      <c r="Z2" s="131"/>
    </row>
    <row r="3" spans="1:26" ht="18.75" x14ac:dyDescent="0.2">
      <c r="A3" s="7"/>
      <c r="C3" s="134"/>
      <c r="D3" s="135"/>
      <c r="E3" s="136" t="s">
        <v>53</v>
      </c>
      <c r="F3" s="137"/>
      <c r="G3" s="138" t="s">
        <v>54</v>
      </c>
      <c r="H3" s="138"/>
      <c r="I3" s="136" t="s">
        <v>55</v>
      </c>
      <c r="J3" s="137"/>
      <c r="K3" s="138" t="s">
        <v>56</v>
      </c>
      <c r="L3" s="138"/>
      <c r="M3" s="136" t="s">
        <v>57</v>
      </c>
      <c r="N3" s="137"/>
      <c r="O3" s="138">
        <v>26</v>
      </c>
      <c r="P3" s="138"/>
      <c r="Q3" s="136" t="s">
        <v>58</v>
      </c>
      <c r="R3" s="137"/>
      <c r="S3" s="138" t="s">
        <v>59</v>
      </c>
      <c r="T3" s="138"/>
      <c r="U3" s="136" t="s">
        <v>60</v>
      </c>
      <c r="V3" s="137"/>
      <c r="W3" s="138">
        <v>40</v>
      </c>
      <c r="X3" s="138"/>
      <c r="Y3" s="132"/>
      <c r="Z3" s="13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87"/>
      <c r="D6" s="85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9">
        <f>(E20+E21)/(E22+E41)*100</f>
        <v>42.774294670846395</v>
      </c>
      <c r="F23" s="140"/>
      <c r="G23" s="139">
        <f>(G20+G21)/(G22+G41)*100</f>
        <v>89.538602101416174</v>
      </c>
      <c r="H23" s="140"/>
      <c r="I23" s="139">
        <f>(I20+I21)/(I22+I41)*100</f>
        <v>150.45199120449547</v>
      </c>
      <c r="J23" s="140"/>
      <c r="K23" s="139">
        <f>(K20+K21)/(K22+K41)*100</f>
        <v>53.758591065292094</v>
      </c>
      <c r="L23" s="140"/>
      <c r="M23" s="139">
        <f>(M20+M21)/(M22+M41)*100</f>
        <v>70.194044945096991</v>
      </c>
      <c r="N23" s="140"/>
      <c r="O23" s="139">
        <f>(O20+O21)/(O22+O41)*100</f>
        <v>124.30666831011956</v>
      </c>
      <c r="P23" s="140"/>
      <c r="Q23" s="139">
        <f>(Q20+Q21)/(Q22+Q41)*100</f>
        <v>52.433302868085477</v>
      </c>
      <c r="R23" s="140"/>
      <c r="S23" s="139">
        <f>(S20+S21)/(S22+S41)*100</f>
        <v>178.10214985138856</v>
      </c>
      <c r="T23" s="140"/>
      <c r="U23" s="139">
        <f>(U20+U21)/(U22+U41)*100</f>
        <v>87.976539589442808</v>
      </c>
      <c r="V23" s="140"/>
      <c r="W23" s="139">
        <f>(W20+W21)/(W22+W41)*100</f>
        <v>108.45691144065273</v>
      </c>
      <c r="X23" s="140"/>
      <c r="Y23" s="139">
        <f>(Y20+Y21)/(Y22+Y41)*100</f>
        <v>87.920207585244</v>
      </c>
      <c r="Z23" s="140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41">
        <f>+F22/E22*1000</f>
        <v>197782.42943228671</v>
      </c>
      <c r="F24" s="142"/>
      <c r="G24" s="143">
        <f t="shared" ref="G24" si="4">+H22/G22*1000</f>
        <v>435304.49533502967</v>
      </c>
      <c r="H24" s="144"/>
      <c r="I24" s="145">
        <f t="shared" ref="I24" si="5">+J22/I22*1000</f>
        <v>964685.77609518659</v>
      </c>
      <c r="J24" s="146"/>
      <c r="K24" s="143">
        <f t="shared" ref="K24" si="6">+L22/K22*1000</f>
        <v>1357149.7282608696</v>
      </c>
      <c r="L24" s="144"/>
      <c r="M24" s="145">
        <f t="shared" ref="M24" si="7">+N22/M22*1000</f>
        <v>223080.3908489162</v>
      </c>
      <c r="N24" s="146"/>
      <c r="O24" s="143">
        <f t="shared" ref="O24" si="8">+P22/O22*1000</f>
        <v>281213.78688893898</v>
      </c>
      <c r="P24" s="144"/>
      <c r="Q24" s="145">
        <f t="shared" ref="Q24" si="9">+R22/Q22*1000</f>
        <v>174734.86293718312</v>
      </c>
      <c r="R24" s="146"/>
      <c r="S24" s="143">
        <f t="shared" ref="S24" si="10">+T22/S22*1000</f>
        <v>92558.468304942755</v>
      </c>
      <c r="T24" s="144"/>
      <c r="U24" s="145">
        <f t="shared" ref="U24" si="11">+V22/U22*1000</f>
        <v>227131.47502903602</v>
      </c>
      <c r="V24" s="146"/>
      <c r="W24" s="143">
        <f t="shared" ref="W24" si="12">+X22/W22*1000</f>
        <v>238869.31527848748</v>
      </c>
      <c r="X24" s="144"/>
      <c r="Y24" s="145">
        <f t="shared" ref="Y24" si="13">+Z22/Y22*1000</f>
        <v>219628.79437955495</v>
      </c>
      <c r="Z24" s="14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49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50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50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50"/>
      <c r="C30" s="7"/>
      <c r="D30" s="60" t="s">
        <v>44</v>
      </c>
      <c r="E30" s="166">
        <v>64.7</v>
      </c>
      <c r="F30" s="167"/>
      <c r="G30" s="166">
        <v>55.6</v>
      </c>
      <c r="H30" s="167"/>
      <c r="I30" s="166">
        <v>86.4</v>
      </c>
      <c r="J30" s="167"/>
      <c r="K30" s="166">
        <v>68.400000000000006</v>
      </c>
      <c r="L30" s="167"/>
      <c r="M30" s="166">
        <v>60.3</v>
      </c>
      <c r="N30" s="167"/>
      <c r="O30" s="166">
        <v>134</v>
      </c>
      <c r="P30" s="167"/>
      <c r="Q30" s="166">
        <v>44.3</v>
      </c>
      <c r="R30" s="167"/>
      <c r="S30" s="166">
        <v>142.30000000000001</v>
      </c>
      <c r="T30" s="167"/>
      <c r="U30" s="166">
        <v>48.7</v>
      </c>
      <c r="V30" s="167"/>
      <c r="W30" s="166">
        <v>51.3</v>
      </c>
      <c r="X30" s="167"/>
      <c r="Y30" s="166">
        <v>68.599999999999994</v>
      </c>
      <c r="Z30" s="167"/>
    </row>
    <row r="31" spans="1:28" ht="18.95" customHeight="1" x14ac:dyDescent="0.15">
      <c r="A31" s="22"/>
      <c r="B31" s="150"/>
      <c r="C31" s="4" t="s">
        <v>45</v>
      </c>
      <c r="D31" s="89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150"/>
      <c r="C32" s="7"/>
      <c r="D32" s="85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150"/>
      <c r="C33" s="7"/>
      <c r="D33" s="85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150"/>
      <c r="C34" s="61"/>
      <c r="D34" s="28" t="s">
        <v>44</v>
      </c>
      <c r="E34" s="152">
        <f>+E23-E30</f>
        <v>-21.925705329153608</v>
      </c>
      <c r="F34" s="154"/>
      <c r="G34" s="161">
        <f t="shared" ref="G34" si="16">+G23-G30</f>
        <v>33.938602101416173</v>
      </c>
      <c r="H34" s="162"/>
      <c r="I34" s="152">
        <f t="shared" ref="I34" si="17">+I23-I30</f>
        <v>64.051991204495465</v>
      </c>
      <c r="J34" s="154"/>
      <c r="K34" s="161">
        <f t="shared" ref="K34" si="18">+K23-K30</f>
        <v>-14.641408934707911</v>
      </c>
      <c r="L34" s="162"/>
      <c r="M34" s="152">
        <f t="shared" ref="M34" si="19">+M23-M30</f>
        <v>9.8940449450969936</v>
      </c>
      <c r="N34" s="154"/>
      <c r="O34" s="161">
        <f t="shared" ref="O34" si="20">+O23-O30</f>
        <v>-9.6933316898804378</v>
      </c>
      <c r="P34" s="162"/>
      <c r="Q34" s="152">
        <f t="shared" ref="Q34" si="21">+Q23-Q30</f>
        <v>8.1333028680854795</v>
      </c>
      <c r="R34" s="154"/>
      <c r="S34" s="161">
        <f t="shared" ref="S34" si="22">+S23-S30</f>
        <v>35.802149851388549</v>
      </c>
      <c r="T34" s="162"/>
      <c r="U34" s="152">
        <f t="shared" ref="U34" si="23">+U23-U30</f>
        <v>39.276539589442805</v>
      </c>
      <c r="V34" s="154"/>
      <c r="W34" s="161">
        <f t="shared" ref="W34" si="24">+W23-W30</f>
        <v>57.156911440652735</v>
      </c>
      <c r="X34" s="162"/>
      <c r="Y34" s="152">
        <f t="shared" ref="Y34" si="25">+Y23-Y30</f>
        <v>19.320207585244006</v>
      </c>
      <c r="Z34" s="154"/>
    </row>
    <row r="35" spans="1:38" ht="18.95" customHeight="1" x14ac:dyDescent="0.15">
      <c r="A35" s="22"/>
      <c r="B35" s="150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150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151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55" t="s">
        <v>51</v>
      </c>
      <c r="C39" s="12" t="s">
        <v>43</v>
      </c>
      <c r="D39" s="90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56"/>
      <c r="C40" s="22"/>
      <c r="D40" s="86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56"/>
      <c r="C41" s="22"/>
      <c r="D41" s="86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56"/>
      <c r="C42" s="22"/>
      <c r="D42" s="93" t="s">
        <v>44</v>
      </c>
      <c r="E42" s="158">
        <f>+(1256+1668)/(2414+2826)*100</f>
        <v>55.801526717557252</v>
      </c>
      <c r="F42" s="154" t="e">
        <f>+#REF!</f>
        <v>#REF!</v>
      </c>
      <c r="G42" s="158" t="e">
        <f>+#REF!</f>
        <v>#REF!</v>
      </c>
      <c r="H42" s="154" t="e">
        <f>+#REF!</f>
        <v>#REF!</v>
      </c>
      <c r="I42" s="158" t="e">
        <f>+#REF!</f>
        <v>#REF!</v>
      </c>
      <c r="J42" s="154" t="e">
        <f>+#REF!</f>
        <v>#REF!</v>
      </c>
      <c r="K42" s="158" t="e">
        <f>+#REF!</f>
        <v>#REF!</v>
      </c>
      <c r="L42" s="154" t="e">
        <f>+#REF!</f>
        <v>#REF!</v>
      </c>
      <c r="M42" s="158" t="e">
        <f>+#REF!</f>
        <v>#REF!</v>
      </c>
      <c r="N42" s="154" t="e">
        <f>+#REF!</f>
        <v>#REF!</v>
      </c>
      <c r="O42" s="158" t="e">
        <f>+#REF!</f>
        <v>#REF!</v>
      </c>
      <c r="P42" s="154" t="e">
        <f>+#REF!</f>
        <v>#REF!</v>
      </c>
      <c r="Q42" s="158" t="e">
        <f>+#REF!</f>
        <v>#REF!</v>
      </c>
      <c r="R42" s="154" t="e">
        <f>+#REF!</f>
        <v>#REF!</v>
      </c>
      <c r="S42" s="158" t="e">
        <f>+#REF!</f>
        <v>#REF!</v>
      </c>
      <c r="T42" s="154" t="e">
        <f>+#REF!</f>
        <v>#REF!</v>
      </c>
      <c r="U42" s="158" t="e">
        <f>+#REF!</f>
        <v>#REF!</v>
      </c>
      <c r="V42" s="154" t="e">
        <f>+#REF!</f>
        <v>#REF!</v>
      </c>
      <c r="W42" s="158" t="e">
        <f>+#REF!</f>
        <v>#REF!</v>
      </c>
      <c r="X42" s="154" t="e">
        <f>+#REF!</f>
        <v>#REF!</v>
      </c>
      <c r="Y42" s="158" t="e">
        <f>+#REF!</f>
        <v>#REF!</v>
      </c>
      <c r="Z42" s="154" t="e">
        <f>+#REF!</f>
        <v>#REF!</v>
      </c>
    </row>
    <row r="43" spans="1:38" ht="18.95" customHeight="1" x14ac:dyDescent="0.15">
      <c r="A43" s="22"/>
      <c r="B43" s="156"/>
      <c r="C43" s="12" t="s">
        <v>45</v>
      </c>
      <c r="D43" s="90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56"/>
      <c r="C44" s="22"/>
      <c r="D44" s="86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56"/>
      <c r="C45" s="22"/>
      <c r="D45" s="86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56"/>
      <c r="C46" s="46"/>
      <c r="D46" s="93" t="s">
        <v>44</v>
      </c>
      <c r="E46" s="158">
        <f>E23-E42</f>
        <v>-13.027232046710857</v>
      </c>
      <c r="F46" s="154"/>
      <c r="G46" s="158" t="e">
        <f>G23-G42</f>
        <v>#REF!</v>
      </c>
      <c r="H46" s="154"/>
      <c r="I46" s="158" t="e">
        <f>I23-I42</f>
        <v>#REF!</v>
      </c>
      <c r="J46" s="154"/>
      <c r="K46" s="158" t="e">
        <f>K23-K42</f>
        <v>#REF!</v>
      </c>
      <c r="L46" s="154"/>
      <c r="M46" s="158" t="e">
        <f>M23-M42</f>
        <v>#REF!</v>
      </c>
      <c r="N46" s="154"/>
      <c r="O46" s="158" t="e">
        <f t="shared" si="27"/>
        <v>#REF!</v>
      </c>
      <c r="P46" s="154"/>
      <c r="Q46" s="158" t="e">
        <f t="shared" si="27"/>
        <v>#REF!</v>
      </c>
      <c r="R46" s="154"/>
      <c r="S46" s="158" t="e">
        <f t="shared" si="27"/>
        <v>#REF!</v>
      </c>
      <c r="T46" s="154"/>
      <c r="U46" s="158" t="e">
        <f t="shared" si="27"/>
        <v>#REF!</v>
      </c>
      <c r="V46" s="154"/>
      <c r="W46" s="158" t="e">
        <f t="shared" si="27"/>
        <v>#REF!</v>
      </c>
      <c r="X46" s="154"/>
      <c r="Y46" s="158" t="e">
        <f t="shared" si="27"/>
        <v>#REF!</v>
      </c>
      <c r="Z46" s="154"/>
      <c r="AA46" s="159"/>
      <c r="AB46" s="160"/>
      <c r="AC46" s="159"/>
      <c r="AD46" s="160"/>
      <c r="AE46" s="159"/>
      <c r="AF46" s="160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56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56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57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10品目別管理表 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'(令和4年10月)'!Print_Area</vt:lpstr>
      <vt:lpstr>'(令和4年11月)'!Print_Area</vt:lpstr>
      <vt:lpstr>'(令和4年12月)'!Print_Area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'10品目別管理表 (令和5年2月)'!Print_Area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2023-04-26T00:40:28Z</dcterms:modified>
</cp:coreProperties>
</file>