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5\"/>
    </mc:Choice>
  </mc:AlternateContent>
  <xr:revisionPtr revIDLastSave="0" documentId="8_{3248CD60-9A52-402A-99CD-E567C431B2C2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<sst xmlns="http://schemas.openxmlformats.org/spreadsheetml/2006/main" count="385" uniqueCount="88">
  <si>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</si>
  <si>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</si>
  <si>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</si>
  <si>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</si>
  <si>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</si>
  <si>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</si>
  <si>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</si>
  <si>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</si>
  <si>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</si>
  <si>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</si>
  <si>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</si>
  <si>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</si>
  <si>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</si>
  <si>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</si>
  <si>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</si>
  <si>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</si>
  <si>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</si>
  <si>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</si>
  <si>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</si>
  <si>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</si>
  <si>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</si>
  <si>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</si>
  <si>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</si>
  <si>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</si>
  <si>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</si>
  <si>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</si>
  <si>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</si>
  <si>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</si>
  <si>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</si>
  <si>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</si>
  <si>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</si>
  <si>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</si>
  <si>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</si>
  <si>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</si>
  <si>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</si>
  <si>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</si>
  <si>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</si>
  <si>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</si>
  <si>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</si>
  <si>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</si>
  <si>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</si>
  <si>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</si>
  <si>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</si>
  <si>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</si>
  <si>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</si>
  <si>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</si>
  <si>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</si>
  <si>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</si>
  <si>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</si>
  <si>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</si>
  <si>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</si>
  <si>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</si>
  <si>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</si>
  <si>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</si>
  <si>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</si>
  <si>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</si>
  <si>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</si>
  <si>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</si>
  <si>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</si>
  <si>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</si>
  <si>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</si>
  <si>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</si>
  <si>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</si>
  <si>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</si>
  <si>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</si>
  <si>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</si>
  <si>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</si>
  <si>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</si>
  <si>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</si>
  <si>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</si>
  <si>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</si>
  <si>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</si>
  <si>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</si>
  <si>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</si>
  <si>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</si>
  <si>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</si>
  <si>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</si>
  <si>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</si>
  <si>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</si>
  <si>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</si>
  <si>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</si>
  <si>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</si>
  <si>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</si>
  <si>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</si>
  <si>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</si>
  <si>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</si>
  <si>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</si>
  <si>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5月分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</si>
</sst>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1212.4000000000001</v>
      </c>
      <c r="D10" s="80">
        <f t="shared" ref="D10:H10" si="0">+D68+O68+D127+O127</f>
        <v>295907</v>
      </c>
      <c r="E10" s="81">
        <f t="shared" si="0"/>
        <v>0</v>
      </c>
      <c r="F10" s="82">
        <f t="shared" si="0"/>
        <v>0</v>
      </c>
      <c r="G10" s="79">
        <f t="shared" si="0"/>
        <v>47</v>
      </c>
      <c r="H10" s="83">
        <f t="shared" si="0"/>
        <v>12480</v>
      </c>
      <c r="I10" s="79">
        <f>+C10+E10-G10</f>
        <v>1165.4000000000001</v>
      </c>
      <c r="J10" s="147">
        <f>+D10+F10-H10</f>
        <v>283427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633</v>
      </c>
      <c r="D11" s="87">
        <f t="shared" si="1"/>
        <v>45560</v>
      </c>
      <c r="E11" s="88">
        <f t="shared" si="1"/>
        <v>730</v>
      </c>
      <c r="F11" s="89">
        <f t="shared" si="1"/>
        <v>52326</v>
      </c>
      <c r="G11" s="90">
        <f t="shared" si="1"/>
        <v>966</v>
      </c>
      <c r="H11" s="89">
        <f t="shared" si="1"/>
        <v>68429</v>
      </c>
      <c r="I11" s="90">
        <f t="shared" ref="I11:J49" si="2">+C11+E11-G11</f>
        <v>397</v>
      </c>
      <c r="J11" s="148">
        <f t="shared" si="2"/>
        <v>29457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163</v>
      </c>
      <c r="D13" s="87">
        <f t="shared" si="4"/>
        <v>22386</v>
      </c>
      <c r="E13" s="88">
        <f t="shared" si="4"/>
        <v>93</v>
      </c>
      <c r="F13" s="89">
        <f t="shared" si="4"/>
        <v>15650</v>
      </c>
      <c r="G13" s="86">
        <f t="shared" si="4"/>
        <v>61</v>
      </c>
      <c r="H13" s="89">
        <f t="shared" si="4"/>
        <v>12140</v>
      </c>
      <c r="I13" s="90">
        <f t="shared" si="2"/>
        <v>195</v>
      </c>
      <c r="J13" s="148">
        <f t="shared" si="2"/>
        <v>25896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</v>
      </c>
      <c r="D16" s="87">
        <f t="shared" si="7"/>
        <v>359</v>
      </c>
      <c r="E16" s="88">
        <f t="shared" si="7"/>
        <v>36</v>
      </c>
      <c r="F16" s="89">
        <f t="shared" si="7"/>
        <v>8294</v>
      </c>
      <c r="G16" s="86">
        <f t="shared" si="7"/>
        <v>25</v>
      </c>
      <c r="H16" s="89">
        <f t="shared" si="7"/>
        <v>5760</v>
      </c>
      <c r="I16" s="90">
        <f t="shared" si="2"/>
        <v>12</v>
      </c>
      <c r="J16" s="148">
        <f t="shared" si="2"/>
        <v>2893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1572.0300000000002</v>
      </c>
      <c r="D22" s="87">
        <f t="shared" si="13"/>
        <v>645962</v>
      </c>
      <c r="E22" s="88">
        <f t="shared" si="13"/>
        <v>863.67100000000005</v>
      </c>
      <c r="F22" s="89">
        <f t="shared" si="13"/>
        <v>311896</v>
      </c>
      <c r="G22" s="86">
        <f t="shared" si="13"/>
        <v>944.06999999999994</v>
      </c>
      <c r="H22" s="89">
        <f t="shared" si="13"/>
        <v>329338</v>
      </c>
      <c r="I22" s="90">
        <f t="shared" si="2"/>
        <v>1491.6310000000001</v>
      </c>
      <c r="J22" s="148">
        <f t="shared" si="2"/>
        <v>628520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181.84600000000003</v>
      </c>
      <c r="D23" s="87">
        <f t="shared" si="14"/>
        <v>101800</v>
      </c>
      <c r="E23" s="88">
        <f t="shared" si="14"/>
        <v>175.637</v>
      </c>
      <c r="F23" s="89">
        <f t="shared" si="14"/>
        <v>93200</v>
      </c>
      <c r="G23" s="86">
        <f t="shared" si="14"/>
        <v>170.04999999999998</v>
      </c>
      <c r="H23" s="89">
        <f t="shared" si="14"/>
        <v>88400</v>
      </c>
      <c r="I23" s="90">
        <f t="shared" si="2"/>
        <v>187.43300000000008</v>
      </c>
      <c r="J23" s="148">
        <f t="shared" si="2"/>
        <v>106600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1079</v>
      </c>
      <c r="D24" s="87">
        <f t="shared" si="15"/>
        <v>168954</v>
      </c>
      <c r="E24" s="88">
        <f t="shared" si="15"/>
        <v>311</v>
      </c>
      <c r="F24" s="89">
        <f t="shared" si="15"/>
        <v>38216</v>
      </c>
      <c r="G24" s="86">
        <f t="shared" si="15"/>
        <v>373</v>
      </c>
      <c r="H24" s="89">
        <f t="shared" si="15"/>
        <v>48648</v>
      </c>
      <c r="I24" s="90">
        <f t="shared" si="2"/>
        <v>1017</v>
      </c>
      <c r="J24" s="148">
        <f t="shared" si="2"/>
        <v>158522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2843</v>
      </c>
      <c r="D25" s="87">
        <f t="shared" si="16"/>
        <v>3102047.3</v>
      </c>
      <c r="E25" s="88">
        <f t="shared" si="16"/>
        <v>674</v>
      </c>
      <c r="F25" s="89">
        <f t="shared" si="16"/>
        <v>679713</v>
      </c>
      <c r="G25" s="86">
        <f t="shared" si="16"/>
        <v>1602</v>
      </c>
      <c r="H25" s="89">
        <f t="shared" si="16"/>
        <v>1427854</v>
      </c>
      <c r="I25" s="90">
        <f t="shared" si="2"/>
        <v>1915</v>
      </c>
      <c r="J25" s="148">
        <f t="shared" si="2"/>
        <v>2353906.2999999998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473</v>
      </c>
      <c r="D26" s="87">
        <f t="shared" si="17"/>
        <v>228333</v>
      </c>
      <c r="E26" s="88">
        <f t="shared" si="17"/>
        <v>341</v>
      </c>
      <c r="F26" s="89">
        <f t="shared" si="17"/>
        <v>312528</v>
      </c>
      <c r="G26" s="86">
        <f t="shared" si="17"/>
        <v>313</v>
      </c>
      <c r="H26" s="89">
        <f t="shared" si="17"/>
        <v>266699</v>
      </c>
      <c r="I26" s="90">
        <f t="shared" si="2"/>
        <v>501</v>
      </c>
      <c r="J26" s="148">
        <f t="shared" si="2"/>
        <v>274162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202</v>
      </c>
      <c r="D27" s="87">
        <f t="shared" si="18"/>
        <v>146420</v>
      </c>
      <c r="E27" s="88">
        <f t="shared" si="18"/>
        <v>53</v>
      </c>
      <c r="F27" s="89">
        <f t="shared" si="18"/>
        <v>39340</v>
      </c>
      <c r="G27" s="86">
        <f t="shared" si="18"/>
        <v>57</v>
      </c>
      <c r="H27" s="89">
        <f t="shared" si="18"/>
        <v>42965</v>
      </c>
      <c r="I27" s="90">
        <f t="shared" si="2"/>
        <v>198</v>
      </c>
      <c r="J27" s="148">
        <f t="shared" si="2"/>
        <v>142795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7743.2999999999993</v>
      </c>
      <c r="D28" s="87">
        <f t="shared" si="19"/>
        <v>5010136</v>
      </c>
      <c r="E28" s="88">
        <f t="shared" si="19"/>
        <v>1714</v>
      </c>
      <c r="F28" s="89">
        <f t="shared" si="19"/>
        <v>3264324</v>
      </c>
      <c r="G28" s="86">
        <f t="shared" si="19"/>
        <v>1918</v>
      </c>
      <c r="H28" s="89">
        <f t="shared" si="19"/>
        <v>3580103</v>
      </c>
      <c r="I28" s="90">
        <f t="shared" si="2"/>
        <v>7539.2999999999993</v>
      </c>
      <c r="J28" s="148">
        <f t="shared" si="2"/>
        <v>4694357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168.2</v>
      </c>
      <c r="D29" s="87">
        <f t="shared" si="20"/>
        <v>31290</v>
      </c>
      <c r="E29" s="88">
        <f t="shared" si="20"/>
        <v>15</v>
      </c>
      <c r="F29" s="89">
        <f t="shared" si="20"/>
        <v>15000</v>
      </c>
      <c r="G29" s="86">
        <f t="shared" si="20"/>
        <v>15</v>
      </c>
      <c r="H29" s="89">
        <f t="shared" si="20"/>
        <v>15000</v>
      </c>
      <c r="I29" s="90">
        <f t="shared" si="2"/>
        <v>168.2</v>
      </c>
      <c r="J29" s="148">
        <f t="shared" si="2"/>
        <v>31290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315.91199999999998</v>
      </c>
      <c r="D30" s="87">
        <f t="shared" si="21"/>
        <v>177113</v>
      </c>
      <c r="E30" s="88">
        <f t="shared" si="21"/>
        <v>243.12799999999999</v>
      </c>
      <c r="F30" s="89">
        <f t="shared" si="21"/>
        <v>164956</v>
      </c>
      <c r="G30" s="86">
        <f t="shared" si="21"/>
        <v>208.85999999999999</v>
      </c>
      <c r="H30" s="89">
        <f t="shared" si="21"/>
        <v>137888</v>
      </c>
      <c r="I30" s="90">
        <f t="shared" si="2"/>
        <v>350.17999999999995</v>
      </c>
      <c r="J30" s="148">
        <f t="shared" si="2"/>
        <v>204181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5030</v>
      </c>
      <c r="D31" s="87">
        <f t="shared" si="22"/>
        <v>776703</v>
      </c>
      <c r="E31" s="88">
        <f t="shared" si="22"/>
        <v>1410</v>
      </c>
      <c r="F31" s="89">
        <f t="shared" si="22"/>
        <v>187616</v>
      </c>
      <c r="G31" s="86">
        <f t="shared" si="22"/>
        <v>899</v>
      </c>
      <c r="H31" s="89">
        <f t="shared" si="22"/>
        <v>121084</v>
      </c>
      <c r="I31" s="90">
        <f t="shared" si="2"/>
        <v>5541</v>
      </c>
      <c r="J31" s="148">
        <f t="shared" si="2"/>
        <v>843235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312</v>
      </c>
      <c r="D32" s="87">
        <f t="shared" si="23"/>
        <v>228522</v>
      </c>
      <c r="E32" s="88">
        <f t="shared" si="23"/>
        <v>37</v>
      </c>
      <c r="F32" s="89">
        <f t="shared" si="23"/>
        <v>31487</v>
      </c>
      <c r="G32" s="86">
        <f t="shared" si="23"/>
        <v>68</v>
      </c>
      <c r="H32" s="89">
        <f t="shared" si="23"/>
        <v>49182</v>
      </c>
      <c r="I32" s="90">
        <f t="shared" si="2"/>
        <v>281</v>
      </c>
      <c r="J32" s="148">
        <f t="shared" si="2"/>
        <v>210827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4781</v>
      </c>
      <c r="D33" s="87">
        <f t="shared" si="24"/>
        <v>270423</v>
      </c>
      <c r="E33" s="88">
        <f t="shared" si="24"/>
        <v>1681</v>
      </c>
      <c r="F33" s="89">
        <f t="shared" si="24"/>
        <v>118512</v>
      </c>
      <c r="G33" s="86">
        <f t="shared" si="24"/>
        <v>1432</v>
      </c>
      <c r="H33" s="89">
        <f t="shared" si="24"/>
        <v>95823</v>
      </c>
      <c r="I33" s="90">
        <f t="shared" si="2"/>
        <v>5030</v>
      </c>
      <c r="J33" s="148">
        <f t="shared" si="2"/>
        <v>293112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6906.5</v>
      </c>
      <c r="D34" s="87">
        <f t="shared" si="25"/>
        <v>2152829.25</v>
      </c>
      <c r="E34" s="88">
        <f t="shared" si="25"/>
        <v>5126</v>
      </c>
      <c r="F34" s="89">
        <f t="shared" si="25"/>
        <v>1279887</v>
      </c>
      <c r="G34" s="86">
        <f t="shared" si="25"/>
        <v>5279</v>
      </c>
      <c r="H34" s="89">
        <f t="shared" si="25"/>
        <v>1289129</v>
      </c>
      <c r="I34" s="90">
        <f t="shared" si="2"/>
        <v>6753.5</v>
      </c>
      <c r="J34" s="148">
        <f t="shared" si="2"/>
        <v>2143587.25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4698</v>
      </c>
      <c r="D35" s="87">
        <f t="shared" si="26"/>
        <v>1356411</v>
      </c>
      <c r="E35" s="92">
        <f t="shared" si="26"/>
        <v>4080</v>
      </c>
      <c r="F35" s="89">
        <f t="shared" si="26"/>
        <v>1323499</v>
      </c>
      <c r="G35" s="86">
        <f t="shared" si="26"/>
        <v>3962</v>
      </c>
      <c r="H35" s="89">
        <f t="shared" si="26"/>
        <v>1309385</v>
      </c>
      <c r="I35" s="90">
        <f t="shared" si="2"/>
        <v>4816</v>
      </c>
      <c r="J35" s="148">
        <f t="shared" si="2"/>
        <v>1370525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48077.600000000006</v>
      </c>
      <c r="D36" s="87">
        <f t="shared" si="27"/>
        <v>7127925.5999999996</v>
      </c>
      <c r="E36" s="88">
        <f t="shared" si="27"/>
        <v>19155</v>
      </c>
      <c r="F36" s="89">
        <f t="shared" si="27"/>
        <v>3031937</v>
      </c>
      <c r="G36" s="86">
        <f t="shared" si="27"/>
        <v>19410</v>
      </c>
      <c r="H36" s="89">
        <f t="shared" si="27"/>
        <v>3136279</v>
      </c>
      <c r="I36" s="90">
        <f t="shared" si="2"/>
        <v>47822.600000000006</v>
      </c>
      <c r="J36" s="148">
        <f t="shared" si="2"/>
        <v>7023583.5999999996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70</v>
      </c>
      <c r="D37" s="87">
        <f t="shared" si="28"/>
        <v>49718</v>
      </c>
      <c r="E37" s="88">
        <f t="shared" si="28"/>
        <v>39</v>
      </c>
      <c r="F37" s="89">
        <f t="shared" si="28"/>
        <v>67393</v>
      </c>
      <c r="G37" s="86">
        <f t="shared" si="28"/>
        <v>30</v>
      </c>
      <c r="H37" s="89">
        <f t="shared" si="28"/>
        <v>39974</v>
      </c>
      <c r="I37" s="90">
        <f t="shared" si="2"/>
        <v>79</v>
      </c>
      <c r="J37" s="148">
        <f t="shared" si="2"/>
        <v>77137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12843</v>
      </c>
      <c r="D38" s="87">
        <f t="shared" si="29"/>
        <v>3582872</v>
      </c>
      <c r="E38" s="88">
        <f t="shared" si="29"/>
        <v>7367</v>
      </c>
      <c r="F38" s="89">
        <f t="shared" si="29"/>
        <v>1758142</v>
      </c>
      <c r="G38" s="86">
        <f t="shared" si="29"/>
        <v>7142</v>
      </c>
      <c r="H38" s="89">
        <f t="shared" si="29"/>
        <v>1697153</v>
      </c>
      <c r="I38" s="90">
        <f t="shared" si="2"/>
        <v>13068</v>
      </c>
      <c r="J38" s="148">
        <f t="shared" si="2"/>
        <v>3643861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359.9</v>
      </c>
      <c r="D39" s="87">
        <f t="shared" si="30"/>
        <v>434617.5</v>
      </c>
      <c r="E39" s="88">
        <f t="shared" si="30"/>
        <v>57</v>
      </c>
      <c r="F39" s="93">
        <f t="shared" si="30"/>
        <v>37994</v>
      </c>
      <c r="G39" s="86">
        <f t="shared" si="30"/>
        <v>46</v>
      </c>
      <c r="H39" s="89">
        <f t="shared" si="30"/>
        <v>38120</v>
      </c>
      <c r="I39" s="90">
        <f t="shared" si="2"/>
        <v>370.9</v>
      </c>
      <c r="J39" s="148">
        <f t="shared" si="2"/>
        <v>434491.5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82</v>
      </c>
      <c r="D41" s="87">
        <f t="shared" si="32"/>
        <v>10553</v>
      </c>
      <c r="E41" s="88">
        <f t="shared" si="32"/>
        <v>40</v>
      </c>
      <c r="F41" s="89">
        <f t="shared" si="32"/>
        <v>5600</v>
      </c>
      <c r="G41" s="86">
        <f t="shared" si="32"/>
        <v>80</v>
      </c>
      <c r="H41" s="89">
        <f t="shared" si="32"/>
        <v>11659</v>
      </c>
      <c r="I41" s="90">
        <f t="shared" si="2"/>
        <v>42</v>
      </c>
      <c r="J41" s="148">
        <f t="shared" si="2"/>
        <v>4494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31243</v>
      </c>
      <c r="D42" s="87">
        <f t="shared" si="33"/>
        <v>3404072</v>
      </c>
      <c r="E42" s="88">
        <f t="shared" si="33"/>
        <v>31123</v>
      </c>
      <c r="F42" s="89">
        <f t="shared" si="33"/>
        <v>7281264</v>
      </c>
      <c r="G42" s="86">
        <f t="shared" si="33"/>
        <v>31653</v>
      </c>
      <c r="H42" s="89">
        <f t="shared" si="33"/>
        <v>7586817</v>
      </c>
      <c r="I42" s="94">
        <f t="shared" si="2"/>
        <v>30713</v>
      </c>
      <c r="J42" s="148">
        <f t="shared" si="2"/>
        <v>3098519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2387</v>
      </c>
      <c r="D43" s="87">
        <f t="shared" si="34"/>
        <v>274174</v>
      </c>
      <c r="E43" s="88">
        <f t="shared" si="34"/>
        <v>14399</v>
      </c>
      <c r="F43" s="89">
        <f t="shared" si="34"/>
        <v>1015284</v>
      </c>
      <c r="G43" s="86">
        <f t="shared" si="34"/>
        <v>13437</v>
      </c>
      <c r="H43" s="89">
        <f t="shared" si="34"/>
        <v>933637</v>
      </c>
      <c r="I43" s="86">
        <f t="shared" si="2"/>
        <v>3349</v>
      </c>
      <c r="J43" s="148">
        <f t="shared" si="2"/>
        <v>355821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59</v>
      </c>
      <c r="D44" s="87">
        <f t="shared" si="35"/>
        <v>78735</v>
      </c>
      <c r="E44" s="88">
        <f t="shared" si="35"/>
        <v>3</v>
      </c>
      <c r="F44" s="89">
        <f t="shared" si="35"/>
        <v>2035</v>
      </c>
      <c r="G44" s="86">
        <f t="shared" si="35"/>
        <v>5</v>
      </c>
      <c r="H44" s="89">
        <f t="shared" si="35"/>
        <v>5704</v>
      </c>
      <c r="I44" s="86">
        <f t="shared" si="2"/>
        <v>57</v>
      </c>
      <c r="J44" s="148">
        <f t="shared" si="2"/>
        <v>75066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683</v>
      </c>
      <c r="D45" s="87">
        <f t="shared" si="36"/>
        <v>241136</v>
      </c>
      <c r="E45" s="88">
        <f t="shared" si="36"/>
        <v>1229</v>
      </c>
      <c r="F45" s="89">
        <f t="shared" si="36"/>
        <v>160268</v>
      </c>
      <c r="G45" s="86">
        <f t="shared" si="36"/>
        <v>1212</v>
      </c>
      <c r="H45" s="89">
        <f t="shared" si="36"/>
        <v>161404</v>
      </c>
      <c r="I45" s="90">
        <f t="shared" si="2"/>
        <v>700</v>
      </c>
      <c r="J45" s="148">
        <f t="shared" si="2"/>
        <v>240000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1381.1</v>
      </c>
      <c r="D46" s="87">
        <f t="shared" si="37"/>
        <v>1376237</v>
      </c>
      <c r="E46" s="88">
        <f t="shared" si="37"/>
        <v>555</v>
      </c>
      <c r="F46" s="89">
        <f t="shared" si="37"/>
        <v>486094</v>
      </c>
      <c r="G46" s="86">
        <f t="shared" si="37"/>
        <v>448</v>
      </c>
      <c r="H46" s="89">
        <f t="shared" si="37"/>
        <v>912639</v>
      </c>
      <c r="I46" s="90">
        <f t="shared" si="2"/>
        <v>1488.1</v>
      </c>
      <c r="J46" s="148">
        <f t="shared" si="2"/>
        <v>949692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3271.1000000000004</v>
      </c>
      <c r="D47" s="87">
        <f t="shared" si="38"/>
        <v>432252.5</v>
      </c>
      <c r="E47" s="88">
        <f t="shared" si="38"/>
        <v>1460</v>
      </c>
      <c r="F47" s="89">
        <f t="shared" si="38"/>
        <v>231514</v>
      </c>
      <c r="G47" s="86">
        <f t="shared" si="38"/>
        <v>1435</v>
      </c>
      <c r="H47" s="89">
        <f t="shared" si="38"/>
        <v>206945</v>
      </c>
      <c r="I47" s="90">
        <f t="shared" si="2"/>
        <v>3296.1000000000004</v>
      </c>
      <c r="J47" s="148">
        <f t="shared" si="2"/>
        <v>456821.5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7986.9089999999997</v>
      </c>
      <c r="D49" s="98">
        <f t="shared" si="40"/>
        <v>2078919.5</v>
      </c>
      <c r="E49" s="99">
        <f t="shared" si="40"/>
        <v>5897.335</v>
      </c>
      <c r="F49" s="100">
        <f t="shared" si="40"/>
        <v>1308887</v>
      </c>
      <c r="G49" s="97">
        <f t="shared" si="40"/>
        <v>5948.5068000000001</v>
      </c>
      <c r="H49" s="101">
        <f t="shared" si="40"/>
        <v>1415687</v>
      </c>
      <c r="I49" s="102">
        <f t="shared" si="2"/>
        <v>7935.7371999999987</v>
      </c>
      <c r="J49" s="149">
        <f t="shared" si="2"/>
        <v>1972119.5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146760.80499999999</v>
      </c>
      <c r="D50" s="167">
        <f t="shared" si="41"/>
        <v>33852687.649999999</v>
      </c>
      <c r="E50" s="166">
        <f t="shared" si="41"/>
        <v>98910.771000000008</v>
      </c>
      <c r="F50" s="167">
        <f t="shared" si="41"/>
        <v>23322956</v>
      </c>
      <c r="G50" s="166">
        <f>SUM(G10:G49)</f>
        <v>99189.486799999999</v>
      </c>
      <c r="H50" s="167">
        <f t="shared" si="41"/>
        <v>25046425</v>
      </c>
      <c r="I50" s="168">
        <f>SUM(I10:I49)</f>
        <v>146482.08920000002</v>
      </c>
      <c r="J50" s="169">
        <f>SUM(J10:J49)</f>
        <v>32129218.649999999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134383</v>
      </c>
      <c r="D51" s="174">
        <v>31224060</v>
      </c>
      <c r="E51" s="173">
        <v>102252</v>
      </c>
      <c r="F51" s="175">
        <v>31634320</v>
      </c>
      <c r="G51" s="176">
        <v>100626</v>
      </c>
      <c r="H51" s="177">
        <v>30669421</v>
      </c>
      <c r="I51" s="178">
        <v>136009</v>
      </c>
      <c r="J51" s="179">
        <v>32188959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109.21084140107007</v>
      </c>
      <c r="D52" s="151">
        <f t="shared" si="42"/>
        <v>108.41859658865631</v>
      </c>
      <c r="E52" s="150">
        <f t="shared" si="42"/>
        <v>96.732358291280377</v>
      </c>
      <c r="F52" s="152">
        <f t="shared" si="42"/>
        <v>73.726749934880857</v>
      </c>
      <c r="G52" s="153">
        <f t="shared" si="42"/>
        <v>98.572423429332375</v>
      </c>
      <c r="H52" s="152">
        <f t="shared" si="42"/>
        <v>81.665790169302511</v>
      </c>
      <c r="I52" s="154">
        <f t="shared" si="42"/>
        <v>107.70029130425193</v>
      </c>
      <c r="J52" s="155">
        <f>J50/J51*100</f>
        <v>99.814407325194949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 5月分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 5月分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1212.4000000000001</v>
      </c>
      <c r="D68" s="80">
        <v>295907</v>
      </c>
      <c r="E68" s="88">
        <v>0</v>
      </c>
      <c r="F68" s="89">
        <v>0</v>
      </c>
      <c r="G68" s="79">
        <v>47</v>
      </c>
      <c r="H68" s="83">
        <v>12480</v>
      </c>
      <c r="I68" s="90">
        <f>+C68+E68-G68</f>
        <v>1165.4000000000001</v>
      </c>
      <c r="J68" s="163">
        <f>+D68+F68-H68</f>
        <v>283427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163</v>
      </c>
      <c r="D71" s="87">
        <v>22386</v>
      </c>
      <c r="E71" s="88">
        <v>93</v>
      </c>
      <c r="F71" s="89">
        <v>15650</v>
      </c>
      <c r="G71" s="86">
        <v>61</v>
      </c>
      <c r="H71" s="89">
        <v>12140</v>
      </c>
      <c r="I71" s="90">
        <f t="shared" si="43"/>
        <v>195</v>
      </c>
      <c r="J71" s="91">
        <f t="shared" si="43"/>
        <v>25896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</v>
      </c>
      <c r="D74" s="87">
        <v>359</v>
      </c>
      <c r="E74" s="88">
        <v>36</v>
      </c>
      <c r="F74" s="89">
        <v>8294</v>
      </c>
      <c r="G74" s="86">
        <v>25</v>
      </c>
      <c r="H74" s="89">
        <v>5760</v>
      </c>
      <c r="I74" s="90">
        <f t="shared" si="43"/>
        <v>12</v>
      </c>
      <c r="J74" s="91">
        <f t="shared" si="43"/>
        <v>2893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1572.0300000000002</v>
      </c>
      <c r="D80" s="87">
        <v>645962</v>
      </c>
      <c r="E80" s="88">
        <v>863.67100000000005</v>
      </c>
      <c r="F80" s="89">
        <v>311896</v>
      </c>
      <c r="G80" s="86">
        <v>944.06999999999994</v>
      </c>
      <c r="H80" s="89">
        <v>329338</v>
      </c>
      <c r="I80" s="90">
        <f t="shared" si="43"/>
        <v>1491.6310000000001</v>
      </c>
      <c r="J80" s="91">
        <f t="shared" si="43"/>
        <v>628520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181.84600000000003</v>
      </c>
      <c r="D81" s="87">
        <v>101800</v>
      </c>
      <c r="E81" s="88">
        <v>175.637</v>
      </c>
      <c r="F81" s="89">
        <v>93200</v>
      </c>
      <c r="G81" s="86">
        <v>170.04999999999998</v>
      </c>
      <c r="H81" s="89">
        <v>88400</v>
      </c>
      <c r="I81" s="90">
        <f t="shared" si="43"/>
        <v>187.43300000000008</v>
      </c>
      <c r="J81" s="91">
        <f t="shared" si="43"/>
        <v>106600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1029</v>
      </c>
      <c r="D82" s="87">
        <v>166954</v>
      </c>
      <c r="E82" s="88" ph="1">
        <v>261</v>
      </c>
      <c r="F82" s="89">
        <v>37166</v>
      </c>
      <c r="G82" s="86">
        <v>323</v>
      </c>
      <c r="H82" s="89">
        <v>47598</v>
      </c>
      <c r="I82" s="90">
        <f t="shared" si="43"/>
        <v>967</v>
      </c>
      <c r="J82" s="91">
        <f t="shared" si="43"/>
        <v>156522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2843</v>
      </c>
      <c r="D83" s="87">
        <v>3102047.3</v>
      </c>
      <c r="E83" s="88">
        <v>674</v>
      </c>
      <c r="F83" s="89">
        <v>679713</v>
      </c>
      <c r="G83" s="86">
        <v>1602</v>
      </c>
      <c r="H83" s="89">
        <v>1427854</v>
      </c>
      <c r="I83" s="90">
        <f t="shared" si="43"/>
        <v>1915</v>
      </c>
      <c r="J83" s="91">
        <f t="shared" si="43"/>
        <v>2353906.2999999998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473</v>
      </c>
      <c r="D84" s="87">
        <v>228333</v>
      </c>
      <c r="E84" s="88">
        <v>341</v>
      </c>
      <c r="F84" s="89">
        <v>312528</v>
      </c>
      <c r="G84" s="86">
        <v>313</v>
      </c>
      <c r="H84" s="89">
        <v>266699</v>
      </c>
      <c r="I84" s="90">
        <f t="shared" si="43"/>
        <v>501</v>
      </c>
      <c r="J84" s="91">
        <f t="shared" si="43"/>
        <v>274162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202</v>
      </c>
      <c r="D85" s="87">
        <v>146420</v>
      </c>
      <c r="E85" s="88">
        <v>53</v>
      </c>
      <c r="F85" s="89">
        <v>39340</v>
      </c>
      <c r="G85" s="86">
        <v>57</v>
      </c>
      <c r="H85" s="89">
        <v>42965</v>
      </c>
      <c r="I85" s="90">
        <f t="shared" si="43"/>
        <v>198</v>
      </c>
      <c r="J85" s="91">
        <f t="shared" si="43"/>
        <v>142795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7743.2999999999993</v>
      </c>
      <c r="D86" s="87">
        <v>5010136</v>
      </c>
      <c r="E86" s="88">
        <v>1714</v>
      </c>
      <c r="F86" s="89">
        <v>3264324</v>
      </c>
      <c r="G86" s="86">
        <v>1918</v>
      </c>
      <c r="H86" s="89">
        <v>3580103</v>
      </c>
      <c r="I86" s="90">
        <f t="shared" si="43"/>
        <v>7539.2999999999993</v>
      </c>
      <c r="J86" s="91">
        <f t="shared" si="43"/>
        <v>4694357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21.499999999999996</v>
      </c>
      <c r="D87" s="87">
        <v>5925</v>
      </c>
      <c r="E87" s="88">
        <v>0</v>
      </c>
      <c r="F87" s="89">
        <v>0</v>
      </c>
      <c r="G87" s="86">
        <v>0</v>
      </c>
      <c r="H87" s="89">
        <v>0</v>
      </c>
      <c r="I87" s="90">
        <f t="shared" si="43"/>
        <v>21.499999999999996</v>
      </c>
      <c r="J87" s="91">
        <f t="shared" si="43"/>
        <v>5925</v>
      </c>
      <c r="K87" s="2"/>
      <c r="L87" s="30">
        <v>20</v>
      </c>
      <c r="M87" s="12" t="s">
        <v>36</v>
      </c>
      <c r="N87" s="31">
        <v>146.69999999999999</v>
      </c>
      <c r="O87" s="32">
        <v>25365</v>
      </c>
      <c r="P87" s="33">
        <v>15</v>
      </c>
      <c r="Q87" s="34">
        <v>15000</v>
      </c>
      <c r="R87" s="31">
        <v>15</v>
      </c>
      <c r="S87" s="32">
        <v>15000</v>
      </c>
      <c r="T87" s="28">
        <f t="shared" si="44"/>
        <v>146.69999999999999</v>
      </c>
      <c r="U87" s="54">
        <f t="shared" si="44"/>
        <v>25365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304.79999999999995</v>
      </c>
      <c r="D88" s="87">
        <v>174733</v>
      </c>
      <c r="E88" s="88">
        <v>243</v>
      </c>
      <c r="F88" s="89">
        <v>164156</v>
      </c>
      <c r="G88" s="86">
        <v>208.7</v>
      </c>
      <c r="H88" s="89">
        <v>136888</v>
      </c>
      <c r="I88" s="90">
        <f t="shared" si="43"/>
        <v>339.09999999999997</v>
      </c>
      <c r="J88" s="91">
        <f t="shared" si="43"/>
        <v>202001</v>
      </c>
      <c r="K88" s="2"/>
      <c r="L88" s="30">
        <v>21</v>
      </c>
      <c r="M88" s="12" t="s">
        <v>37</v>
      </c>
      <c r="N88" s="31">
        <v>11.112</v>
      </c>
      <c r="O88" s="32">
        <v>2380</v>
      </c>
      <c r="P88" s="33">
        <v>0.128</v>
      </c>
      <c r="Q88" s="34">
        <v>800</v>
      </c>
      <c r="R88" s="31">
        <v>0.16</v>
      </c>
      <c r="S88" s="32">
        <v>1000</v>
      </c>
      <c r="T88" s="28">
        <f t="shared" si="44"/>
        <v>11.08</v>
      </c>
      <c r="U88" s="54">
        <f t="shared" si="44"/>
        <v>2180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5030</v>
      </c>
      <c r="D89" s="87">
        <v>776703</v>
      </c>
      <c r="E89" s="88">
        <v>1410</v>
      </c>
      <c r="F89" s="89">
        <v>187616</v>
      </c>
      <c r="G89" s="86">
        <v>899</v>
      </c>
      <c r="H89" s="89">
        <v>121084</v>
      </c>
      <c r="I89" s="90">
        <f t="shared" si="43"/>
        <v>5541</v>
      </c>
      <c r="J89" s="91">
        <f t="shared" si="43"/>
        <v>843235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312</v>
      </c>
      <c r="D90" s="87">
        <v>228522</v>
      </c>
      <c r="E90" s="88">
        <v>37</v>
      </c>
      <c r="F90" s="89">
        <v>31487</v>
      </c>
      <c r="G90" s="86">
        <v>68</v>
      </c>
      <c r="H90" s="89">
        <v>49182</v>
      </c>
      <c r="I90" s="90">
        <f t="shared" si="43"/>
        <v>281</v>
      </c>
      <c r="J90" s="91">
        <f t="shared" si="43"/>
        <v>210827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4781</v>
      </c>
      <c r="D91" s="87">
        <v>270423</v>
      </c>
      <c r="E91" s="88">
        <v>1681</v>
      </c>
      <c r="F91" s="89">
        <v>118512</v>
      </c>
      <c r="G91" s="86">
        <v>1432</v>
      </c>
      <c r="H91" s="89">
        <v>95823</v>
      </c>
      <c r="I91" s="90">
        <f t="shared" si="43"/>
        <v>5030</v>
      </c>
      <c r="J91" s="91">
        <f t="shared" si="43"/>
        <v>293112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4575.5</v>
      </c>
      <c r="D92" s="87">
        <v>1278704.25</v>
      </c>
      <c r="E92" s="88">
        <v>4118</v>
      </c>
      <c r="F92" s="89">
        <v>901887</v>
      </c>
      <c r="G92" s="86">
        <v>4372</v>
      </c>
      <c r="H92" s="89">
        <v>949004</v>
      </c>
      <c r="I92" s="90">
        <f t="shared" si="43"/>
        <v>4321.5</v>
      </c>
      <c r="J92" s="91">
        <f t="shared" si="43"/>
        <v>1231587.25</v>
      </c>
      <c r="K92" s="2"/>
      <c r="L92" s="30">
        <v>25</v>
      </c>
      <c r="M92" s="12" t="s">
        <v>41</v>
      </c>
      <c r="N92" s="31">
        <v>2331</v>
      </c>
      <c r="O92" s="32">
        <v>874125</v>
      </c>
      <c r="P92" s="33">
        <v>1008</v>
      </c>
      <c r="Q92" s="34">
        <v>378000</v>
      </c>
      <c r="R92" s="31">
        <v>907</v>
      </c>
      <c r="S92" s="32">
        <v>340125</v>
      </c>
      <c r="T92" s="33">
        <f t="shared" si="44"/>
        <v>2432</v>
      </c>
      <c r="U92" s="54">
        <f t="shared" si="44"/>
        <v>912000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4698</v>
      </c>
      <c r="D93" s="87">
        <v>1356411</v>
      </c>
      <c r="E93" s="92">
        <v>4080</v>
      </c>
      <c r="F93" s="89">
        <v>1323499</v>
      </c>
      <c r="G93" s="86">
        <v>3962</v>
      </c>
      <c r="H93" s="89">
        <v>1309385</v>
      </c>
      <c r="I93" s="90">
        <f t="shared" si="43"/>
        <v>4816</v>
      </c>
      <c r="J93" s="91">
        <f t="shared" si="43"/>
        <v>1370525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48077.600000000006</v>
      </c>
      <c r="D94" s="87">
        <v>7127925.5999999996</v>
      </c>
      <c r="E94" s="88">
        <v>19155</v>
      </c>
      <c r="F94" s="89">
        <v>3031937</v>
      </c>
      <c r="G94" s="86">
        <v>19410</v>
      </c>
      <c r="H94" s="89">
        <v>3136279</v>
      </c>
      <c r="I94" s="90">
        <f t="shared" si="43"/>
        <v>47822.600000000006</v>
      </c>
      <c r="J94" s="91">
        <f t="shared" si="43"/>
        <v>7023583.5999999996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70</v>
      </c>
      <c r="D95" s="87">
        <v>49718</v>
      </c>
      <c r="E95" s="88">
        <v>39</v>
      </c>
      <c r="F95" s="89">
        <v>67393</v>
      </c>
      <c r="G95" s="86">
        <v>30</v>
      </c>
      <c r="H95" s="89">
        <v>39974</v>
      </c>
      <c r="I95" s="90">
        <f t="shared" si="43"/>
        <v>79</v>
      </c>
      <c r="J95" s="91">
        <f t="shared" si="43"/>
        <v>77137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12843</v>
      </c>
      <c r="D96" s="87">
        <v>3582872</v>
      </c>
      <c r="E96" s="88">
        <v>7367</v>
      </c>
      <c r="F96" s="89">
        <v>1758142</v>
      </c>
      <c r="G96" s="86">
        <v>7142</v>
      </c>
      <c r="H96" s="89">
        <v>1697153</v>
      </c>
      <c r="I96" s="90">
        <f t="shared" si="43"/>
        <v>13068</v>
      </c>
      <c r="J96" s="91">
        <f t="shared" si="43"/>
        <v>3643861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359.9</v>
      </c>
      <c r="D97" s="87">
        <v>434617.5</v>
      </c>
      <c r="E97" s="88">
        <v>57</v>
      </c>
      <c r="F97" s="93">
        <v>37994</v>
      </c>
      <c r="G97" s="86">
        <v>46</v>
      </c>
      <c r="H97" s="89">
        <v>38120</v>
      </c>
      <c r="I97" s="90">
        <f t="shared" si="43"/>
        <v>370.9</v>
      </c>
      <c r="J97" s="91">
        <f t="shared" si="43"/>
        <v>434491.5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82</v>
      </c>
      <c r="D99" s="87">
        <v>10553</v>
      </c>
      <c r="E99" s="88">
        <v>40</v>
      </c>
      <c r="F99" s="89">
        <v>5600</v>
      </c>
      <c r="G99" s="86">
        <v>80</v>
      </c>
      <c r="H99" s="89">
        <v>11659</v>
      </c>
      <c r="I99" s="90">
        <f t="shared" si="43"/>
        <v>42</v>
      </c>
      <c r="J99" s="91">
        <f t="shared" si="43"/>
        <v>4494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31243</v>
      </c>
      <c r="D100" s="87">
        <v>3404072</v>
      </c>
      <c r="E100" s="88">
        <v>31123</v>
      </c>
      <c r="F100" s="89">
        <v>7281264</v>
      </c>
      <c r="G100" s="86">
        <v>31653</v>
      </c>
      <c r="H100" s="89">
        <v>7586817</v>
      </c>
      <c r="I100" s="90">
        <f t="shared" si="43"/>
        <v>30713</v>
      </c>
      <c r="J100" s="91">
        <f t="shared" si="43"/>
        <v>3098519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2387</v>
      </c>
      <c r="D101" s="87">
        <v>274174</v>
      </c>
      <c r="E101" s="88">
        <v>14399</v>
      </c>
      <c r="F101" s="89">
        <v>1015284</v>
      </c>
      <c r="G101" s="86">
        <v>13437</v>
      </c>
      <c r="H101" s="89">
        <v>933637</v>
      </c>
      <c r="I101" s="90">
        <f t="shared" si="43"/>
        <v>3349</v>
      </c>
      <c r="J101" s="91">
        <f t="shared" si="43"/>
        <v>355821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59</v>
      </c>
      <c r="D102" s="87">
        <v>78735</v>
      </c>
      <c r="E102" s="88">
        <v>3</v>
      </c>
      <c r="F102" s="89">
        <v>2035</v>
      </c>
      <c r="G102" s="86">
        <v>5</v>
      </c>
      <c r="H102" s="89">
        <v>5704</v>
      </c>
      <c r="I102" s="86">
        <f t="shared" si="43"/>
        <v>57</v>
      </c>
      <c r="J102" s="87">
        <f t="shared" si="43"/>
        <v>75066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683</v>
      </c>
      <c r="D103" s="87">
        <v>241136</v>
      </c>
      <c r="E103" s="88">
        <v>1229</v>
      </c>
      <c r="F103" s="89">
        <v>160268</v>
      </c>
      <c r="G103" s="86">
        <v>1212</v>
      </c>
      <c r="H103" s="89">
        <v>161404</v>
      </c>
      <c r="I103" s="86">
        <f t="shared" si="43"/>
        <v>700</v>
      </c>
      <c r="J103" s="87">
        <f t="shared" si="43"/>
        <v>240000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1381.1</v>
      </c>
      <c r="D104" s="87">
        <v>1376237</v>
      </c>
      <c r="E104" s="88">
        <v>555</v>
      </c>
      <c r="F104" s="89">
        <v>486094</v>
      </c>
      <c r="G104" s="86">
        <v>448</v>
      </c>
      <c r="H104" s="89">
        <v>912639</v>
      </c>
      <c r="I104" s="86">
        <f t="shared" si="43"/>
        <v>1488.1</v>
      </c>
      <c r="J104" s="87">
        <f t="shared" si="43"/>
        <v>949692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3271.1000000000004</v>
      </c>
      <c r="D105" s="87">
        <v>432252.5</v>
      </c>
      <c r="E105" s="88">
        <v>1460</v>
      </c>
      <c r="F105" s="89">
        <v>231514</v>
      </c>
      <c r="G105" s="86">
        <v>1435</v>
      </c>
      <c r="H105" s="89">
        <v>206945</v>
      </c>
      <c r="I105" s="90">
        <f t="shared" si="43"/>
        <v>3296.1000000000004</v>
      </c>
      <c r="J105" s="91">
        <f t="shared" si="43"/>
        <v>456821.5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7986.9089999999997</v>
      </c>
      <c r="D107" s="158">
        <v>2078919.5</v>
      </c>
      <c r="E107" s="99">
        <v>5897.335</v>
      </c>
      <c r="F107" s="100">
        <v>1308887</v>
      </c>
      <c r="G107" s="157">
        <v>5948.5068000000001</v>
      </c>
      <c r="H107" s="100">
        <v>1415687</v>
      </c>
      <c r="I107" s="94">
        <f t="shared" si="43"/>
        <v>7935.7371999999987</v>
      </c>
      <c r="J107" s="159">
        <f t="shared" si="43"/>
        <v>1972119.5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143657.98499999999</v>
      </c>
      <c r="D108" s="161">
        <f t="shared" ref="D108:J108" si="45">SUM(D68:D107)</f>
        <v>32910157.649999999</v>
      </c>
      <c r="E108" s="160">
        <f>SUM(E68:E107)</f>
        <v>97177.643000000011</v>
      </c>
      <c r="F108" s="161">
        <f t="shared" si="45"/>
        <v>22882780</v>
      </c>
      <c r="G108" s="162">
        <f t="shared" si="45"/>
        <v>97321.32680000001</v>
      </c>
      <c r="H108" s="161">
        <f t="shared" si="45"/>
        <v>24627821</v>
      </c>
      <c r="I108" s="162">
        <f t="shared" si="45"/>
        <v>143514.30120000002</v>
      </c>
      <c r="J108" s="146">
        <f t="shared" si="45"/>
        <v>31165116.649999999</v>
      </c>
      <c r="K108" s="2"/>
      <c r="L108" s="215" t="s">
        <v>57</v>
      </c>
      <c r="M108" s="216"/>
      <c r="N108" s="43">
        <f t="shared" ref="N108:S108" si="46">SUM(N68:N107)</f>
        <v>2488.8200000000002</v>
      </c>
      <c r="O108" s="41">
        <f t="shared" si="46"/>
        <v>901870</v>
      </c>
      <c r="P108" s="44">
        <f t="shared" si="46"/>
        <v>1023.128</v>
      </c>
      <c r="Q108" s="59">
        <f t="shared" si="46"/>
        <v>393800</v>
      </c>
      <c r="R108" s="42">
        <f t="shared" si="46"/>
        <v>922.16</v>
      </c>
      <c r="S108" s="59">
        <f t="shared" si="46"/>
        <v>356125</v>
      </c>
      <c r="T108" s="42">
        <f>SUM(T68:T107)</f>
        <v>2589.788</v>
      </c>
      <c r="U108" s="41">
        <f>SUM(U68:U107)</f>
        <v>939545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129957</v>
      </c>
      <c r="D109" s="174">
        <v>29829810</v>
      </c>
      <c r="E109" s="173">
        <v>100563</v>
      </c>
      <c r="F109" s="175">
        <v>31175793</v>
      </c>
      <c r="G109" s="176">
        <v>98132</v>
      </c>
      <c r="H109" s="177">
        <v>29960460</v>
      </c>
      <c r="I109" s="178">
        <v>132388</v>
      </c>
      <c r="J109" s="179">
        <v>31045143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110.54270643366651</v>
      </c>
      <c r="D110" s="104">
        <f t="shared" ref="D110:J110" si="47">+D108/D109*100</f>
        <v>110.32640720809151</v>
      </c>
      <c r="E110" s="103">
        <f t="shared" si="47"/>
        <v>96.633595855334477</v>
      </c>
      <c r="F110" s="104">
        <f t="shared" si="47"/>
        <v>73.399191481672972</v>
      </c>
      <c r="G110" s="105">
        <f t="shared" si="47"/>
        <v>99.173895161619058</v>
      </c>
      <c r="H110" s="104">
        <f t="shared" si="47"/>
        <v>82.201077687058216</v>
      </c>
      <c r="I110" s="106">
        <f t="shared" si="47"/>
        <v>108.40431247545096</v>
      </c>
      <c r="J110" s="107">
        <f t="shared" si="47"/>
        <v>100.38644901716187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 5月分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 5月分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564</v>
      </c>
      <c r="D128" s="138">
        <v>38660</v>
      </c>
      <c r="E128" s="88">
        <v>660</v>
      </c>
      <c r="F128" s="89">
        <v>45326</v>
      </c>
      <c r="G128" s="135">
        <v>896</v>
      </c>
      <c r="H128" s="138">
        <v>61429</v>
      </c>
      <c r="I128" s="135">
        <f t="shared" ref="I128:J166" si="48">+C128+E128-G128</f>
        <v>328</v>
      </c>
      <c r="J128" s="138">
        <f t="shared" si="48"/>
        <v>22557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564</v>
      </c>
      <c r="D167" s="146">
        <f t="shared" si="50"/>
        <v>38660</v>
      </c>
      <c r="E167" s="145">
        <f t="shared" si="50"/>
        <v>660</v>
      </c>
      <c r="F167" s="146">
        <f t="shared" si="50"/>
        <v>45326</v>
      </c>
      <c r="G167" s="145">
        <f t="shared" si="50"/>
        <v>896</v>
      </c>
      <c r="H167" s="146">
        <f t="shared" si="50"/>
        <v>61429</v>
      </c>
      <c r="I167" s="145">
        <f t="shared" si="50"/>
        <v>328</v>
      </c>
      <c r="J167" s="146">
        <f t="shared" si="50"/>
        <v>22557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2023-06-26T02:11:28Z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