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29040" windowHeight="15720" tabRatio="305" activeTab="0"/>
  </bookViews>
  <sheets>
    <sheet name="10品目別管理表 (令和5年7月)" sheetId="29" r:id="rId1"/>
    <sheet name="(令和5年6月)" sheetId="31" r:id="rId2"/>
    <sheet name="(令和5年5月)" sheetId="30" r:id="rId3"/>
    <sheet name="(令和5年4月)" sheetId="26" r:id="rId4"/>
    <sheet name="(令和5年3月)" sheetId="28" r:id="rId5"/>
    <sheet name="(令和5年2月)" sheetId="27" r:id="rId6"/>
    <sheet name="(令和5年1月)" sheetId="25" r:id="rId7"/>
    <sheet name="(令和4年12月)" sheetId="24" r:id="rId8"/>
    <sheet name="(令和4年11月)" sheetId="22" r:id="rId9"/>
    <sheet name="(令和4年10月)" sheetId="23" r:id="rId10"/>
    <sheet name="(令和4年9月)" sheetId="21" r:id="rId11"/>
    <sheet name="(令和4年8月)" sheetId="20" r:id="rId12"/>
    <sheet name="(令和4年7月)" sheetId="19" r:id="rId13"/>
    <sheet name="(令和4年6月) " sheetId="17" r:id="rId14"/>
    <sheet name="(令和4年5月) " sheetId="9" r:id="rId15"/>
  </sheets>
  <definedNames>
    <definedName name="_xlnm.Print_Area" localSheetId="9">'(令和4年10月)'!$A$1:$Z$49</definedName>
    <definedName name="_xlnm.Print_Area" localSheetId="8">'(令和4年11月)'!$A$1:$Z$49</definedName>
    <definedName name="_xlnm.Print_Area" localSheetId="7">'(令和4年12月)'!$A$1:$Z$49</definedName>
    <definedName name="_xlnm.Print_Area" localSheetId="14">'(令和4年5月) '!$A$1:$Z$49</definedName>
    <definedName name="_xlnm.Print_Area" localSheetId="13">'(令和4年6月) '!$A$1:$Z$49</definedName>
    <definedName name="_xlnm.Print_Area" localSheetId="12">'(令和4年7月)'!$A$1:$Z$49</definedName>
    <definedName name="_xlnm.Print_Area" localSheetId="11">'(令和4年8月)'!$A$1:$Z$49</definedName>
    <definedName name="_xlnm.Print_Area" localSheetId="10">'(令和4年9月)'!$A$1:$Z$49</definedName>
    <definedName name="_xlnm.Print_Area" localSheetId="6">'(令和5年1月)'!$A$1:$Z$49</definedName>
    <definedName name="_xlnm.Print_Area" localSheetId="5">'(令和5年2月)'!$A$1:$Z$49</definedName>
    <definedName name="_xlnm.Print_Area" localSheetId="4">'(令和5年3月)'!$A$1:$Z$49</definedName>
    <definedName name="_xlnm.Print_Area" localSheetId="3">'(令和5年4月)'!$A$1:$Z$49</definedName>
    <definedName name="_xlnm.Print_Area" localSheetId="2">'(令和5年5月)'!$A$1:$Z$49</definedName>
    <definedName name="_xlnm.Print_Area" localSheetId="1">'(令和5年6月)'!$A$1:$Z$49</definedName>
    <definedName name="_xlnm.Print_Area" localSheetId="0">'10品目別管理表 (令和5年7月)'!$A$1:$Z$49</definedName>
  </definedNames>
  <calcPr calcId="191029"/>
</workbook>
</file>

<file path=xl/sharedStrings.xml><?xml version="1.0" encoding="utf-8"?>
<sst xmlns="http://schemas.openxmlformats.org/spreadsheetml/2006/main" count="1920" uniqueCount="78">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</sst>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0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0" fontId="10" fillId="0" borderId="60" xfId="0" applyFont="1" applyBorder="1" applyAlignment="1">
      <alignment horizontal="center"/>
    </xf>
    <xf numFmtId="178" fontId="2" fillId="0" borderId="23" xfId="22" applyNumberFormat="1" applyBorder="1" applyAlignment="1">
      <alignment horizontal="center"/>
      <protection/>
    </xf>
    <xf numFmtId="178" fontId="2" fillId="0" borderId="6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61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7" fontId="10" fillId="0" borderId="57" xfId="0" applyNumberFormat="1" applyFont="1" applyBorder="1" applyAlignment="1">
      <alignment horizontal="center"/>
    </xf>
    <xf numFmtId="177" fontId="10" fillId="0" borderId="60" xfId="0" applyNumberFormat="1" applyFont="1" applyBorder="1" applyAlignment="1">
      <alignment horizontal="center"/>
    </xf>
    <xf numFmtId="0" fontId="2" fillId="0" borderId="61" xfId="22" applyBorder="1" applyAlignment="1">
      <alignment horizontal="center"/>
      <protection/>
    </xf>
    <xf numFmtId="0" fontId="10" fillId="2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176" fontId="2" fillId="2" borderId="23" xfId="22" applyNumberFormat="1" applyFill="1" applyBorder="1" applyAlignment="1">
      <alignment horizontal="center"/>
      <protection/>
    </xf>
    <xf numFmtId="0" fontId="2" fillId="2" borderId="61" xfId="22" applyFill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2" borderId="61" xfId="22" applyNumberFormat="1" applyFill="1" applyBorder="1" applyAlignment="1">
      <alignment horizontal="center"/>
      <protection/>
    </xf>
    <xf numFmtId="177" fontId="10" fillId="2" borderId="57" xfId="0" applyNumberFormat="1" applyFont="1" applyFill="1" applyBorder="1" applyAlignment="1">
      <alignment horizontal="center"/>
    </xf>
    <xf numFmtId="177" fontId="10" fillId="2" borderId="5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55.87477107618064</v>
      </c>
      <c r="F23" s="174"/>
      <c r="G23" s="173">
        <f>(G20+G21)/(G22+G41)*100</f>
        <v>68.06602230349527</v>
      </c>
      <c r="H23" s="174"/>
      <c r="I23" s="173">
        <f>(I20+I21)/(I22+I41)*100</f>
        <v>56.57764589515332</v>
      </c>
      <c r="J23" s="174"/>
      <c r="K23" s="173">
        <f>(K20+K21)/(K22+K41)*100</f>
        <v>29.65736295955618</v>
      </c>
      <c r="L23" s="174"/>
      <c r="M23" s="173">
        <f>(M20+M21)/(M22+M41)*100</f>
        <v>44.91748613729539</v>
      </c>
      <c r="N23" s="174"/>
      <c r="O23" s="173">
        <f>(O20+O21)/(O22+O41)*100</f>
        <v>88.77163360067539</v>
      </c>
      <c r="P23" s="174"/>
      <c r="Q23" s="173">
        <f>(Q20+Q21)/(Q22+Q41)*100</f>
        <v>45.17945804411728</v>
      </c>
      <c r="R23" s="174"/>
      <c r="S23" s="173">
        <f>(S20+S21)/(S22+S41)*100</f>
        <v>174.04669314168717</v>
      </c>
      <c r="T23" s="174"/>
      <c r="U23" s="173">
        <f>(U20+U21)/(U22+U41)*100</f>
        <v>58.69490264394723</v>
      </c>
      <c r="V23" s="174"/>
      <c r="W23" s="173">
        <f>(W20+W21)/(W22+W41)*100</f>
        <v>80.52291532741033</v>
      </c>
      <c r="X23" s="174"/>
      <c r="Y23" s="173">
        <f>(Y20+Y21)/(Y22+Y41)*100</f>
        <v>81.24684503787275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180828.8610614192</v>
      </c>
      <c r="F24" s="176"/>
      <c r="G24" s="177">
        <f>H22/G22*1000</f>
        <v>437976.1295861095</v>
      </c>
      <c r="H24" s="178"/>
      <c r="I24" s="179">
        <f>J22/I22*1000</f>
        <v>819919.1109912179</v>
      </c>
      <c r="J24" s="180"/>
      <c r="K24" s="177">
        <f>L22/K22*1000</f>
        <v>505932.54055965703</v>
      </c>
      <c r="L24" s="178"/>
      <c r="M24" s="179">
        <f>N22/M22*1000</f>
        <v>215034.5156464999</v>
      </c>
      <c r="N24" s="180"/>
      <c r="O24" s="177">
        <f>P22/O22*1000</f>
        <v>292178.6089514604</v>
      </c>
      <c r="P24" s="178"/>
      <c r="Q24" s="179">
        <f>R22/Q22*1000</f>
        <v>183116.9148161184</v>
      </c>
      <c r="R24" s="180"/>
      <c r="S24" s="177">
        <f>T22/S22*1000</f>
        <v>108742.49526016432</v>
      </c>
      <c r="T24" s="178"/>
      <c r="U24" s="179">
        <f>V22/U22*1000</f>
        <v>345577.1048908324</v>
      </c>
      <c r="V24" s="180"/>
      <c r="W24" s="177">
        <f>X22/W22*1000</f>
        <v>239684.44048107034</v>
      </c>
      <c r="X24" s="178"/>
      <c r="Y24" s="179">
        <f>Z22/Y22*1000</f>
        <v>211323.75866657106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84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84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81">
        <v>51.9</v>
      </c>
      <c r="F30" s="186"/>
      <c r="G30" s="181">
        <v>88.1</v>
      </c>
      <c r="H30" s="186"/>
      <c r="I30" s="181">
        <v>94.1</v>
      </c>
      <c r="J30" s="186"/>
      <c r="K30" s="181">
        <v>57.6</v>
      </c>
      <c r="L30" s="186"/>
      <c r="M30" s="181">
        <v>53.4</v>
      </c>
      <c r="N30" s="186"/>
      <c r="O30" s="181">
        <v>79</v>
      </c>
      <c r="P30" s="186"/>
      <c r="Q30" s="181">
        <v>47.4</v>
      </c>
      <c r="R30" s="186"/>
      <c r="S30" s="181">
        <v>171.2</v>
      </c>
      <c r="T30" s="186"/>
      <c r="U30" s="181">
        <v>69.5</v>
      </c>
      <c r="V30" s="186"/>
      <c r="W30" s="181">
        <v>93.3</v>
      </c>
      <c r="X30" s="186"/>
      <c r="Y30" s="181">
        <v>81.1</v>
      </c>
      <c r="Z30" s="182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3.9747710761806445</v>
      </c>
      <c r="F34" s="188"/>
      <c r="G34" s="187">
        <f aca="true" t="shared" si="7" ref="G34">+G23-G30</f>
        <v>-20.03397769650472</v>
      </c>
      <c r="H34" s="188"/>
      <c r="I34" s="187">
        <f aca="true" t="shared" si="8" ref="I34">+I23-I30</f>
        <v>-37.52235410484668</v>
      </c>
      <c r="J34" s="188"/>
      <c r="K34" s="187">
        <f aca="true" t="shared" si="9" ref="K34">+K23-K30</f>
        <v>-27.94263704044382</v>
      </c>
      <c r="L34" s="188"/>
      <c r="M34" s="187">
        <f aca="true" t="shared" si="10" ref="M34">+M23-M30</f>
        <v>-8.482513862704607</v>
      </c>
      <c r="N34" s="188"/>
      <c r="O34" s="187">
        <f aca="true" t="shared" si="11" ref="O34">+O23-O30</f>
        <v>9.771633600675386</v>
      </c>
      <c r="P34" s="188"/>
      <c r="Q34" s="187">
        <f aca="true" t="shared" si="12" ref="Q34">+Q23-Q30</f>
        <v>-2.220541955882716</v>
      </c>
      <c r="R34" s="188"/>
      <c r="S34" s="187">
        <f aca="true" t="shared" si="13" ref="S34">+S23-S30</f>
        <v>2.846693141687183</v>
      </c>
      <c r="T34" s="188"/>
      <c r="U34" s="187">
        <f aca="true" t="shared" si="14" ref="U34">+U23-U30</f>
        <v>-10.80509735605277</v>
      </c>
      <c r="V34" s="188"/>
      <c r="W34" s="187">
        <f aca="true" t="shared" si="15" ref="W34">+W23-W30</f>
        <v>-12.777084672589666</v>
      </c>
      <c r="X34" s="188"/>
      <c r="Y34" s="187">
        <f aca="true" t="shared" si="16" ref="Y34">+Y23-Y30</f>
        <v>0.14684503787275105</v>
      </c>
      <c r="Z34" s="18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90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+'(令和5年6月)'!E23</f>
        <v>68.63040998486468</v>
      </c>
      <c r="F42" s="193">
        <f>+'(令和5年6月)'!F23</f>
        <v>0</v>
      </c>
      <c r="G42" s="192">
        <f>+'(令和5年6月)'!G23</f>
        <v>68.76180076495534</v>
      </c>
      <c r="H42" s="193">
        <f>+'(令和5年6月)'!H23</f>
        <v>0</v>
      </c>
      <c r="I42" s="192">
        <f>+'(令和5年6月)'!I23</f>
        <v>49.056603773584904</v>
      </c>
      <c r="J42" s="193">
        <f>+'(令和5年6月)'!J23</f>
        <v>0</v>
      </c>
      <c r="K42" s="192">
        <f>+'(令和5年6月)'!K23</f>
        <v>32.919430131973684</v>
      </c>
      <c r="L42" s="193">
        <f>+'(令和5年6月)'!L23</f>
        <v>0</v>
      </c>
      <c r="M42" s="192">
        <f>+'(令和5年6月)'!M23</f>
        <v>37.42417019505227</v>
      </c>
      <c r="N42" s="193">
        <f>+'(令和5年6月)'!N23</f>
        <v>0</v>
      </c>
      <c r="O42" s="192">
        <f>+'(令和5年6月)'!O23</f>
        <v>83.90852827021924</v>
      </c>
      <c r="P42" s="193">
        <f>+'(令和5年6月)'!P23</f>
        <v>0</v>
      </c>
      <c r="Q42" s="192">
        <f>+'(令和5年6月)'!Q23</f>
        <v>47.999244067573784</v>
      </c>
      <c r="R42" s="193">
        <f>+'(令和5年6月)'!R23</f>
        <v>0</v>
      </c>
      <c r="S42" s="192">
        <f>+'(令和5年6月)'!S23</f>
        <v>151.90194911687445</v>
      </c>
      <c r="T42" s="193">
        <f>+'(令和5年6月)'!T23</f>
        <v>0</v>
      </c>
      <c r="U42" s="192">
        <f>+'(令和5年6月)'!U23</f>
        <v>83.43993275099595</v>
      </c>
      <c r="V42" s="193">
        <f>+'(令和5年6月)'!V23</f>
        <v>0</v>
      </c>
      <c r="W42" s="192">
        <f>+'(令和5年6月)'!W23</f>
        <v>80.5793335127963</v>
      </c>
      <c r="X42" s="193">
        <f>+'(令和5年6月)'!X23</f>
        <v>0</v>
      </c>
      <c r="Y42" s="192">
        <f>+'(令和5年6月)'!Y23</f>
        <v>75.40849956792837</v>
      </c>
      <c r="Z42" s="193">
        <f>+'(令和5年6月)'!Z23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-12.755638908684041</v>
      </c>
      <c r="F46" s="193"/>
      <c r="G46" s="192">
        <f>G23-G42</f>
        <v>-0.6957784614600655</v>
      </c>
      <c r="H46" s="193"/>
      <c r="I46" s="192">
        <f>I23-I42</f>
        <v>7.521042121568414</v>
      </c>
      <c r="J46" s="193"/>
      <c r="K46" s="192">
        <f>K23-K42</f>
        <v>-3.2620671724175025</v>
      </c>
      <c r="L46" s="193"/>
      <c r="M46" s="192">
        <f>M23-M42</f>
        <v>7.493315942243122</v>
      </c>
      <c r="N46" s="193"/>
      <c r="O46" s="192">
        <f t="shared" si="18"/>
        <v>4.8631053304561505</v>
      </c>
      <c r="P46" s="193"/>
      <c r="Q46" s="192">
        <f t="shared" si="18"/>
        <v>-2.8197860234565013</v>
      </c>
      <c r="R46" s="193"/>
      <c r="S46" s="192">
        <f t="shared" si="18"/>
        <v>22.144744024812724</v>
      </c>
      <c r="T46" s="193"/>
      <c r="U46" s="192">
        <f t="shared" si="18"/>
        <v>-24.74503010704872</v>
      </c>
      <c r="V46" s="193"/>
      <c r="W46" s="192">
        <f t="shared" si="18"/>
        <v>-0.0564181853859651</v>
      </c>
      <c r="X46" s="193"/>
      <c r="Y46" s="192">
        <f t="shared" si="18"/>
        <v>5.838345469944372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68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77">
        <f>H22/G22*1000</f>
        <v>423372.786917675</v>
      </c>
      <c r="H24" s="178"/>
      <c r="I24" s="179">
        <f>J22/I22*1000</f>
        <v>1102456.6030308995</v>
      </c>
      <c r="J24" s="180"/>
      <c r="K24" s="177">
        <f>L22/K22*1000</f>
        <v>130367.48104465038</v>
      </c>
      <c r="L24" s="178"/>
      <c r="M24" s="179">
        <f>N22/M22*1000</f>
        <v>196465.72526105065</v>
      </c>
      <c r="N24" s="180"/>
      <c r="O24" s="177">
        <f>P22/O22*1000</f>
        <v>268882.3416506718</v>
      </c>
      <c r="P24" s="178"/>
      <c r="Q24" s="179">
        <f>R22/Q22*1000</f>
        <v>177593.62661688667</v>
      </c>
      <c r="R24" s="180"/>
      <c r="S24" s="177">
        <f>T22/S22*1000</f>
        <v>90430.73541842774</v>
      </c>
      <c r="T24" s="178"/>
      <c r="U24" s="179">
        <f>V22/U22*1000</f>
        <v>356803.386127799</v>
      </c>
      <c r="V24" s="180"/>
      <c r="W24" s="177">
        <f>X22/W22*1000</f>
        <v>260141.96636292478</v>
      </c>
      <c r="X24" s="178"/>
      <c r="Y24" s="179">
        <f>Z22/Y22*1000</f>
        <v>210540.07260521274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84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84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-20.55156794425087</v>
      </c>
      <c r="F34" s="198"/>
      <c r="G34" s="204">
        <f aca="true" t="shared" si="7" ref="G34">+G23-G30</f>
        <v>8.443767797372232</v>
      </c>
      <c r="H34" s="205"/>
      <c r="I34" s="187">
        <f aca="true" t="shared" si="8" ref="I34">+I23-I30</f>
        <v>-105.03909119529857</v>
      </c>
      <c r="J34" s="198"/>
      <c r="K34" s="204">
        <f aca="true" t="shared" si="9" ref="K34">+K23-K30</f>
        <v>-39.19165204311857</v>
      </c>
      <c r="L34" s="205"/>
      <c r="M34" s="187">
        <f aca="true" t="shared" si="10" ref="M34">+M23-M30</f>
        <v>20.031958935446063</v>
      </c>
      <c r="N34" s="198"/>
      <c r="O34" s="204">
        <f aca="true" t="shared" si="11" ref="O34">+O23-O30</f>
        <v>-27.740805673200043</v>
      </c>
      <c r="P34" s="205"/>
      <c r="Q34" s="187">
        <f aca="true" t="shared" si="12" ref="Q34">+Q23-Q30</f>
        <v>-8.295281529847642</v>
      </c>
      <c r="R34" s="198"/>
      <c r="S34" s="204">
        <f aca="true" t="shared" si="13" ref="S34">+S23-S30</f>
        <v>14.525766031378339</v>
      </c>
      <c r="T34" s="205"/>
      <c r="U34" s="187">
        <f aca="true" t="shared" si="14" ref="U34">+U23-U30</f>
        <v>22.160530104157843</v>
      </c>
      <c r="V34" s="198"/>
      <c r="W34" s="204">
        <f aca="true" t="shared" si="15" ref="W34">+W23-W30</f>
        <v>-8.533771992871564</v>
      </c>
      <c r="X34" s="205"/>
      <c r="Y34" s="187">
        <f aca="true" t="shared" si="16" ref="Y34">+Y23-Y30</f>
        <v>-5.148195573550666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+(E39+E40)/(E41+'(令和4年9月)'!E41)*100</f>
        <v>52.987622705932566</v>
      </c>
      <c r="F42" s="203"/>
      <c r="G42" s="202">
        <f>+(G39+G40)/(G41+'(令和4年9月)'!G41)*100</f>
        <v>84.08479138627187</v>
      </c>
      <c r="H42" s="203"/>
      <c r="I42" s="202">
        <f>+(I39+I40)/(I41+'(令和4年9月)'!I41)*100</f>
        <v>79.4626798561151</v>
      </c>
      <c r="J42" s="203"/>
      <c r="K42" s="202">
        <f>+(K39+K40)/(K41+'(令和4年9月)'!K41)*100</f>
        <v>38.56929708222812</v>
      </c>
      <c r="L42" s="203"/>
      <c r="M42" s="202">
        <f>+(M39+M40)/(M41+'(令和4年9月)'!M41)*100</f>
        <v>42.56746711268634</v>
      </c>
      <c r="N42" s="203"/>
      <c r="O42" s="202">
        <f>+(O39+O40)/(O41+'(令和4年9月)'!O41)*100</f>
        <v>88.55957920291321</v>
      </c>
      <c r="P42" s="203"/>
      <c r="Q42" s="202">
        <f>+(Q39+Q40)/(Q41+'(令和4年9月)'!Q41)*100</f>
        <v>46.23276798395856</v>
      </c>
      <c r="R42" s="203"/>
      <c r="S42" s="202">
        <f>+(S39+S40)/(S41+'(令和4年9月)'!S41)*100</f>
        <v>191.79589156055022</v>
      </c>
      <c r="T42" s="203"/>
      <c r="U42" s="202">
        <f>+(U39+U40)/(U41+'(令和4年9月)'!U41)*100</f>
        <v>70.74889170360989</v>
      </c>
      <c r="V42" s="203"/>
      <c r="W42" s="202">
        <f>+(W39+W40)/(W41+'(令和4年9月)'!W41)*100</f>
        <v>90.51449082445102</v>
      </c>
      <c r="X42" s="203"/>
      <c r="Y42" s="202">
        <f>+(Y39+Y40)/(Y41+'(令和4年9月)'!Y41)*100</f>
        <v>80.09174995953485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-15.139190650183437</v>
      </c>
      <c r="F46" s="198"/>
      <c r="G46" s="192">
        <f>G23-G42</f>
        <v>4.658976411100355</v>
      </c>
      <c r="H46" s="198"/>
      <c r="I46" s="192">
        <f>I23-I42</f>
        <v>-27.00177105141367</v>
      </c>
      <c r="J46" s="198"/>
      <c r="K46" s="192">
        <f>K23-K42</f>
        <v>-8.260949125346691</v>
      </c>
      <c r="L46" s="198"/>
      <c r="M46" s="192">
        <f>M23-M42</f>
        <v>23.864491822759724</v>
      </c>
      <c r="N46" s="198"/>
      <c r="O46" s="192">
        <f t="shared" si="18"/>
        <v>-5.500384876113259</v>
      </c>
      <c r="P46" s="198"/>
      <c r="Q46" s="192">
        <f t="shared" si="18"/>
        <v>-2.228049513806205</v>
      </c>
      <c r="R46" s="198"/>
      <c r="S46" s="192">
        <f t="shared" si="18"/>
        <v>-26.870125529171872</v>
      </c>
      <c r="T46" s="198"/>
      <c r="U46" s="192">
        <f t="shared" si="18"/>
        <v>12.11163840054796</v>
      </c>
      <c r="V46" s="198"/>
      <c r="W46" s="192">
        <f t="shared" si="18"/>
        <v>-15.248262817322583</v>
      </c>
      <c r="X46" s="198"/>
      <c r="Y46" s="192">
        <f t="shared" si="18"/>
        <v>-3.7399455330855176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1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77">
        <f>H22/G22*1000</f>
        <v>427144.68371467025</v>
      </c>
      <c r="H24" s="178"/>
      <c r="I24" s="179">
        <f>J22/I22*1000</f>
        <v>1225846.2230215827</v>
      </c>
      <c r="J24" s="180"/>
      <c r="K24" s="177">
        <f>L22/K22*1000</f>
        <v>167612.40053050398</v>
      </c>
      <c r="L24" s="178"/>
      <c r="M24" s="179">
        <f>N22/M22*1000</f>
        <v>191677.89459245393</v>
      </c>
      <c r="N24" s="180"/>
      <c r="O24" s="177">
        <f>P22/O22*1000</f>
        <v>267479.0612988064</v>
      </c>
      <c r="P24" s="178"/>
      <c r="Q24" s="179">
        <f>R22/Q22*1000</f>
        <v>178886.7073272621</v>
      </c>
      <c r="R24" s="180"/>
      <c r="S24" s="177">
        <f>T22/S22*1000</f>
        <v>80690.84540445871</v>
      </c>
      <c r="T24" s="178"/>
      <c r="U24" s="179">
        <f>V22/U22*1000</f>
        <v>343619.06269791006</v>
      </c>
      <c r="V24" s="180"/>
      <c r="W24" s="177">
        <f>X22/W22*1000</f>
        <v>259568.38903603234</v>
      </c>
      <c r="X24" s="178"/>
      <c r="Y24" s="179">
        <f>Z22/Y22*1000</f>
        <v>212150.9793353394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84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84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-5.412377294067433</v>
      </c>
      <c r="F34" s="198"/>
      <c r="G34" s="204">
        <f aca="true" t="shared" si="7" ref="G34">+G23-G30</f>
        <v>3.784791386271877</v>
      </c>
      <c r="H34" s="205"/>
      <c r="I34" s="187">
        <f aca="true" t="shared" si="8" ref="I34">+I23-I30</f>
        <v>-78.0373201438849</v>
      </c>
      <c r="J34" s="198"/>
      <c r="K34" s="204">
        <f aca="true" t="shared" si="9" ref="K34">+K23-K30</f>
        <v>-30.93070291777188</v>
      </c>
      <c r="L34" s="205"/>
      <c r="M34" s="187">
        <f aca="true" t="shared" si="10" ref="M34">+M23-M30</f>
        <v>-3.8325328873136613</v>
      </c>
      <c r="N34" s="198"/>
      <c r="O34" s="204">
        <f aca="true" t="shared" si="11" ref="O34">+O23-O30</f>
        <v>-22.240420797086784</v>
      </c>
      <c r="P34" s="205"/>
      <c r="Q34" s="187">
        <f aca="true" t="shared" si="12" ref="Q34">+Q23-Q30</f>
        <v>-6.067232016041437</v>
      </c>
      <c r="R34" s="198"/>
      <c r="S34" s="204">
        <f aca="true" t="shared" si="13" ref="S34">+S23-S30</f>
        <v>41.39589156055021</v>
      </c>
      <c r="T34" s="205"/>
      <c r="U34" s="187">
        <f aca="true" t="shared" si="14" ref="U34">+U23-U30</f>
        <v>10.048891703609883</v>
      </c>
      <c r="V34" s="198"/>
      <c r="W34" s="204">
        <f aca="true" t="shared" si="15" ref="W34">+W23-W30</f>
        <v>6.714490824451019</v>
      </c>
      <c r="X34" s="205"/>
      <c r="Y34" s="187">
        <f aca="true" t="shared" si="16" ref="Y34">+Y23-Y30</f>
        <v>-1.4082500404651483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+(E39+E40)/(E41+'(令和4年8月)'!E41)*100</f>
        <v>56.18918307309346</v>
      </c>
      <c r="F42" s="203"/>
      <c r="G42" s="202">
        <f>+(G39+G40)/(G41+'(令和4年8月)'!G41)*100</f>
        <v>83.32777592530843</v>
      </c>
      <c r="H42" s="203"/>
      <c r="I42" s="202">
        <f>+(I39+I40)/(I41+'(令和4年8月)'!I41)*100</f>
        <v>105.76002393776183</v>
      </c>
      <c r="J42" s="203"/>
      <c r="K42" s="202">
        <f>+(K39+K40)/(K41+'(令和4年8月)'!K41)*100</f>
        <v>40.63400576368876</v>
      </c>
      <c r="L42" s="203"/>
      <c r="M42" s="202">
        <f>+(M39+M40)/(M41+'(令和4年8月)'!M41)*100</f>
        <v>43.78798509692664</v>
      </c>
      <c r="N42" s="203"/>
      <c r="O42" s="202">
        <f>+(O39+O40)/(O41+'(令和4年8月)'!O41)*100</f>
        <v>88.48797250859106</v>
      </c>
      <c r="P42" s="203"/>
      <c r="Q42" s="202">
        <f>+(Q39+Q40)/(Q41+'(令和4年8月)'!Q41)*100</f>
        <v>45.68918539557772</v>
      </c>
      <c r="R42" s="203"/>
      <c r="S42" s="202">
        <f>+(S39+S40)/(S41+'(令和4年8月)'!S41)*100</f>
        <v>181.45744515594524</v>
      </c>
      <c r="T42" s="203"/>
      <c r="U42" s="202">
        <f>+(U39+U40)/(U41+'(令和4年8月)'!U41)*100</f>
        <v>79.59565372283576</v>
      </c>
      <c r="V42" s="203"/>
      <c r="W42" s="202">
        <f>+(W39+W40)/(W41+'(令和4年8月)'!W41)*100</f>
        <v>91.37662922681439</v>
      </c>
      <c r="X42" s="203"/>
      <c r="Y42" s="202">
        <f>+(Y39+Y40)/(Y41+'(令和4年8月)'!Y41)*100</f>
        <v>77.2587567956678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-3.2015603671608943</v>
      </c>
      <c r="F46" s="198"/>
      <c r="G46" s="192">
        <f>G23-G42</f>
        <v>0.7570154609634443</v>
      </c>
      <c r="H46" s="198"/>
      <c r="I46" s="192">
        <f>I23-I42</f>
        <v>-26.297344081646727</v>
      </c>
      <c r="J46" s="198"/>
      <c r="K46" s="192">
        <f>K23-K42</f>
        <v>-2.064708681460644</v>
      </c>
      <c r="L46" s="198"/>
      <c r="M46" s="192">
        <f>M23-M42</f>
        <v>-1.2205179842403027</v>
      </c>
      <c r="N46" s="198"/>
      <c r="O46" s="192">
        <f t="shared" si="18"/>
        <v>0.07160669432215627</v>
      </c>
      <c r="P46" s="198"/>
      <c r="Q46" s="192">
        <f t="shared" si="18"/>
        <v>0.5435825883808434</v>
      </c>
      <c r="R46" s="198"/>
      <c r="S46" s="192">
        <f t="shared" si="18"/>
        <v>10.33844640460498</v>
      </c>
      <c r="T46" s="198"/>
      <c r="U46" s="192">
        <f t="shared" si="18"/>
        <v>-8.846762019225878</v>
      </c>
      <c r="V46" s="198"/>
      <c r="W46" s="192">
        <f t="shared" si="18"/>
        <v>-0.8621384023633709</v>
      </c>
      <c r="X46" s="198"/>
      <c r="Y46" s="192">
        <f t="shared" si="18"/>
        <v>2.8329931638670587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77">
        <f>H22/G22*1000</f>
        <v>430392.2931143399</v>
      </c>
      <c r="H24" s="178"/>
      <c r="I24" s="179">
        <f>J22/I22*1000</f>
        <v>1539698.3920034769</v>
      </c>
      <c r="J24" s="180"/>
      <c r="K24" s="177">
        <f>L22/K22*1000</f>
        <v>1719410.484006029</v>
      </c>
      <c r="L24" s="178"/>
      <c r="M24" s="179">
        <f>N22/M22*1000</f>
        <v>189055.51822239353</v>
      </c>
      <c r="N24" s="180"/>
      <c r="O24" s="177">
        <f>P22/O22*1000</f>
        <v>279631.69291338586</v>
      </c>
      <c r="P24" s="178"/>
      <c r="Q24" s="179">
        <f>R22/Q22*1000</f>
        <v>176721.10162295526</v>
      </c>
      <c r="R24" s="180"/>
      <c r="S24" s="177">
        <f>T22/S22*1000</f>
        <v>78762.72566852179</v>
      </c>
      <c r="T24" s="178"/>
      <c r="U24" s="179">
        <f>V22/U22*1000</f>
        <v>336809.86039936385</v>
      </c>
      <c r="V24" s="180"/>
      <c r="W24" s="177">
        <f>X22/W22*1000</f>
        <v>251913.37145638154</v>
      </c>
      <c r="X24" s="178"/>
      <c r="Y24" s="179">
        <f>Z22/Y22*1000</f>
        <v>262175.36445634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84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84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47.8</v>
      </c>
      <c r="F30" s="201"/>
      <c r="G30" s="199">
        <v>64.2</v>
      </c>
      <c r="H30" s="201"/>
      <c r="I30" s="199">
        <v>140.2</v>
      </c>
      <c r="J30" s="201"/>
      <c r="K30" s="199">
        <v>68.6</v>
      </c>
      <c r="L30" s="201"/>
      <c r="M30" s="199">
        <v>47</v>
      </c>
      <c r="N30" s="201"/>
      <c r="O30" s="199">
        <v>106.8</v>
      </c>
      <c r="P30" s="201"/>
      <c r="Q30" s="199">
        <v>48.4</v>
      </c>
      <c r="R30" s="201"/>
      <c r="S30" s="199">
        <v>155.2</v>
      </c>
      <c r="T30" s="201"/>
      <c r="U30" s="199">
        <v>53.2</v>
      </c>
      <c r="V30" s="201"/>
      <c r="W30" s="199">
        <v>82.2</v>
      </c>
      <c r="X30" s="201"/>
      <c r="Y30" s="199">
        <v>79.2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-0.7663028001898411</v>
      </c>
      <c r="F34" s="198"/>
      <c r="G34" s="204">
        <f aca="true" t="shared" si="7" ref="G34">+G23-G30</f>
        <v>17.582945736434112</v>
      </c>
      <c r="H34" s="205"/>
      <c r="I34" s="187">
        <f aca="true" t="shared" si="8" ref="I34">+I23-I30</f>
        <v>-67.26634339872162</v>
      </c>
      <c r="J34" s="198"/>
      <c r="K34" s="204">
        <f aca="true" t="shared" si="9" ref="K34">+K23-K30</f>
        <v>-35.36031606672519</v>
      </c>
      <c r="L34" s="205"/>
      <c r="M34" s="187">
        <f aca="true" t="shared" si="10" ref="M34">+M23-M30</f>
        <v>-4.7034662660608575</v>
      </c>
      <c r="N34" s="198"/>
      <c r="O34" s="204">
        <f aca="true" t="shared" si="11" ref="O34">+O23-O30</f>
        <v>-12.103558967201664</v>
      </c>
      <c r="P34" s="205"/>
      <c r="Q34" s="187">
        <f aca="true" t="shared" si="12" ref="Q34">+Q23-Q30</f>
        <v>-7.03881118315735</v>
      </c>
      <c r="R34" s="198"/>
      <c r="S34" s="204">
        <f aca="true" t="shared" si="13" ref="S34">+S23-S30</f>
        <v>22.30258341944733</v>
      </c>
      <c r="T34" s="205"/>
      <c r="U34" s="187">
        <f aca="true" t="shared" si="14" ref="U34">+U23-U30</f>
        <v>14.163541765206702</v>
      </c>
      <c r="V34" s="198"/>
      <c r="W34" s="204">
        <f aca="true" t="shared" si="15" ref="W34">+W23-W30</f>
        <v>10.582549589074958</v>
      </c>
      <c r="X34" s="205"/>
      <c r="Y34" s="187">
        <f aca="true" t="shared" si="16" ref="Y34">+Y23-Y30</f>
        <v>-1.9412432043322099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90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+(E39+E40)/(E41+'(令和4年7月)'!E41)*100</f>
        <v>45.25</v>
      </c>
      <c r="F42" s="203"/>
      <c r="G42" s="202">
        <f>+(G39+G40)/(G41+'(令和4年7月)'!G41)*100</f>
        <v>73.13529221827575</v>
      </c>
      <c r="H42" s="203"/>
      <c r="I42" s="202">
        <f>+(I39+I40)/(I41+'(令和4年7月)'!I41)*100</f>
        <v>89.22512608895002</v>
      </c>
      <c r="J42" s="203"/>
      <c r="K42" s="202">
        <f>+(K39+K40)/(K41+'(令和4年7月)'!K41)*100</f>
        <v>29.03225806451613</v>
      </c>
      <c r="L42" s="203"/>
      <c r="M42" s="202">
        <f>+(M39+M40)/(M41+'(令和4年7月)'!M41)*100</f>
        <v>57.74874007842147</v>
      </c>
      <c r="N42" s="203"/>
      <c r="O42" s="202">
        <f>+(O39+O40)/(O41+'(令和4年7月)'!O41)*100</f>
        <v>87.14199273900766</v>
      </c>
      <c r="P42" s="203"/>
      <c r="Q42" s="202">
        <f>+(Q39+Q40)/(Q41+'(令和4年7月)'!Q41)*100</f>
        <v>44.91769965454176</v>
      </c>
      <c r="R42" s="203"/>
      <c r="S42" s="202">
        <f>+(S39+S40)/(S41+'(令和4年7月)'!S41)*100</f>
        <v>183.00807705814478</v>
      </c>
      <c r="T42" s="203"/>
      <c r="U42" s="202">
        <f>+(U39+U40)/(U41+'(令和4年7月)'!U41)*100</f>
        <v>61.98416006669446</v>
      </c>
      <c r="V42" s="203"/>
      <c r="W42" s="202">
        <f>+(W39+W40)/(W41+'(令和4年7月)'!W41)*100</f>
        <v>87.24570593251309</v>
      </c>
      <c r="X42" s="203"/>
      <c r="Y42" s="202">
        <f>+(Y39+Y40)/(Y41+'(令和4年7月)'!Y41)*100</f>
        <v>81.59917028089181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1.783697199810156</v>
      </c>
      <c r="F46" s="198"/>
      <c r="G46" s="192">
        <f>G23-G42</f>
        <v>8.647653518158364</v>
      </c>
      <c r="H46" s="198"/>
      <c r="I46" s="192">
        <f>I23-I42</f>
        <v>-16.291469487671648</v>
      </c>
      <c r="J46" s="198"/>
      <c r="K46" s="192">
        <f>K23-K42</f>
        <v>4.207425868758673</v>
      </c>
      <c r="L46" s="198"/>
      <c r="M46" s="192">
        <f>M23-M42</f>
        <v>-15.452206344482327</v>
      </c>
      <c r="N46" s="198"/>
      <c r="O46" s="192">
        <f t="shared" si="18"/>
        <v>7.554448293790671</v>
      </c>
      <c r="P46" s="198"/>
      <c r="Q46" s="192">
        <f t="shared" si="18"/>
        <v>-3.5565108376991077</v>
      </c>
      <c r="R46" s="198"/>
      <c r="S46" s="192">
        <f t="shared" si="18"/>
        <v>-5.505493638697459</v>
      </c>
      <c r="T46" s="198"/>
      <c r="U46" s="192">
        <f t="shared" si="18"/>
        <v>5.379381698512248</v>
      </c>
      <c r="V46" s="198"/>
      <c r="W46" s="192">
        <f t="shared" si="18"/>
        <v>5.536843656561871</v>
      </c>
      <c r="X46" s="198"/>
      <c r="Y46" s="192">
        <f t="shared" si="18"/>
        <v>-4.340413485224019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77">
        <f>H22/G22*1000</f>
        <v>431842.6966292135</v>
      </c>
      <c r="H24" s="178"/>
      <c r="I24" s="179">
        <f>J22/I22*1000</f>
        <v>1337982.1109123435</v>
      </c>
      <c r="J24" s="180"/>
      <c r="K24" s="177">
        <f>L22/K22*1000</f>
        <v>1906506.9200959587</v>
      </c>
      <c r="L24" s="178"/>
      <c r="M24" s="179">
        <f>N22/M22*1000</f>
        <v>214691.18131511527</v>
      </c>
      <c r="N24" s="180"/>
      <c r="O24" s="177">
        <f>P22/O22*1000</f>
        <v>268670.16764290043</v>
      </c>
      <c r="P24" s="178"/>
      <c r="Q24" s="179">
        <f>R22/Q22*1000</f>
        <v>175075.9437888655</v>
      </c>
      <c r="R24" s="180"/>
      <c r="S24" s="177">
        <f>T22/S22*1000</f>
        <v>77520.7337045529</v>
      </c>
      <c r="T24" s="178"/>
      <c r="U24" s="179">
        <f>V22/U22*1000</f>
        <v>428330.82247557</v>
      </c>
      <c r="V24" s="180"/>
      <c r="W24" s="177">
        <f>X22/W22*1000</f>
        <v>253102.71220492214</v>
      </c>
      <c r="X24" s="178"/>
      <c r="Y24" s="179">
        <f>Z22/Y22*1000</f>
        <v>264874.29240562685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84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84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39.9</v>
      </c>
      <c r="F30" s="201"/>
      <c r="G30" s="199">
        <v>63</v>
      </c>
      <c r="H30" s="201"/>
      <c r="I30" s="199">
        <v>107.6</v>
      </c>
      <c r="J30" s="201"/>
      <c r="K30" s="199">
        <v>66.5</v>
      </c>
      <c r="L30" s="201"/>
      <c r="M30" s="199">
        <v>54</v>
      </c>
      <c r="N30" s="201"/>
      <c r="O30" s="199">
        <v>108.8</v>
      </c>
      <c r="P30" s="201"/>
      <c r="Q30" s="199">
        <v>49.6</v>
      </c>
      <c r="R30" s="201"/>
      <c r="S30" s="199">
        <v>179</v>
      </c>
      <c r="T30" s="201"/>
      <c r="U30" s="199">
        <v>55</v>
      </c>
      <c r="V30" s="201"/>
      <c r="W30" s="199">
        <v>82.3</v>
      </c>
      <c r="X30" s="201"/>
      <c r="Y30" s="199">
        <v>86.8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84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5.350000000000001</v>
      </c>
      <c r="F34" s="198"/>
      <c r="G34" s="204">
        <f aca="true" t="shared" si="6" ref="G34">+G23-G30</f>
        <v>10.135292218275751</v>
      </c>
      <c r="H34" s="205"/>
      <c r="I34" s="187">
        <f aca="true" t="shared" si="7" ref="I34">+I23-I30</f>
        <v>-18.374873911049974</v>
      </c>
      <c r="J34" s="198"/>
      <c r="K34" s="204">
        <f aca="true" t="shared" si="8" ref="K34">+K23-K30</f>
        <v>-37.46774193548387</v>
      </c>
      <c r="L34" s="205"/>
      <c r="M34" s="187">
        <f aca="true" t="shared" si="9" ref="M34">+M23-M30</f>
        <v>3.74874007842147</v>
      </c>
      <c r="N34" s="198"/>
      <c r="O34" s="204">
        <f aca="true" t="shared" si="10" ref="O34">+O23-O30</f>
        <v>-21.658007260992335</v>
      </c>
      <c r="P34" s="205"/>
      <c r="Q34" s="187">
        <f aca="true" t="shared" si="11" ref="Q34">+Q23-Q30</f>
        <v>-4.682300345458245</v>
      </c>
      <c r="R34" s="198"/>
      <c r="S34" s="204">
        <f aca="true" t="shared" si="12" ref="S34">+S23-S30</f>
        <v>4.008077058144778</v>
      </c>
      <c r="T34" s="205"/>
      <c r="U34" s="187">
        <f aca="true" t="shared" si="13" ref="U34">+U23-U30</f>
        <v>6.984160066694457</v>
      </c>
      <c r="V34" s="198"/>
      <c r="W34" s="204">
        <f aca="true" t="shared" si="14" ref="W34">+W23-W30</f>
        <v>4.945705932513093</v>
      </c>
      <c r="X34" s="205"/>
      <c r="Y34" s="187">
        <f aca="true" t="shared" si="15" ref="Y34">+Y23-Y30</f>
        <v>-5.200829719108185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90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+(E39+E40)/(E41+'(令和4年6月) '!E41)*100</f>
        <v>51.85107718050617</v>
      </c>
      <c r="F42" s="203"/>
      <c r="G42" s="202">
        <f>+(G39+G40)/(G41+'(令和4年6月) '!G41)*100</f>
        <v>88.09823677581863</v>
      </c>
      <c r="H42" s="203"/>
      <c r="I42" s="202">
        <f>+(I39+I40)/(I41+'(令和4年6月) '!I41)*100</f>
        <v>94.13566739606128</v>
      </c>
      <c r="J42" s="203"/>
      <c r="K42" s="202">
        <f>+(K39+K40)/(K41+'(令和4年6月) '!K41)*100</f>
        <v>57.61141985398278</v>
      </c>
      <c r="L42" s="203"/>
      <c r="M42" s="202">
        <f>+(M39+M40)/(M41+'(令和4年6月) '!M41)*100</f>
        <v>53.432125400894925</v>
      </c>
      <c r="N42" s="203"/>
      <c r="O42" s="202">
        <f>+(O39+O40)/(O41+'(令和4年6月) '!O41)*100</f>
        <v>78.98690488275302</v>
      </c>
      <c r="P42" s="203"/>
      <c r="Q42" s="202">
        <f>+(Q39+Q40)/(Q41+'(令和4年6月) '!Q41)*100</f>
        <v>47.41866814001105</v>
      </c>
      <c r="R42" s="203"/>
      <c r="S42" s="202">
        <f>+(S39+S40)/(S41+'(令和4年6月) '!S41)*100</f>
        <v>171.16727123400176</v>
      </c>
      <c r="T42" s="203"/>
      <c r="U42" s="202">
        <f>+(U39+U40)/(U41+'(令和4年6月) '!U41)*100</f>
        <v>69.49245241741413</v>
      </c>
      <c r="V42" s="203"/>
      <c r="W42" s="202">
        <f>+(W39+W40)/(W41+'(令和4年6月) '!W41)*100</f>
        <v>93.29802883200942</v>
      </c>
      <c r="X42" s="203"/>
      <c r="Y42" s="202">
        <f>+(Y39+Y40)/(Y41+'(令和4年6月) '!Y41)*100</f>
        <v>81.07035949720081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-6.6010771805061665</v>
      </c>
      <c r="F46" s="198"/>
      <c r="G46" s="192">
        <f>G23-G42</f>
        <v>-14.962944557542883</v>
      </c>
      <c r="H46" s="198"/>
      <c r="I46" s="192">
        <f>I23-I42</f>
        <v>-4.910541307111259</v>
      </c>
      <c r="J46" s="198"/>
      <c r="K46" s="192">
        <f>K23-K42</f>
        <v>-28.57916178946665</v>
      </c>
      <c r="L46" s="198"/>
      <c r="M46" s="192">
        <f>M23-M42</f>
        <v>4.316614677526545</v>
      </c>
      <c r="N46" s="198"/>
      <c r="O46" s="192">
        <f t="shared" si="17"/>
        <v>8.155087856254639</v>
      </c>
      <c r="P46" s="198"/>
      <c r="Q46" s="192">
        <f t="shared" si="17"/>
        <v>-2.5009684854692935</v>
      </c>
      <c r="R46" s="198"/>
      <c r="S46" s="192">
        <f t="shared" si="17"/>
        <v>11.840805824143018</v>
      </c>
      <c r="T46" s="198"/>
      <c r="U46" s="192">
        <f t="shared" si="17"/>
        <v>-7.508292350719671</v>
      </c>
      <c r="V46" s="198"/>
      <c r="W46" s="192">
        <f t="shared" si="17"/>
        <v>-6.052322899496332</v>
      </c>
      <c r="X46" s="198"/>
      <c r="Y46" s="192">
        <f t="shared" si="17"/>
        <v>0.5288107836910001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77">
        <f>H22/G22*1000</f>
        <v>428030.93434343435</v>
      </c>
      <c r="H24" s="178"/>
      <c r="I24" s="179">
        <f>J22/I22*1000</f>
        <v>1305547.5070555033</v>
      </c>
      <c r="J24" s="180"/>
      <c r="K24" s="177">
        <f>L22/K22*1000</f>
        <v>1889320.6404999024</v>
      </c>
      <c r="L24" s="178"/>
      <c r="M24" s="179">
        <f>N22/M22*1000</f>
        <v>208932.47576532207</v>
      </c>
      <c r="N24" s="180"/>
      <c r="O24" s="177">
        <f>P22/O22*1000</f>
        <v>274605.8408862034</v>
      </c>
      <c r="P24" s="178"/>
      <c r="Q24" s="179">
        <f>R22/Q22*1000</f>
        <v>174241.33687414989</v>
      </c>
      <c r="R24" s="180"/>
      <c r="S24" s="177">
        <f>T22/S22*1000</f>
        <v>89388.77310464997</v>
      </c>
      <c r="T24" s="178"/>
      <c r="U24" s="179">
        <f>V22/U22*1000</f>
        <v>349609.5217762596</v>
      </c>
      <c r="V24" s="180"/>
      <c r="W24" s="177">
        <f>X22/W22*1000</f>
        <v>242186.4206292879</v>
      </c>
      <c r="X24" s="178"/>
      <c r="Y24" s="179">
        <f>Z22/Y22*1000</f>
        <v>258594.19550117367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84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84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53.9</v>
      </c>
      <c r="F30" s="201"/>
      <c r="G30" s="199">
        <v>75.6</v>
      </c>
      <c r="H30" s="201"/>
      <c r="I30" s="199">
        <v>124.2</v>
      </c>
      <c r="J30" s="201"/>
      <c r="K30" s="199">
        <v>84.3</v>
      </c>
      <c r="L30" s="201"/>
      <c r="M30" s="199">
        <v>49.3</v>
      </c>
      <c r="N30" s="201"/>
      <c r="O30" s="199">
        <v>109</v>
      </c>
      <c r="P30" s="201"/>
      <c r="Q30" s="199">
        <v>49.5</v>
      </c>
      <c r="R30" s="201"/>
      <c r="S30" s="199">
        <v>154.8</v>
      </c>
      <c r="T30" s="201"/>
      <c r="U30" s="199">
        <v>68</v>
      </c>
      <c r="V30" s="201"/>
      <c r="W30" s="199">
        <v>89</v>
      </c>
      <c r="X30" s="201"/>
      <c r="Y30" s="199">
        <v>82.3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84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-2.048922819493832</v>
      </c>
      <c r="F34" s="198"/>
      <c r="G34" s="204">
        <f aca="true" t="shared" si="6" ref="G34">+G23-G30</f>
        <v>12.49823677581864</v>
      </c>
      <c r="H34" s="205"/>
      <c r="I34" s="187">
        <f aca="true" t="shared" si="7" ref="I34">+I23-I30</f>
        <v>-30.064332603938723</v>
      </c>
      <c r="J34" s="198"/>
      <c r="K34" s="204">
        <f aca="true" t="shared" si="8" ref="K34">+K23-K30</f>
        <v>-26.688580146017216</v>
      </c>
      <c r="L34" s="205"/>
      <c r="M34" s="187">
        <f aca="true" t="shared" si="9" ref="M34">+M23-M30</f>
        <v>4.132125400894928</v>
      </c>
      <c r="N34" s="198"/>
      <c r="O34" s="204">
        <f aca="true" t="shared" si="10" ref="O34">+O23-O30</f>
        <v>-30.013095117246976</v>
      </c>
      <c r="P34" s="205"/>
      <c r="Q34" s="187">
        <f aca="true" t="shared" si="11" ref="Q34">+Q23-Q30</f>
        <v>-2.08133185998895</v>
      </c>
      <c r="R34" s="198"/>
      <c r="S34" s="204">
        <f aca="true" t="shared" si="12" ref="S34">+S23-S30</f>
        <v>16.36727123400175</v>
      </c>
      <c r="T34" s="205"/>
      <c r="U34" s="187">
        <f aca="true" t="shared" si="13" ref="U34">+U23-U30</f>
        <v>1.4924524174141283</v>
      </c>
      <c r="V34" s="198"/>
      <c r="W34" s="204">
        <f aca="true" t="shared" si="14" ref="W34">+W23-W30</f>
        <v>4.298028832009422</v>
      </c>
      <c r="X34" s="205"/>
      <c r="Y34" s="187">
        <f aca="true" t="shared" si="15" ref="Y34">+Y23-Y30</f>
        <v>-1.2296405027991852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90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+(E39+E40)/(E41+'(令和4年5月) '!E41)*100</f>
        <v>34.577034416211</v>
      </c>
      <c r="F42" s="203"/>
      <c r="G42" s="202">
        <f>+(G39+G40)/(G41+'(令和4年5月) '!G41)*100</f>
        <v>79.38877043354655</v>
      </c>
      <c r="H42" s="203"/>
      <c r="I42" s="202">
        <f>+(I39+I40)/(I41+'(令和4年5月) '!I41)*100</f>
        <v>106.86027898467871</v>
      </c>
      <c r="J42" s="203"/>
      <c r="K42" s="202">
        <f>+(K39+K40)/(K41+'(令和4年5月) '!K41)*100</f>
        <v>54.30239346176299</v>
      </c>
      <c r="L42" s="203"/>
      <c r="M42" s="202">
        <f>+(M39+M40)/(M41+'(令和4年5月) '!M41)*100</f>
        <v>57.64006383445023</v>
      </c>
      <c r="N42" s="203"/>
      <c r="O42" s="202">
        <f>+(O39+O40)/(O41+'(令和4年5月) '!O41)*100</f>
        <v>75.61052631578947</v>
      </c>
      <c r="P42" s="203"/>
      <c r="Q42" s="202">
        <f>+(Q39+Q40)/(Q41+'(令和4年5月) '!Q41)*100</f>
        <v>47.68284358474583</v>
      </c>
      <c r="R42" s="203"/>
      <c r="S42" s="202">
        <f>+(S39+S40)/(S41+'(令和4年5月) '!S41)*100</f>
        <v>143.9522283912307</v>
      </c>
      <c r="T42" s="203"/>
      <c r="U42" s="202">
        <f>+(U39+U40)/(U41+'(令和4年5月) '!U41)*100</f>
        <v>61.53846153846154</v>
      </c>
      <c r="V42" s="203"/>
      <c r="W42" s="202">
        <f>+(W39+W40)/(W41+'(令和4年5月) '!W41)*100</f>
        <v>82.62997672058736</v>
      </c>
      <c r="X42" s="203"/>
      <c r="Y42" s="202">
        <f>+(Y39+Y40)/(Y41+'(令和4年5月) '!Y41)*100</f>
        <v>74.85003410856375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17.274042764295167</v>
      </c>
      <c r="F46" s="198"/>
      <c r="G46" s="192">
        <f>G23-G42</f>
        <v>8.70946634227208</v>
      </c>
      <c r="H46" s="198"/>
      <c r="I46" s="192">
        <f>I23-I42</f>
        <v>-12.724611588617435</v>
      </c>
      <c r="J46" s="198"/>
      <c r="K46" s="192">
        <f>K23-K42</f>
        <v>3.309026392219792</v>
      </c>
      <c r="L46" s="198"/>
      <c r="M46" s="192">
        <f>M23-M42</f>
        <v>-4.207938433555306</v>
      </c>
      <c r="N46" s="198"/>
      <c r="O46" s="192">
        <f t="shared" si="17"/>
        <v>3.3763785669635524</v>
      </c>
      <c r="P46" s="198"/>
      <c r="Q46" s="192">
        <f t="shared" si="17"/>
        <v>-0.26417544473478216</v>
      </c>
      <c r="R46" s="198"/>
      <c r="S46" s="192">
        <f t="shared" si="17"/>
        <v>27.215042842771055</v>
      </c>
      <c r="T46" s="198"/>
      <c r="U46" s="192">
        <f t="shared" si="17"/>
        <v>7.953990878952588</v>
      </c>
      <c r="V46" s="198"/>
      <c r="W46" s="192">
        <f t="shared" si="17"/>
        <v>10.668052111422057</v>
      </c>
      <c r="X46" s="198"/>
      <c r="Y46" s="192">
        <f t="shared" si="17"/>
        <v>6.220325388637065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77">
        <f>H22/G22*1000</f>
        <v>443252.51256281405</v>
      </c>
      <c r="H24" s="178"/>
      <c r="I24" s="179">
        <f>J22/I22*1000</f>
        <v>1025896.8903436989</v>
      </c>
      <c r="J24" s="180"/>
      <c r="K24" s="177">
        <f>L22/K22*1000</f>
        <v>1786441.814595661</v>
      </c>
      <c r="L24" s="178"/>
      <c r="M24" s="179">
        <f>N22/M22*1000</f>
        <v>194921.81050684123</v>
      </c>
      <c r="N24" s="180"/>
      <c r="O24" s="177">
        <f>P22/O22*1000</f>
        <v>275971.55137126485</v>
      </c>
      <c r="P24" s="178"/>
      <c r="Q24" s="179">
        <f>R22/Q22*1000</f>
        <v>172281.6210045662</v>
      </c>
      <c r="R24" s="180"/>
      <c r="S24" s="177">
        <f>T22/S22*1000</f>
        <v>87928.80891173951</v>
      </c>
      <c r="T24" s="178"/>
      <c r="U24" s="179">
        <f>V22/U22*1000</f>
        <v>336661.5074024226</v>
      </c>
      <c r="V24" s="180"/>
      <c r="W24" s="177">
        <f>X22/W22*1000</f>
        <v>232131.3663505444</v>
      </c>
      <c r="X24" s="178"/>
      <c r="Y24" s="179">
        <f>Z22/Y22*1000</f>
        <v>236667.3381893738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84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84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45.5</v>
      </c>
      <c r="F30" s="201"/>
      <c r="G30" s="199">
        <v>71.5</v>
      </c>
      <c r="H30" s="201"/>
      <c r="I30" s="199">
        <v>109.5</v>
      </c>
      <c r="J30" s="201"/>
      <c r="K30" s="199">
        <v>66.5</v>
      </c>
      <c r="L30" s="201"/>
      <c r="M30" s="199">
        <v>60</v>
      </c>
      <c r="N30" s="201"/>
      <c r="O30" s="199">
        <v>107.5</v>
      </c>
      <c r="P30" s="201"/>
      <c r="Q30" s="199">
        <v>44.4</v>
      </c>
      <c r="R30" s="201"/>
      <c r="S30" s="199">
        <v>122.9</v>
      </c>
      <c r="T30" s="201"/>
      <c r="U30" s="199">
        <v>53.1</v>
      </c>
      <c r="V30" s="201"/>
      <c r="W30" s="199">
        <v>71.6</v>
      </c>
      <c r="X30" s="201"/>
      <c r="Y30" s="207">
        <v>70</v>
      </c>
      <c r="Z30" s="208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84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-10.922965583789</v>
      </c>
      <c r="F34" s="198"/>
      <c r="G34" s="204">
        <f aca="true" t="shared" si="9" ref="G34">+G23-G30</f>
        <v>7.888770433546554</v>
      </c>
      <c r="H34" s="205"/>
      <c r="I34" s="187">
        <f aca="true" t="shared" si="10" ref="I34">+I23-I30</f>
        <v>-2.6397210153212853</v>
      </c>
      <c r="J34" s="198"/>
      <c r="K34" s="204">
        <f aca="true" t="shared" si="11" ref="K34">+K23-K30</f>
        <v>-12.197606538237011</v>
      </c>
      <c r="L34" s="205"/>
      <c r="M34" s="187">
        <f aca="true" t="shared" si="12" ref="M34">+M23-M30</f>
        <v>-2.359936165549769</v>
      </c>
      <c r="N34" s="198"/>
      <c r="O34" s="204">
        <f aca="true" t="shared" si="13" ref="O34">+O23-O30</f>
        <v>-31.88947368421053</v>
      </c>
      <c r="P34" s="205"/>
      <c r="Q34" s="187">
        <f aca="true" t="shared" si="14" ref="Q34">+Q23-Q30</f>
        <v>3.2828435847458337</v>
      </c>
      <c r="R34" s="198"/>
      <c r="S34" s="204">
        <f aca="true" t="shared" si="15" ref="S34">+S23-S30</f>
        <v>21.0522283912307</v>
      </c>
      <c r="T34" s="205"/>
      <c r="U34" s="187">
        <f aca="true" t="shared" si="16" ref="U34">+U23-U30</f>
        <v>8.438461538461539</v>
      </c>
      <c r="V34" s="198"/>
      <c r="W34" s="204">
        <f aca="true" t="shared" si="17" ref="W34">+W23-W30</f>
        <v>11.02997672058737</v>
      </c>
      <c r="X34" s="205"/>
      <c r="Y34" s="187">
        <f aca="true" t="shared" si="18" ref="Y34">+Y23-Y30</f>
        <v>4.850034108563747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90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90"/>
      <c r="C42" s="22"/>
      <c r="D42" s="89" t="s">
        <v>44</v>
      </c>
      <c r="E42" s="202">
        <v>43.7</v>
      </c>
      <c r="F42" s="206"/>
      <c r="G42" s="202">
        <v>105.2</v>
      </c>
      <c r="H42" s="206"/>
      <c r="I42" s="202">
        <v>165.7</v>
      </c>
      <c r="J42" s="206"/>
      <c r="K42" s="202">
        <v>42.5</v>
      </c>
      <c r="L42" s="206"/>
      <c r="M42" s="202">
        <v>67.8</v>
      </c>
      <c r="N42" s="206"/>
      <c r="O42" s="202">
        <v>119.8</v>
      </c>
      <c r="P42" s="206"/>
      <c r="Q42" s="202">
        <v>49</v>
      </c>
      <c r="R42" s="206"/>
      <c r="S42" s="202">
        <v>180.8</v>
      </c>
      <c r="T42" s="206"/>
      <c r="U42" s="202">
        <v>84.9</v>
      </c>
      <c r="V42" s="206"/>
      <c r="W42" s="202">
        <v>97.2</v>
      </c>
      <c r="X42" s="206"/>
      <c r="Y42" s="202">
        <v>89.3</v>
      </c>
      <c r="Z42" s="206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90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90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-9.122965583789004</v>
      </c>
      <c r="F46" s="198"/>
      <c r="G46" s="192">
        <f>G23-G42</f>
        <v>-25.81122956645345</v>
      </c>
      <c r="H46" s="198"/>
      <c r="I46" s="192">
        <f>I23-I42</f>
        <v>-58.839721015321274</v>
      </c>
      <c r="J46" s="198"/>
      <c r="K46" s="192">
        <f>K23-K42</f>
        <v>11.802393461762989</v>
      </c>
      <c r="L46" s="198"/>
      <c r="M46" s="192">
        <f>M23-M42</f>
        <v>-10.159936165549766</v>
      </c>
      <c r="N46" s="198"/>
      <c r="O46" s="192">
        <f t="shared" si="22"/>
        <v>-44.189473684210526</v>
      </c>
      <c r="P46" s="198"/>
      <c r="Q46" s="192">
        <f t="shared" si="22"/>
        <v>-1.3171564152541677</v>
      </c>
      <c r="R46" s="198"/>
      <c r="S46" s="192">
        <f t="shared" si="22"/>
        <v>-36.84777160876931</v>
      </c>
      <c r="T46" s="198"/>
      <c r="U46" s="192">
        <f t="shared" si="22"/>
        <v>-23.361538461538466</v>
      </c>
      <c r="V46" s="198"/>
      <c r="W46" s="192">
        <f t="shared" si="22"/>
        <v>-14.570023279412638</v>
      </c>
      <c r="X46" s="198"/>
      <c r="Y46" s="192">
        <f t="shared" si="22"/>
        <v>-14.44996589143625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90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77">
        <f>H22/G22*1000</f>
        <v>436530.0553805279</v>
      </c>
      <c r="H24" s="178"/>
      <c r="I24" s="179">
        <f>J22/I22*1000</f>
        <v>826035.0478074513</v>
      </c>
      <c r="J24" s="180"/>
      <c r="K24" s="177">
        <f>L22/K22*1000</f>
        <v>536017.2807989564</v>
      </c>
      <c r="L24" s="178"/>
      <c r="M24" s="179">
        <f>N22/M22*1000</f>
        <v>203063.5167167801</v>
      </c>
      <c r="N24" s="180"/>
      <c r="O24" s="177">
        <f>P22/O22*1000</f>
        <v>281865.1685393258</v>
      </c>
      <c r="P24" s="178"/>
      <c r="Q24" s="179">
        <f>R22/Q22*1000</f>
        <v>183620.1860395769</v>
      </c>
      <c r="R24" s="180"/>
      <c r="S24" s="177">
        <f>T22/S22*1000</f>
        <v>99531.68376584188</v>
      </c>
      <c r="T24" s="178"/>
      <c r="U24" s="179">
        <f>V22/U22*1000</f>
        <v>301085.0051821143</v>
      </c>
      <c r="V24" s="180"/>
      <c r="W24" s="177">
        <f>X22/W22*1000</f>
        <v>236452.1974240348</v>
      </c>
      <c r="X24" s="178"/>
      <c r="Y24" s="179">
        <f>Z22/Y22*1000</f>
        <v>210282.80876088107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84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84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6">
        <v>51.85107718050617</v>
      </c>
      <c r="F30" s="197"/>
      <c r="G30" s="196">
        <v>88.09823677581863</v>
      </c>
      <c r="H30" s="197"/>
      <c r="I30" s="196">
        <v>94.13566739606128</v>
      </c>
      <c r="J30" s="197"/>
      <c r="K30" s="196">
        <v>57.61141985398278</v>
      </c>
      <c r="L30" s="197"/>
      <c r="M30" s="196">
        <v>53.432125400894925</v>
      </c>
      <c r="N30" s="197"/>
      <c r="O30" s="196">
        <v>78.98690488275302</v>
      </c>
      <c r="P30" s="197"/>
      <c r="Q30" s="196">
        <v>47.41866814001105</v>
      </c>
      <c r="R30" s="197"/>
      <c r="S30" s="196">
        <v>171.16727123400176</v>
      </c>
      <c r="T30" s="197"/>
      <c r="U30" s="196">
        <v>69.49245241741413</v>
      </c>
      <c r="V30" s="197"/>
      <c r="W30" s="196">
        <v>93.29802883200942</v>
      </c>
      <c r="X30" s="197"/>
      <c r="Y30" s="196">
        <v>81.07035949720081</v>
      </c>
      <c r="Z30" s="197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16.779332804358518</v>
      </c>
      <c r="F34" s="188"/>
      <c r="G34" s="187">
        <f aca="true" t="shared" si="7" ref="G34">+G23-G30</f>
        <v>-19.336436010863295</v>
      </c>
      <c r="H34" s="188"/>
      <c r="I34" s="187">
        <f aca="true" t="shared" si="8" ref="I34">+I23-I30</f>
        <v>-45.079063622476376</v>
      </c>
      <c r="J34" s="188"/>
      <c r="K34" s="187">
        <f aca="true" t="shared" si="9" ref="K34">+K23-K30</f>
        <v>-24.691989722009097</v>
      </c>
      <c r="L34" s="188"/>
      <c r="M34" s="187">
        <f aca="true" t="shared" si="10" ref="M34">+M23-M30</f>
        <v>-16.007955205842656</v>
      </c>
      <c r="N34" s="188"/>
      <c r="O34" s="187">
        <f aca="true" t="shared" si="11" ref="O34">+O23-O30</f>
        <v>4.921623387466212</v>
      </c>
      <c r="P34" s="188"/>
      <c r="Q34" s="187">
        <f aca="true" t="shared" si="12" ref="Q34">+Q23-Q30</f>
        <v>0.5805759275627338</v>
      </c>
      <c r="R34" s="188"/>
      <c r="S34" s="187">
        <f aca="true" t="shared" si="13" ref="S34">+S23-S30</f>
        <v>-19.26532211712731</v>
      </c>
      <c r="T34" s="188"/>
      <c r="U34" s="187">
        <f aca="true" t="shared" si="14" ref="U34">+U23-U30</f>
        <v>13.947480333581822</v>
      </c>
      <c r="V34" s="188"/>
      <c r="W34" s="187">
        <f aca="true" t="shared" si="15" ref="W34">+W23-W30</f>
        <v>-12.718695319213126</v>
      </c>
      <c r="X34" s="188"/>
      <c r="Y34" s="187">
        <f aca="true" t="shared" si="16" ref="Y34">+Y23-Y30</f>
        <v>-5.661859929272438</v>
      </c>
      <c r="Z34" s="18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90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+'(令和5年5月)'!E23</f>
        <v>51.815171736332225</v>
      </c>
      <c r="F42" s="193"/>
      <c r="G42" s="192">
        <f>+'(令和5年5月)'!G23</f>
        <v>62.72839024276568</v>
      </c>
      <c r="H42" s="193"/>
      <c r="I42" s="192">
        <f>+'(令和5年5月)'!I23</f>
        <v>46.16760347470618</v>
      </c>
      <c r="J42" s="193"/>
      <c r="K42" s="192">
        <f>+'(令和5年5月)'!K23</f>
        <v>23.860839401629836</v>
      </c>
      <c r="L42" s="193"/>
      <c r="M42" s="192">
        <f>+'(令和5年5月)'!M23</f>
        <v>46.0582018510169</v>
      </c>
      <c r="N42" s="193"/>
      <c r="O42" s="192">
        <f>+'(令和5年5月)'!O23</f>
        <v>84.528063905823</v>
      </c>
      <c r="P42" s="193"/>
      <c r="Q42" s="192">
        <f>+'(令和5年5月)'!Q23</f>
        <v>43.39845628448705</v>
      </c>
      <c r="R42" s="193">
        <f>+'(令和5年5月)'!R23</f>
        <v>0</v>
      </c>
      <c r="S42" s="192">
        <f>+'(令和5年5月)'!S23</f>
        <v>133.7923916248894</v>
      </c>
      <c r="T42" s="193">
        <f>+'(令和5年5月)'!T23</f>
        <v>0</v>
      </c>
      <c r="U42" s="192">
        <f>+'(令和5年5月)'!U23</f>
        <v>58.040858130475335</v>
      </c>
      <c r="V42" s="193">
        <f>+'(令和5年5月)'!V23</f>
        <v>0</v>
      </c>
      <c r="W42" s="192">
        <f>+'(令和5年5月)'!W23</f>
        <v>74.3961879904108</v>
      </c>
      <c r="X42" s="193"/>
      <c r="Y42" s="192">
        <f>+'(令和5年5月)'!Y23</f>
        <v>67.55500703280127</v>
      </c>
      <c r="Z42" s="19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16.81523824853246</v>
      </c>
      <c r="F46" s="193"/>
      <c r="G46" s="192">
        <f>G23-G42</f>
        <v>6.033410522189662</v>
      </c>
      <c r="H46" s="193"/>
      <c r="I46" s="192">
        <f>I23-I42</f>
        <v>2.8890002988787202</v>
      </c>
      <c r="J46" s="193"/>
      <c r="K46" s="192">
        <f>K23-K42</f>
        <v>9.058590730343848</v>
      </c>
      <c r="L46" s="193"/>
      <c r="M46" s="192">
        <f>M23-M42</f>
        <v>-8.634031655964627</v>
      </c>
      <c r="N46" s="193"/>
      <c r="O46" s="192">
        <f t="shared" si="18"/>
        <v>-0.6195356356037678</v>
      </c>
      <c r="P46" s="193"/>
      <c r="Q46" s="192">
        <f t="shared" si="18"/>
        <v>4.600787783086737</v>
      </c>
      <c r="R46" s="193"/>
      <c r="S46" s="192">
        <f t="shared" si="18"/>
        <v>18.109557491985043</v>
      </c>
      <c r="T46" s="193"/>
      <c r="U46" s="192">
        <f t="shared" si="18"/>
        <v>25.399074620520615</v>
      </c>
      <c r="V46" s="193"/>
      <c r="W46" s="192">
        <f t="shared" si="18"/>
        <v>6.183145522385502</v>
      </c>
      <c r="X46" s="193"/>
      <c r="Y46" s="192">
        <f t="shared" si="18"/>
        <v>7.853492535127103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77">
        <f>H22/G22*1000</f>
        <v>437815.3542688069</v>
      </c>
      <c r="H24" s="178"/>
      <c r="I24" s="179">
        <f>J22/I22*1000</f>
        <v>811707.0492280803</v>
      </c>
      <c r="J24" s="180"/>
      <c r="K24" s="177">
        <f>L22/K22*1000</f>
        <v>625173.1224070414</v>
      </c>
      <c r="L24" s="178"/>
      <c r="M24" s="179">
        <f>N22/M22*1000</f>
        <v>205597.93212049513</v>
      </c>
      <c r="N24" s="180"/>
      <c r="O24" s="177">
        <f>P22/O22*1000</f>
        <v>284577.450166113</v>
      </c>
      <c r="P24" s="178"/>
      <c r="Q24" s="179">
        <f>R22/Q22*1000</f>
        <v>182246.2011232383</v>
      </c>
      <c r="R24" s="180"/>
      <c r="S24" s="177">
        <f>T22/S22*1000</f>
        <v>101423.62047733537</v>
      </c>
      <c r="T24" s="178"/>
      <c r="U24" s="179">
        <f>V22/U22*1000</f>
        <v>310687.12553237565</v>
      </c>
      <c r="V24" s="180"/>
      <c r="W24" s="177">
        <f>X22/W22*1000</f>
        <v>248511.19061755223</v>
      </c>
      <c r="X24" s="178"/>
      <c r="Y24" s="179">
        <f>Z22/Y22*1000</f>
        <v>219338.888634584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84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84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81">
        <v>34.6</v>
      </c>
      <c r="F30" s="186"/>
      <c r="G30" s="181">
        <v>79.4</v>
      </c>
      <c r="H30" s="186"/>
      <c r="I30" s="181">
        <v>106.9</v>
      </c>
      <c r="J30" s="186"/>
      <c r="K30" s="181">
        <v>54.3</v>
      </c>
      <c r="L30" s="186"/>
      <c r="M30" s="181">
        <v>57.6</v>
      </c>
      <c r="N30" s="186"/>
      <c r="O30" s="181">
        <v>75.6</v>
      </c>
      <c r="P30" s="186"/>
      <c r="Q30" s="181">
        <v>47.7</v>
      </c>
      <c r="R30" s="186"/>
      <c r="S30" s="181">
        <v>144</v>
      </c>
      <c r="T30" s="186"/>
      <c r="U30" s="181">
        <v>61.5</v>
      </c>
      <c r="V30" s="186"/>
      <c r="W30" s="181">
        <v>82.6</v>
      </c>
      <c r="X30" s="186"/>
      <c r="Y30" s="181">
        <v>74.9</v>
      </c>
      <c r="Z30" s="182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17.215171736332223</v>
      </c>
      <c r="F34" s="188"/>
      <c r="G34" s="187">
        <f aca="true" t="shared" si="7" ref="G34">+G23-G30</f>
        <v>-16.67160975723433</v>
      </c>
      <c r="H34" s="188"/>
      <c r="I34" s="187">
        <f aca="true" t="shared" si="8" ref="I34">+I23-I30</f>
        <v>-60.73239652529382</v>
      </c>
      <c r="J34" s="188"/>
      <c r="K34" s="187">
        <f aca="true" t="shared" si="9" ref="K34">+K23-K30</f>
        <v>-30.43916059837016</v>
      </c>
      <c r="L34" s="188"/>
      <c r="M34" s="187">
        <f aca="true" t="shared" si="10" ref="M34">+M23-M30</f>
        <v>-11.541798148983105</v>
      </c>
      <c r="N34" s="188"/>
      <c r="O34" s="187">
        <f aca="true" t="shared" si="11" ref="O34">+O23-O30</f>
        <v>8.92806390582301</v>
      </c>
      <c r="P34" s="188"/>
      <c r="Q34" s="187">
        <f aca="true" t="shared" si="12" ref="Q34">+Q23-Q30</f>
        <v>-4.301543715512956</v>
      </c>
      <c r="R34" s="188"/>
      <c r="S34" s="187">
        <f aca="true" t="shared" si="13" ref="S34">+S23-S30</f>
        <v>-10.207608375110595</v>
      </c>
      <c r="T34" s="188"/>
      <c r="U34" s="187">
        <f aca="true" t="shared" si="14" ref="U34">+U23-U30</f>
        <v>-3.4591418695246645</v>
      </c>
      <c r="V34" s="188"/>
      <c r="W34" s="187">
        <f aca="true" t="shared" si="15" ref="W34">+W23-W30</f>
        <v>-8.2038120095892</v>
      </c>
      <c r="X34" s="188"/>
      <c r="Y34" s="187">
        <f aca="true" t="shared" si="16" ref="Y34">+Y23-Y30</f>
        <v>-7.344992967198735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90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+'(令和5年4月)'!E23</f>
        <v>48.05060309065431</v>
      </c>
      <c r="F42" s="198">
        <f>+'(令和5年4月)'!F23</f>
        <v>0</v>
      </c>
      <c r="G42" s="192">
        <f>+'(令和5年4月)'!G23</f>
        <v>74.43522230377857</v>
      </c>
      <c r="H42" s="198">
        <f>+'(令和5年4月)'!H23</f>
        <v>0</v>
      </c>
      <c r="I42" s="192">
        <f>+'(令和5年4月)'!I23</f>
        <v>45.367583834909716</v>
      </c>
      <c r="J42" s="198">
        <f>+'(令和5年4月)'!J23</f>
        <v>0</v>
      </c>
      <c r="K42" s="192">
        <f>+'(令和5年4月)'!K23</f>
        <v>24.226392362793504</v>
      </c>
      <c r="L42" s="198">
        <f>+'(令和5年4月)'!L23</f>
        <v>0</v>
      </c>
      <c r="M42" s="192">
        <f>+'(令和5年4月)'!M23</f>
        <v>45.78490555533701</v>
      </c>
      <c r="N42" s="198">
        <f>+'(令和5年4月)'!N23</f>
        <v>0</v>
      </c>
      <c r="O42" s="192">
        <f>+'(令和5年4月)'!O23</f>
        <v>81.94342970462374</v>
      </c>
      <c r="P42" s="198">
        <f>+'(令和5年4月)'!P23</f>
        <v>0</v>
      </c>
      <c r="Q42" s="192">
        <f>+'(令和5年4月)'!Q23</f>
        <v>45.14835605453087</v>
      </c>
      <c r="R42" s="198">
        <f>+'(令和5年4月)'!R23</f>
        <v>0</v>
      </c>
      <c r="S42" s="192">
        <f>+'(令和5年4月)'!S23</f>
        <v>159.69757970132486</v>
      </c>
      <c r="T42" s="198">
        <f>+'(令和5年4月)'!T23</f>
        <v>0</v>
      </c>
      <c r="U42" s="192">
        <f>+'(令和5年4月)'!U23</f>
        <v>70.88429917786245</v>
      </c>
      <c r="V42" s="198">
        <f>+'(令和5年4月)'!V23</f>
        <v>0</v>
      </c>
      <c r="W42" s="192">
        <f>+'(令和5年4月)'!W23</f>
        <v>74.07195444338114</v>
      </c>
      <c r="X42" s="198">
        <f>+'(令和5年4月)'!X23</f>
        <v>0</v>
      </c>
      <c r="Y42" s="192">
        <f>+'(令和5年4月)'!Y23</f>
        <v>73.76998399830417</v>
      </c>
      <c r="Z42" s="198">
        <f>+'(令和5年4月)'!Z23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3.7645686456779117</v>
      </c>
      <c r="F46" s="198"/>
      <c r="G46" s="192">
        <f>G23-G42</f>
        <v>-11.706832061012896</v>
      </c>
      <c r="H46" s="198"/>
      <c r="I46" s="192">
        <f>I23-I42</f>
        <v>0.8000196397964672</v>
      </c>
      <c r="J46" s="198"/>
      <c r="K46" s="192">
        <f>K23-K42</f>
        <v>-0.36555296116366875</v>
      </c>
      <c r="L46" s="198"/>
      <c r="M46" s="192">
        <f>M23-M42</f>
        <v>0.27329629567988434</v>
      </c>
      <c r="N46" s="198"/>
      <c r="O46" s="192">
        <f t="shared" si="18"/>
        <v>2.5846342011992647</v>
      </c>
      <c r="P46" s="198"/>
      <c r="Q46" s="192">
        <f t="shared" si="18"/>
        <v>-1.7498997700438252</v>
      </c>
      <c r="R46" s="198"/>
      <c r="S46" s="192">
        <f t="shared" si="18"/>
        <v>-25.90518807643545</v>
      </c>
      <c r="T46" s="198"/>
      <c r="U46" s="192">
        <f t="shared" si="18"/>
        <v>-12.84344104738711</v>
      </c>
      <c r="V46" s="198"/>
      <c r="W46" s="192">
        <f t="shared" si="18"/>
        <v>0.32423354702964957</v>
      </c>
      <c r="X46" s="198"/>
      <c r="Y46" s="192">
        <f t="shared" si="18"/>
        <v>-6.214976965502899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77">
        <f>H22/G22*1000</f>
        <v>426348.2709153897</v>
      </c>
      <c r="H24" s="178"/>
      <c r="I24" s="179">
        <f>J22/I22*1000</f>
        <v>796208.0318543799</v>
      </c>
      <c r="J24" s="180"/>
      <c r="K24" s="177">
        <f>L22/K22*1000</f>
        <v>649007.0859501844</v>
      </c>
      <c r="L24" s="178"/>
      <c r="M24" s="179">
        <f>N22/M22*1000</f>
        <v>207660.2045311955</v>
      </c>
      <c r="N24" s="180"/>
      <c r="O24" s="177">
        <f>P22/O22*1000</f>
        <v>288720.945083014</v>
      </c>
      <c r="P24" s="178"/>
      <c r="Q24" s="179">
        <f>R22/Q22*1000</f>
        <v>182478.26994075027</v>
      </c>
      <c r="R24" s="180"/>
      <c r="S24" s="177">
        <f>T22/S22*1000</f>
        <v>109423.94850803821</v>
      </c>
      <c r="T24" s="178"/>
      <c r="U24" s="179">
        <f>V22/U22*1000</f>
        <v>394564.6249675577</v>
      </c>
      <c r="V24" s="180"/>
      <c r="W24" s="177">
        <f>X22/W22*1000</f>
        <v>260290.8709739901</v>
      </c>
      <c r="X24" s="178"/>
      <c r="Y24" s="179">
        <f>Z22/Y22*1000</f>
        <v>230665.7261112734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84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84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43.7</v>
      </c>
      <c r="F30" s="201"/>
      <c r="G30" s="199">
        <v>105.2</v>
      </c>
      <c r="H30" s="201"/>
      <c r="I30" s="199">
        <v>165.7</v>
      </c>
      <c r="J30" s="201"/>
      <c r="K30" s="199">
        <v>42.5</v>
      </c>
      <c r="L30" s="201"/>
      <c r="M30" s="199">
        <v>67.8</v>
      </c>
      <c r="N30" s="201"/>
      <c r="O30" s="199">
        <v>119.8</v>
      </c>
      <c r="P30" s="201"/>
      <c r="Q30" s="199">
        <v>49</v>
      </c>
      <c r="R30" s="201"/>
      <c r="S30" s="199">
        <v>180.8</v>
      </c>
      <c r="T30" s="201"/>
      <c r="U30" s="199">
        <v>84.9</v>
      </c>
      <c r="V30" s="201"/>
      <c r="W30" s="199">
        <v>97.2</v>
      </c>
      <c r="X30" s="201"/>
      <c r="Y30" s="199">
        <v>89.3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4.35060309065431</v>
      </c>
      <c r="F34" s="188"/>
      <c r="G34" s="187">
        <f aca="true" t="shared" si="7" ref="G34">+G23-G30</f>
        <v>-30.76477769622143</v>
      </c>
      <c r="H34" s="188"/>
      <c r="I34" s="187">
        <f aca="true" t="shared" si="8" ref="I34">+I23-I30</f>
        <v>-120.33241616509028</v>
      </c>
      <c r="J34" s="188"/>
      <c r="K34" s="187">
        <f aca="true" t="shared" si="9" ref="K34">+K23-K30</f>
        <v>-18.273607637206496</v>
      </c>
      <c r="L34" s="188"/>
      <c r="M34" s="187">
        <f aca="true" t="shared" si="10" ref="M34">+M23-M30</f>
        <v>-22.015094444662985</v>
      </c>
      <c r="N34" s="188"/>
      <c r="O34" s="187">
        <f aca="true" t="shared" si="11" ref="O34">+O23-O30</f>
        <v>-37.85657029537626</v>
      </c>
      <c r="P34" s="188"/>
      <c r="Q34" s="187">
        <f aca="true" t="shared" si="12" ref="Q34">+Q23-Q30</f>
        <v>-3.851643945469128</v>
      </c>
      <c r="R34" s="188"/>
      <c r="S34" s="187">
        <f aca="true" t="shared" si="13" ref="S34">+S23-S30</f>
        <v>-21.102420298675156</v>
      </c>
      <c r="T34" s="188"/>
      <c r="U34" s="187">
        <f aca="true" t="shared" si="14" ref="U34">+U23-U30</f>
        <v>-14.01570082213756</v>
      </c>
      <c r="V34" s="188"/>
      <c r="W34" s="187">
        <f aca="true" t="shared" si="15" ref="W34">+W23-W30</f>
        <v>-23.128045556618858</v>
      </c>
      <c r="X34" s="188"/>
      <c r="Y34" s="187">
        <f aca="true" t="shared" si="16" ref="Y34">+Y23-Y30</f>
        <v>-15.530016001695827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90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90"/>
      <c r="C42" s="22"/>
      <c r="D42" s="89" t="s">
        <v>44</v>
      </c>
      <c r="E42" s="202">
        <f>+(E39+E40)/(E41+'(令和5年3月)'!E41)*100</f>
        <v>52.40293885187993</v>
      </c>
      <c r="F42" s="203"/>
      <c r="G42" s="202">
        <f>+(G39+G40)/(G41+'(令和5年3月)'!G41)*100</f>
        <v>82.80301307527621</v>
      </c>
      <c r="H42" s="203"/>
      <c r="I42" s="202">
        <f>+(I39+I40)/(I41+'(令和5年3月)'!I41)*100</f>
        <v>60.895262087007076</v>
      </c>
      <c r="J42" s="203"/>
      <c r="K42" s="202">
        <f>+(K39+K40)/(K41+'(令和5年3月)'!K41)*100</f>
        <v>25.993363975087714</v>
      </c>
      <c r="L42" s="203"/>
      <c r="M42" s="202">
        <f>+(M39+M40)/(M41+'(令和5年3月)'!M41)*100</f>
        <v>40.641582884392506</v>
      </c>
      <c r="N42" s="203"/>
      <c r="O42" s="202">
        <f>+(O39+O40)/(O41+'(令和5年3月)'!O41)*100</f>
        <v>85.81517352703794</v>
      </c>
      <c r="P42" s="203"/>
      <c r="Q42" s="202">
        <f>+(Q39+Q40)/(Q41+'(令和5年3月)'!Q41)*100</f>
        <v>47.65540985519811</v>
      </c>
      <c r="R42" s="203"/>
      <c r="S42" s="202">
        <f>+(S39+S40)/(S41+'(令和5年3月)'!S41)*100</f>
        <v>168.2555106633253</v>
      </c>
      <c r="T42" s="203"/>
      <c r="U42" s="202">
        <f>+(U39+U40)/(U41+'(令和5年3月)'!U41)*100</f>
        <v>88.24053293434505</v>
      </c>
      <c r="V42" s="203"/>
      <c r="W42" s="202">
        <f>+(W39+W40)/(W41+'(令和5年3月)'!W41)*100</f>
        <v>96.2462719753227</v>
      </c>
      <c r="X42" s="203"/>
      <c r="Y42" s="202">
        <f>+(Y39+Y40)/(Y41+'(令和5年3月)'!Y41)*100</f>
        <v>77.28607033458532</v>
      </c>
      <c r="Z42" s="20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-4.352335761225618</v>
      </c>
      <c r="F46" s="198"/>
      <c r="G46" s="192">
        <f>G23-G42</f>
        <v>-8.367790771497639</v>
      </c>
      <c r="H46" s="198"/>
      <c r="I46" s="192">
        <f>I23-I42</f>
        <v>-15.52767825209736</v>
      </c>
      <c r="J46" s="198"/>
      <c r="K46" s="192">
        <f>K23-K42</f>
        <v>-1.7669716122942098</v>
      </c>
      <c r="L46" s="198"/>
      <c r="M46" s="192">
        <f>M23-M42</f>
        <v>5.143322670944507</v>
      </c>
      <c r="N46" s="198"/>
      <c r="O46" s="192">
        <f t="shared" si="18"/>
        <v>-3.871743822414203</v>
      </c>
      <c r="P46" s="198"/>
      <c r="Q46" s="192">
        <f t="shared" si="18"/>
        <v>-2.5070538006672365</v>
      </c>
      <c r="R46" s="198"/>
      <c r="S46" s="192">
        <f t="shared" si="18"/>
        <v>-8.557930962000455</v>
      </c>
      <c r="T46" s="198"/>
      <c r="U46" s="192">
        <f t="shared" si="18"/>
        <v>-17.35623375648261</v>
      </c>
      <c r="V46" s="198"/>
      <c r="W46" s="192">
        <f t="shared" si="18"/>
        <v>-22.174317531941554</v>
      </c>
      <c r="X46" s="198"/>
      <c r="Y46" s="192">
        <f t="shared" si="18"/>
        <v>-3.5160863362811483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77">
        <f>H22/G22*1000</f>
        <v>431887.2361375593</v>
      </c>
      <c r="H24" s="178"/>
      <c r="I24" s="179">
        <f>J22/I22*1000</f>
        <v>776984.3756365858</v>
      </c>
      <c r="J24" s="180"/>
      <c r="K24" s="177">
        <f>L22/K22*1000</f>
        <v>537873.7051847202</v>
      </c>
      <c r="L24" s="178"/>
      <c r="M24" s="179">
        <f>N22/M22*1000</f>
        <v>196619.9778656837</v>
      </c>
      <c r="N24" s="180"/>
      <c r="O24" s="177">
        <f>P22/O22*1000</f>
        <v>281674.9948801966</v>
      </c>
      <c r="P24" s="178"/>
      <c r="Q24" s="179">
        <f>R22/Q22*1000</f>
        <v>182823.81036261606</v>
      </c>
      <c r="R24" s="180"/>
      <c r="S24" s="177">
        <f>T22/S22*1000</f>
        <v>95043.7946590273</v>
      </c>
      <c r="T24" s="178"/>
      <c r="U24" s="179">
        <f>V22/U22*1000</f>
        <v>271515.5454349853</v>
      </c>
      <c r="V24" s="180"/>
      <c r="W24" s="177">
        <f>X22/W22*1000</f>
        <v>254997.5197416707</v>
      </c>
      <c r="X24" s="178"/>
      <c r="Y24" s="179">
        <f>Z22/Y22*1000</f>
        <v>218696.5135936785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84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84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42.8</v>
      </c>
      <c r="F30" s="201"/>
      <c r="G30" s="199">
        <v>89.5</v>
      </c>
      <c r="H30" s="201"/>
      <c r="I30" s="199">
        <v>150.5</v>
      </c>
      <c r="J30" s="201"/>
      <c r="K30" s="199">
        <v>53.8</v>
      </c>
      <c r="L30" s="201"/>
      <c r="M30" s="199">
        <v>70.2</v>
      </c>
      <c r="N30" s="201"/>
      <c r="O30" s="199">
        <v>124.3</v>
      </c>
      <c r="P30" s="201"/>
      <c r="Q30" s="199">
        <v>52.4</v>
      </c>
      <c r="R30" s="201"/>
      <c r="S30" s="199">
        <v>178.1</v>
      </c>
      <c r="T30" s="201"/>
      <c r="U30" s="199">
        <v>88</v>
      </c>
      <c r="V30" s="201"/>
      <c r="W30" s="199">
        <v>108.5</v>
      </c>
      <c r="X30" s="201"/>
      <c r="Y30" s="199">
        <v>87.9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84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9.602938851879934</v>
      </c>
      <c r="F34" s="188"/>
      <c r="G34" s="187">
        <f aca="true" t="shared" si="5" ref="G34">+G23-G30</f>
        <v>-6.696986924723788</v>
      </c>
      <c r="H34" s="188"/>
      <c r="I34" s="187">
        <f aca="true" t="shared" si="6" ref="I34">+I23-I30</f>
        <v>-89.60473791299293</v>
      </c>
      <c r="J34" s="188"/>
      <c r="K34" s="187">
        <f aca="true" t="shared" si="7" ref="K34">+K23-K30</f>
        <v>-27.806636024912283</v>
      </c>
      <c r="L34" s="188"/>
      <c r="M34" s="187">
        <f aca="true" t="shared" si="8" ref="M34">+M23-M30</f>
        <v>-29.558417115607497</v>
      </c>
      <c r="N34" s="188"/>
      <c r="O34" s="187">
        <f aca="true" t="shared" si="9" ref="O34">+O23-O30</f>
        <v>-38.484826472962055</v>
      </c>
      <c r="P34" s="188"/>
      <c r="Q34" s="187">
        <f aca="true" t="shared" si="10" ref="Q34">+Q23-Q30</f>
        <v>-4.74459014480189</v>
      </c>
      <c r="R34" s="188"/>
      <c r="S34" s="187">
        <f aca="true" t="shared" si="11" ref="S34">+S23-S30</f>
        <v>-9.844489336674684</v>
      </c>
      <c r="T34" s="188"/>
      <c r="U34" s="187">
        <f aca="true" t="shared" si="12" ref="U34">+U23-U30</f>
        <v>0.24053293434505463</v>
      </c>
      <c r="V34" s="188"/>
      <c r="W34" s="187">
        <f aca="true" t="shared" si="13" ref="W34">+W23-W30</f>
        <v>-12.2537280246773</v>
      </c>
      <c r="X34" s="188"/>
      <c r="Y34" s="187">
        <f aca="true" t="shared" si="14" ref="Y34">+Y23-Y30</f>
        <v>-10.613929665414688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90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90"/>
      <c r="C42" s="22"/>
      <c r="D42" s="89" t="s">
        <v>44</v>
      </c>
      <c r="E42" s="202">
        <f>+'(令和5年2月)'!E23</f>
        <v>52.27805997473119</v>
      </c>
      <c r="F42" s="203">
        <f>+'(令和5年2月)'!F23</f>
        <v>0</v>
      </c>
      <c r="G42" s="202">
        <f>+'(令和5年2月)'!G23</f>
        <v>74.40396098868244</v>
      </c>
      <c r="H42" s="203">
        <f>+'(令和5年2月)'!H23</f>
        <v>0</v>
      </c>
      <c r="I42" s="202">
        <f>+'(令和5年2月)'!I23</f>
        <v>56.39360155113911</v>
      </c>
      <c r="J42" s="203">
        <f>+'(令和5年2月)'!J23</f>
        <v>0</v>
      </c>
      <c r="K42" s="202">
        <f>+'(令和5年2月)'!K23</f>
        <v>19.87087417901915</v>
      </c>
      <c r="L42" s="203">
        <f>+'(令和5年2月)'!L23</f>
        <v>0</v>
      </c>
      <c r="M42" s="202">
        <f>+'(令和5年2月)'!M23</f>
        <v>43.50276419893662</v>
      </c>
      <c r="N42" s="203">
        <f>+'(令和5年2月)'!N23</f>
        <v>0</v>
      </c>
      <c r="O42" s="202">
        <f>+'(令和5年2月)'!O23</f>
        <v>65.91106395292756</v>
      </c>
      <c r="P42" s="203">
        <f>+'(令和5年2月)'!P23</f>
        <v>0</v>
      </c>
      <c r="Q42" s="202">
        <f>+'(令和5年2月)'!Q23</f>
        <v>40.492332856266614</v>
      </c>
      <c r="R42" s="203">
        <f>+'(令和5年2月)'!R23</f>
        <v>0</v>
      </c>
      <c r="S42" s="202">
        <f>+'(令和5年2月)'!S23</f>
        <v>143.65136487316775</v>
      </c>
      <c r="T42" s="203">
        <f>+'(令和5年2月)'!T23</f>
        <v>0</v>
      </c>
      <c r="U42" s="202">
        <f>+'(令和5年2月)'!U23</f>
        <v>70.39024736991755</v>
      </c>
      <c r="V42" s="203">
        <f>+'(令和5年2月)'!V23</f>
        <v>0</v>
      </c>
      <c r="W42" s="202">
        <f>+'(令和5年2月)'!W23</f>
        <v>78.14299440423014</v>
      </c>
      <c r="X42" s="203">
        <f>+'(令和5年2月)'!X23</f>
        <v>0</v>
      </c>
      <c r="Y42" s="202">
        <f>+'(令和5年2月)'!Y23</f>
        <v>65.90326296762076</v>
      </c>
      <c r="Z42" s="203">
        <f>+'(令和5年2月)'!Z23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90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90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0.12487887714873835</v>
      </c>
      <c r="F46" s="198"/>
      <c r="G46" s="192">
        <f>G23-G42</f>
        <v>8.39905208659377</v>
      </c>
      <c r="H46" s="198"/>
      <c r="I46" s="192">
        <f>I23-I42</f>
        <v>4.501660535867963</v>
      </c>
      <c r="J46" s="198"/>
      <c r="K46" s="192">
        <f>K23-K42</f>
        <v>6.122489796068564</v>
      </c>
      <c r="L46" s="198"/>
      <c r="M46" s="192">
        <f>M23-M42</f>
        <v>-2.861181314544112</v>
      </c>
      <c r="N46" s="198"/>
      <c r="O46" s="192">
        <f t="shared" si="16"/>
        <v>19.90410957411038</v>
      </c>
      <c r="P46" s="198"/>
      <c r="Q46" s="192">
        <f t="shared" si="16"/>
        <v>7.163076998931494</v>
      </c>
      <c r="R46" s="198"/>
      <c r="S46" s="192">
        <f t="shared" si="16"/>
        <v>24.60414579015756</v>
      </c>
      <c r="T46" s="198"/>
      <c r="U46" s="192">
        <f t="shared" si="16"/>
        <v>17.85028556442751</v>
      </c>
      <c r="V46" s="198"/>
      <c r="W46" s="192">
        <f t="shared" si="16"/>
        <v>18.103277571092562</v>
      </c>
      <c r="X46" s="198"/>
      <c r="Y46" s="192">
        <f t="shared" si="16"/>
        <v>11.382807366964556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90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72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77">
        <f>H22/G22*1000</f>
        <v>441380.1798158477</v>
      </c>
      <c r="H24" s="178"/>
      <c r="I24" s="179">
        <f>J22/I22*1000</f>
        <v>865230.229120473</v>
      </c>
      <c r="J24" s="180"/>
      <c r="K24" s="177">
        <f>L22/K22*1000</f>
        <v>544342.6418980259</v>
      </c>
      <c r="L24" s="178"/>
      <c r="M24" s="179">
        <f>N22/M22*1000</f>
        <v>200229.97481692108</v>
      </c>
      <c r="N24" s="180"/>
      <c r="O24" s="177">
        <f>P22/O22*1000</f>
        <v>282121.69417379197</v>
      </c>
      <c r="P24" s="178"/>
      <c r="Q24" s="179">
        <f>R22/Q22*1000</f>
        <v>180263.88891190337</v>
      </c>
      <c r="R24" s="180"/>
      <c r="S24" s="177">
        <f>T22/S22*1000</f>
        <v>89888.75927889714</v>
      </c>
      <c r="T24" s="178"/>
      <c r="U24" s="179">
        <f>V22/U22*1000</f>
        <v>335965.72409399773</v>
      </c>
      <c r="V24" s="180"/>
      <c r="W24" s="177">
        <f>X22/W22*1000</f>
        <v>262440.60177400406</v>
      </c>
      <c r="X24" s="178"/>
      <c r="Y24" s="179">
        <f>Z22/Y22*1000</f>
        <v>227384.53440618684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84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84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55.8</v>
      </c>
      <c r="F30" s="201"/>
      <c r="G30" s="199">
        <v>75.6</v>
      </c>
      <c r="H30" s="201"/>
      <c r="I30" s="199">
        <v>165.7</v>
      </c>
      <c r="J30" s="201"/>
      <c r="K30" s="199">
        <v>31.7</v>
      </c>
      <c r="L30" s="201"/>
      <c r="M30" s="199">
        <v>60.6</v>
      </c>
      <c r="N30" s="201"/>
      <c r="O30" s="199">
        <v>107.5</v>
      </c>
      <c r="P30" s="201"/>
      <c r="Q30" s="199">
        <v>47.7</v>
      </c>
      <c r="R30" s="201"/>
      <c r="S30" s="199">
        <v>132.1</v>
      </c>
      <c r="T30" s="201"/>
      <c r="U30" s="199">
        <v>92.4</v>
      </c>
      <c r="V30" s="201"/>
      <c r="W30" s="199">
        <v>95.7</v>
      </c>
      <c r="X30" s="201"/>
      <c r="Y30" s="199">
        <v>77.1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-3.5219400252688047</v>
      </c>
      <c r="F34" s="188"/>
      <c r="G34" s="187">
        <f aca="true" t="shared" si="7" ref="G34">+G23-G30</f>
        <v>-1.196039011317552</v>
      </c>
      <c r="H34" s="188"/>
      <c r="I34" s="187">
        <f aca="true" t="shared" si="8" ref="I34">+I23-I30</f>
        <v>-109.30639844886088</v>
      </c>
      <c r="J34" s="188"/>
      <c r="K34" s="187">
        <f aca="true" t="shared" si="9" ref="K34">+K23-K30</f>
        <v>-11.829125820980849</v>
      </c>
      <c r="L34" s="188"/>
      <c r="M34" s="187">
        <f aca="true" t="shared" si="10" ref="M34">+M23-M30</f>
        <v>-17.097235801063384</v>
      </c>
      <c r="N34" s="188"/>
      <c r="O34" s="187">
        <f aca="true" t="shared" si="11" ref="O34">+O23-O30</f>
        <v>-41.58893604707244</v>
      </c>
      <c r="P34" s="188"/>
      <c r="Q34" s="187">
        <f aca="true" t="shared" si="12" ref="Q34">+Q23-Q30</f>
        <v>-7.207667143733389</v>
      </c>
      <c r="R34" s="188"/>
      <c r="S34" s="187">
        <f aca="true" t="shared" si="13" ref="S34">+S23-S30</f>
        <v>11.551364873167756</v>
      </c>
      <c r="T34" s="188"/>
      <c r="U34" s="187">
        <f aca="true" t="shared" si="14" ref="U34">+U23-U30</f>
        <v>-22.00975263008246</v>
      </c>
      <c r="V34" s="188"/>
      <c r="W34" s="187">
        <f aca="true" t="shared" si="15" ref="W34">+W23-W30</f>
        <v>-17.557005595769866</v>
      </c>
      <c r="X34" s="188"/>
      <c r="Y34" s="187">
        <f aca="true" t="shared" si="16" ref="Y34">+Y23-Y30</f>
        <v>-11.196737032379232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90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90"/>
      <c r="C42" s="22"/>
      <c r="D42" s="89" t="s">
        <v>44</v>
      </c>
      <c r="E42" s="202">
        <f>+'(令和5年1月)'!E23</f>
        <v>51.53986928104576</v>
      </c>
      <c r="F42" s="203">
        <f>+'(令和5年1月)'!F23</f>
        <v>0</v>
      </c>
      <c r="G42" s="202">
        <f>+'(令和5年1月)'!G23</f>
        <v>74.91081678093627</v>
      </c>
      <c r="H42" s="203">
        <f>+'(令和5年1月)'!H23</f>
        <v>0</v>
      </c>
      <c r="I42" s="202">
        <f>+'(令和5年1月)'!I23</f>
        <v>44.95758718190386</v>
      </c>
      <c r="J42" s="203">
        <f>+'(令和5年1月)'!J23</f>
        <v>0</v>
      </c>
      <c r="K42" s="202">
        <f>+'(令和5年1月)'!K23</f>
        <v>19.380185802425363</v>
      </c>
      <c r="L42" s="203">
        <f>+'(令和5年1月)'!L23</f>
        <v>0</v>
      </c>
      <c r="M42" s="202">
        <f>+'(令和5年1月)'!M23</f>
        <v>35.5643733248984</v>
      </c>
      <c r="N42" s="203">
        <f>+'(令和5年1月)'!N23</f>
        <v>0</v>
      </c>
      <c r="O42" s="202">
        <f>+'(令和5年1月)'!O23</f>
        <v>65.25353283458021</v>
      </c>
      <c r="P42" s="203">
        <f>+'(令和5年1月)'!P23</f>
        <v>0</v>
      </c>
      <c r="Q42" s="202">
        <f>+'(令和5年1月)'!Q23</f>
        <v>38.62405570128005</v>
      </c>
      <c r="R42" s="203">
        <f>+'(令和5年1月)'!R23</f>
        <v>0</v>
      </c>
      <c r="S42" s="202">
        <f>+'(令和5年1月)'!S23</f>
        <v>116.50069156293223</v>
      </c>
      <c r="T42" s="203">
        <f>+'(令和5年1月)'!T23</f>
        <v>0</v>
      </c>
      <c r="U42" s="202">
        <f>+'(令和5年1月)'!U23</f>
        <v>78.50224959773709</v>
      </c>
      <c r="V42" s="203">
        <f>+'(令和5年1月)'!V23</f>
        <v>0</v>
      </c>
      <c r="W42" s="202">
        <f>+'(令和5年1月)'!W23</f>
        <v>73.48491654822817</v>
      </c>
      <c r="X42" s="203">
        <f>+'(令和5年1月)'!X23</f>
        <v>0</v>
      </c>
      <c r="Y42" s="202">
        <f>+'(令和5年1月)'!Y23</f>
        <v>58.15261664132888</v>
      </c>
      <c r="Z42" s="203">
        <f>+'(令和5年1月)'!Z23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0.7381906936854321</v>
      </c>
      <c r="F46" s="198"/>
      <c r="G46" s="192">
        <f>G23-G42</f>
        <v>-0.5068557922538304</v>
      </c>
      <c r="H46" s="198"/>
      <c r="I46" s="192">
        <f>I23-I42</f>
        <v>11.436014369235252</v>
      </c>
      <c r="J46" s="198"/>
      <c r="K46" s="192">
        <f>K23-K42</f>
        <v>0.4906883765937877</v>
      </c>
      <c r="L46" s="198"/>
      <c r="M46" s="192">
        <f>M23-M42</f>
        <v>7.93839087403822</v>
      </c>
      <c r="N46" s="198"/>
      <c r="O46" s="192">
        <f t="shared" si="18"/>
        <v>0.6575311183473502</v>
      </c>
      <c r="P46" s="198"/>
      <c r="Q46" s="192">
        <f t="shared" si="18"/>
        <v>1.8682771549865649</v>
      </c>
      <c r="R46" s="198"/>
      <c r="S46" s="192">
        <f t="shared" si="18"/>
        <v>27.15067331023552</v>
      </c>
      <c r="T46" s="198"/>
      <c r="U46" s="192">
        <f t="shared" si="18"/>
        <v>-8.112002227819545</v>
      </c>
      <c r="V46" s="198"/>
      <c r="W46" s="192">
        <f t="shared" si="18"/>
        <v>4.658077856001967</v>
      </c>
      <c r="X46" s="198"/>
      <c r="Y46" s="192">
        <f t="shared" si="18"/>
        <v>7.7506463262918786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71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77">
        <f>H22/G22*1000</f>
        <v>438137.38354214263</v>
      </c>
      <c r="H24" s="178"/>
      <c r="I24" s="179">
        <f>J22/I22*1000</f>
        <v>973003.7528044055</v>
      </c>
      <c r="J24" s="180"/>
      <c r="K24" s="177">
        <f>L22/K22*1000</f>
        <v>454435.8904385045</v>
      </c>
      <c r="L24" s="178"/>
      <c r="M24" s="179">
        <f>N22/M22*1000</f>
        <v>203410.72555966125</v>
      </c>
      <c r="N24" s="180"/>
      <c r="O24" s="177">
        <f>P22/O22*1000</f>
        <v>272951.47995503934</v>
      </c>
      <c r="P24" s="178"/>
      <c r="Q24" s="179">
        <f>R22/Q22*1000</f>
        <v>178964.01863499472</v>
      </c>
      <c r="R24" s="180"/>
      <c r="S24" s="177">
        <f>T22/S22*1000</f>
        <v>82040.41848299913</v>
      </c>
      <c r="T24" s="178"/>
      <c r="U24" s="179">
        <f>V22/U22*1000</f>
        <v>320829.61521987437</v>
      </c>
      <c r="V24" s="180"/>
      <c r="W24" s="177">
        <f>X22/W22*1000</f>
        <v>267493.68856324884</v>
      </c>
      <c r="X24" s="178"/>
      <c r="Y24" s="179">
        <f>Z22/Y22*1000</f>
        <v>220110.8797962623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84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84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1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-6.860130718954238</v>
      </c>
      <c r="F34" s="198"/>
      <c r="G34" s="204">
        <f aca="true" t="shared" si="7" ref="G34">+G23-G30</f>
        <v>-5.3891832190637246</v>
      </c>
      <c r="H34" s="205"/>
      <c r="I34" s="187">
        <f aca="true" t="shared" si="8" ref="I34">+I23-I30</f>
        <v>-112.54241281809614</v>
      </c>
      <c r="J34" s="198"/>
      <c r="K34" s="204">
        <f aca="true" t="shared" si="9" ref="K34">+K23-K30</f>
        <v>-50.11981419757464</v>
      </c>
      <c r="L34" s="205"/>
      <c r="M34" s="187">
        <f aca="true" t="shared" si="10" ref="M34">+M23-M30</f>
        <v>-10.8356266751016</v>
      </c>
      <c r="N34" s="198"/>
      <c r="O34" s="204">
        <f aca="true" t="shared" si="11" ref="O34">+O23-O30</f>
        <v>-45.546467165419784</v>
      </c>
      <c r="P34" s="205"/>
      <c r="Q34" s="187">
        <f aca="true" t="shared" si="12" ref="Q34">+Q23-Q30</f>
        <v>-13.675944298719948</v>
      </c>
      <c r="R34" s="198"/>
      <c r="S34" s="204">
        <f aca="true" t="shared" si="13" ref="S34">+S23-S30</f>
        <v>-33.89930843706777</v>
      </c>
      <c r="T34" s="205"/>
      <c r="U34" s="187">
        <f aca="true" t="shared" si="14" ref="U34">+U23-U30</f>
        <v>17.802249597737088</v>
      </c>
      <c r="V34" s="198"/>
      <c r="W34" s="204">
        <f aca="true" t="shared" si="15" ref="W34">+W23-W30</f>
        <v>-10.315083451771827</v>
      </c>
      <c r="X34" s="205"/>
      <c r="Y34" s="187">
        <f aca="true" t="shared" si="16" ref="Y34">+Y23-Y30</f>
        <v>-23.347383358671117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90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90"/>
      <c r="C42" s="22"/>
      <c r="D42" s="89" t="s">
        <v>44</v>
      </c>
      <c r="E42" s="202">
        <f>+'(令和4年12月)'!E23</f>
        <v>56.46028162958186</v>
      </c>
      <c r="F42" s="203">
        <f>+'(令和4年12月)'!F23</f>
        <v>0</v>
      </c>
      <c r="G42" s="202">
        <f>+'(令和4年12月)'!G23</f>
        <v>92.88152107865314</v>
      </c>
      <c r="H42" s="203">
        <f>+'(令和4年12月)'!H23</f>
        <v>0</v>
      </c>
      <c r="I42" s="202">
        <f>+'(令和4年12月)'!I23</f>
        <v>57.40254281811495</v>
      </c>
      <c r="J42" s="203">
        <f>+'(令和4年12月)'!J23</f>
        <v>0</v>
      </c>
      <c r="K42" s="202">
        <f>+'(令和4年12月)'!K23</f>
        <v>27.11514713412247</v>
      </c>
      <c r="L42" s="203">
        <f>+'(令和4年12月)'!L23</f>
        <v>0</v>
      </c>
      <c r="M42" s="202">
        <f>+'(令和4年12月)'!M23</f>
        <v>54.74309881280206</v>
      </c>
      <c r="N42" s="203">
        <f>+'(令和4年12月)'!N23</f>
        <v>0</v>
      </c>
      <c r="O42" s="202">
        <f>+'(令和4年12月)'!O23</f>
        <v>86.27028040889056</v>
      </c>
      <c r="P42" s="203">
        <f>+'(令和4年12月)'!P23</f>
        <v>0</v>
      </c>
      <c r="Q42" s="202">
        <f>+'(令和4年12月)'!Q23</f>
        <v>42.03313494733394</v>
      </c>
      <c r="R42" s="203">
        <f>+'(令和4年12月)'!R23</f>
        <v>0</v>
      </c>
      <c r="S42" s="202">
        <f>+'(令和4年12月)'!S23</f>
        <v>202.9165055724588</v>
      </c>
      <c r="T42" s="203">
        <f>+'(令和4年12月)'!T23</f>
        <v>0</v>
      </c>
      <c r="U42" s="202">
        <f>+'(令和4年12月)'!U23</f>
        <v>86.02602742926567</v>
      </c>
      <c r="V42" s="203">
        <f>+'(令和4年12月)'!V23</f>
        <v>0</v>
      </c>
      <c r="W42" s="202">
        <f>+'(令和4年12月)'!W23</f>
        <v>82.10004074961455</v>
      </c>
      <c r="X42" s="203">
        <f>+'(令和4年12月)'!X23</f>
        <v>0</v>
      </c>
      <c r="Y42" s="202">
        <f>+'(令和4年12月)'!Y23</f>
        <v>83.36832584540768</v>
      </c>
      <c r="Z42" s="203">
        <f>+'(令和4年12月)'!Z23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-4.920412348536097</v>
      </c>
      <c r="F46" s="198"/>
      <c r="G46" s="192">
        <f>G23-G42</f>
        <v>-17.970704297716864</v>
      </c>
      <c r="H46" s="198"/>
      <c r="I46" s="192">
        <f>I23-I42</f>
        <v>-12.444955636211091</v>
      </c>
      <c r="J46" s="198"/>
      <c r="K46" s="192">
        <f>K23-K42</f>
        <v>-7.734961331697107</v>
      </c>
      <c r="L46" s="198"/>
      <c r="M46" s="192">
        <f>M23-M42</f>
        <v>-19.178725487903662</v>
      </c>
      <c r="N46" s="198"/>
      <c r="O46" s="192">
        <f t="shared" si="18"/>
        <v>-21.016747574310344</v>
      </c>
      <c r="P46" s="198"/>
      <c r="Q46" s="192">
        <f t="shared" si="18"/>
        <v>-3.409079246053892</v>
      </c>
      <c r="R46" s="198"/>
      <c r="S46" s="192">
        <f t="shared" si="18"/>
        <v>-86.41581400952656</v>
      </c>
      <c r="T46" s="198"/>
      <c r="U46" s="192">
        <f t="shared" si="18"/>
        <v>-7.523777831528577</v>
      </c>
      <c r="V46" s="198"/>
      <c r="W46" s="192">
        <f t="shared" si="18"/>
        <v>-8.61512420138638</v>
      </c>
      <c r="X46" s="198"/>
      <c r="Y46" s="192">
        <f t="shared" si="18"/>
        <v>-25.2157092040788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70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77">
        <f>H22/G22*1000</f>
        <v>433512.07207387924</v>
      </c>
      <c r="H24" s="178"/>
      <c r="I24" s="179">
        <f>J22/I22*1000</f>
        <v>1019992.5527335344</v>
      </c>
      <c r="J24" s="180"/>
      <c r="K24" s="177">
        <f>L22/K22*1000</f>
        <v>490298.7938980487</v>
      </c>
      <c r="L24" s="178"/>
      <c r="M24" s="179">
        <f>N22/M22*1000</f>
        <v>205987.0410918035</v>
      </c>
      <c r="N24" s="180"/>
      <c r="O24" s="177">
        <f>P22/O22*1000</f>
        <v>280782.65622153395</v>
      </c>
      <c r="P24" s="178"/>
      <c r="Q24" s="179">
        <f>R22/Q22*1000</f>
        <v>176287.16330584636</v>
      </c>
      <c r="R24" s="180"/>
      <c r="S24" s="177">
        <f>T22/S22*1000</f>
        <v>87001.44008229041</v>
      </c>
      <c r="T24" s="178"/>
      <c r="U24" s="179">
        <f>V22/U22*1000</f>
        <v>254761.8015936063</v>
      </c>
      <c r="V24" s="180"/>
      <c r="W24" s="177">
        <f>X22/W22*1000</f>
        <v>265363.6991674828</v>
      </c>
      <c r="X24" s="178"/>
      <c r="Y24" s="179">
        <f>Z22/Y22*1000</f>
        <v>219525.34209289693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84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84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-1.9397183704181415</v>
      </c>
      <c r="F34" s="198"/>
      <c r="G34" s="204">
        <f aca="true" t="shared" si="7" ref="G34">+G23-G30</f>
        <v>12.58152107865314</v>
      </c>
      <c r="H34" s="205"/>
      <c r="I34" s="187">
        <f aca="true" t="shared" si="8" ref="I34">+I23-I30</f>
        <v>-100.09745718188505</v>
      </c>
      <c r="J34" s="198"/>
      <c r="K34" s="204">
        <f aca="true" t="shared" si="9" ref="K34">+K23-K30</f>
        <v>-42.384852865877534</v>
      </c>
      <c r="L34" s="205"/>
      <c r="M34" s="187">
        <f aca="true" t="shared" si="10" ref="M34">+M23-M30</f>
        <v>8.343098812802062</v>
      </c>
      <c r="N34" s="198"/>
      <c r="O34" s="204">
        <f aca="true" t="shared" si="11" ref="O34">+O23-O30</f>
        <v>-24.52971959110944</v>
      </c>
      <c r="P34" s="205"/>
      <c r="Q34" s="187">
        <f aca="true" t="shared" si="12" ref="Q34">+Q23-Q30</f>
        <v>-10.266865052666056</v>
      </c>
      <c r="R34" s="198"/>
      <c r="S34" s="204">
        <f aca="true" t="shared" si="13" ref="S34">+S23-S30</f>
        <v>52.51650557245878</v>
      </c>
      <c r="T34" s="205"/>
      <c r="U34" s="187">
        <f aca="true" t="shared" si="14" ref="U34">+U23-U30</f>
        <v>25.326027429265665</v>
      </c>
      <c r="V34" s="198"/>
      <c r="W34" s="204">
        <f aca="true" t="shared" si="15" ref="W34">+W23-W30</f>
        <v>-1.6999592503854473</v>
      </c>
      <c r="X34" s="205"/>
      <c r="Y34" s="187">
        <f aca="true" t="shared" si="16" ref="Y34">+Y23-Y30</f>
        <v>1.868325845407682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90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90"/>
      <c r="C42" s="22"/>
      <c r="D42" s="89" t="s">
        <v>44</v>
      </c>
      <c r="E42" s="202">
        <f>+'(令和4年11月)'!E23</f>
        <v>87.122933001148</v>
      </c>
      <c r="F42" s="203">
        <f>+'(令和4年11月)'!F23</f>
        <v>0</v>
      </c>
      <c r="G42" s="202">
        <f>+'(令和4年11月)'!G23</f>
        <v>90.06712913165133</v>
      </c>
      <c r="H42" s="203">
        <f>+'(令和4年11月)'!H23</f>
        <v>0</v>
      </c>
      <c r="I42" s="202">
        <f>+'(令和4年11月)'!I23</f>
        <v>49.05546623794213</v>
      </c>
      <c r="J42" s="203">
        <f>+'(令和4年11月)'!J23</f>
        <v>0</v>
      </c>
      <c r="K42" s="202">
        <f>+'(令和4年11月)'!K23</f>
        <v>32.900544022787685</v>
      </c>
      <c r="L42" s="203">
        <f>+'(令和4年11月)'!L23</f>
        <v>0</v>
      </c>
      <c r="M42" s="202">
        <f>+'(令和4年11月)'!M23</f>
        <v>51.64549160481435</v>
      </c>
      <c r="N42" s="203">
        <f>+'(令和4年11月)'!N23</f>
        <v>0</v>
      </c>
      <c r="O42" s="202">
        <f>+'(令和4年11月)'!O23</f>
        <v>85.09244992295841</v>
      </c>
      <c r="P42" s="203">
        <f>+'(令和4年11月)'!P23</f>
        <v>0</v>
      </c>
      <c r="Q42" s="202">
        <f>+'(令和4年11月)'!Q23</f>
        <v>46.04045794728526</v>
      </c>
      <c r="R42" s="203">
        <f>+'(令和4年11月)'!R23</f>
        <v>0</v>
      </c>
      <c r="S42" s="202">
        <f>+'(令和4年11月)'!S23</f>
        <v>175.59725537988948</v>
      </c>
      <c r="T42" s="203">
        <f>+'(令和4年11月)'!T23</f>
        <v>0</v>
      </c>
      <c r="U42" s="202">
        <f>+'(令和4年11月)'!U23</f>
        <v>107.65726177127213</v>
      </c>
      <c r="V42" s="203">
        <f>+'(令和4年11月)'!V23</f>
        <v>0</v>
      </c>
      <c r="W42" s="202">
        <f>+'(令和4年11月)'!W23</f>
        <v>90.73237206130858</v>
      </c>
      <c r="X42" s="203">
        <f>+'(令和4年11月)'!X23</f>
        <v>0</v>
      </c>
      <c r="Y42" s="202">
        <f>+'(令和4年11月)'!Y23</f>
        <v>81.14408161398501</v>
      </c>
      <c r="Z42" s="203">
        <f>+'(令和4年11月)'!Z23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-30.66265137156614</v>
      </c>
      <c r="F46" s="198"/>
      <c r="G46" s="192">
        <f>G23-G42</f>
        <v>2.814391947001809</v>
      </c>
      <c r="H46" s="198"/>
      <c r="I46" s="192">
        <f>I23-I42</f>
        <v>8.347076580172825</v>
      </c>
      <c r="J46" s="198"/>
      <c r="K46" s="192">
        <f>K23-K42</f>
        <v>-5.785396888665215</v>
      </c>
      <c r="L46" s="198"/>
      <c r="M46" s="192">
        <f>M23-M42</f>
        <v>3.097607207987707</v>
      </c>
      <c r="N46" s="198"/>
      <c r="O46" s="192">
        <f t="shared" si="18"/>
        <v>1.177830485932148</v>
      </c>
      <c r="P46" s="198"/>
      <c r="Q46" s="192">
        <f t="shared" si="18"/>
        <v>-4.00732299995132</v>
      </c>
      <c r="R46" s="198"/>
      <c r="S46" s="192">
        <f t="shared" si="18"/>
        <v>27.319250192569314</v>
      </c>
      <c r="T46" s="198"/>
      <c r="U46" s="192">
        <f t="shared" si="18"/>
        <v>-21.631234342006465</v>
      </c>
      <c r="V46" s="198"/>
      <c r="W46" s="192">
        <f t="shared" si="18"/>
        <v>-8.632331311694031</v>
      </c>
      <c r="X46" s="198"/>
      <c r="Y46" s="192">
        <f t="shared" si="18"/>
        <v>2.2242442314226736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4" t="s">
        <v>69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77">
        <f>H22/G22*1000</f>
        <v>430074.98399556754</v>
      </c>
      <c r="H24" s="178"/>
      <c r="I24" s="179">
        <f>J22/I22*1000</f>
        <v>1061013.508519811</v>
      </c>
      <c r="J24" s="180"/>
      <c r="K24" s="177">
        <f>L22/K22*1000</f>
        <v>180029.7963104678</v>
      </c>
      <c r="L24" s="178"/>
      <c r="M24" s="179">
        <f>N22/M22*1000</f>
        <v>210435.56487771086</v>
      </c>
      <c r="N24" s="180"/>
      <c r="O24" s="177">
        <f>P22/O22*1000</f>
        <v>274224.77773482795</v>
      </c>
      <c r="P24" s="178"/>
      <c r="Q24" s="179">
        <f>R22/Q22*1000</f>
        <v>177740.8534276391</v>
      </c>
      <c r="R24" s="180"/>
      <c r="S24" s="177">
        <f>T22/S22*1000</f>
        <v>88436.84870069912</v>
      </c>
      <c r="T24" s="178"/>
      <c r="U24" s="179">
        <f>V22/U22*1000</f>
        <v>294733.21077596967</v>
      </c>
      <c r="V24" s="180"/>
      <c r="W24" s="177">
        <f>X22/W22*1000</f>
        <v>262977.5370515297</v>
      </c>
      <c r="X24" s="178"/>
      <c r="Y24" s="179">
        <f>Z22/Y22*1000</f>
        <v>208594.73227077915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84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84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84"/>
      <c r="C30" s="7"/>
      <c r="D30" s="56" t="s">
        <v>44</v>
      </c>
      <c r="E30" s="199">
        <v>58.4</v>
      </c>
      <c r="F30" s="201"/>
      <c r="G30" s="199">
        <v>80.3</v>
      </c>
      <c r="H30" s="201"/>
      <c r="I30" s="199">
        <v>157.5</v>
      </c>
      <c r="J30" s="201"/>
      <c r="K30" s="199">
        <v>69.5</v>
      </c>
      <c r="L30" s="201"/>
      <c r="M30" s="199">
        <v>46.4</v>
      </c>
      <c r="N30" s="201"/>
      <c r="O30" s="199">
        <v>110.8</v>
      </c>
      <c r="P30" s="201"/>
      <c r="Q30" s="199">
        <v>52.3</v>
      </c>
      <c r="R30" s="201"/>
      <c r="S30" s="199">
        <v>150.4</v>
      </c>
      <c r="T30" s="201"/>
      <c r="U30" s="199">
        <v>60.7</v>
      </c>
      <c r="V30" s="201"/>
      <c r="W30" s="199">
        <v>83.8</v>
      </c>
      <c r="X30" s="201"/>
      <c r="Y30" s="199">
        <v>81.5</v>
      </c>
      <c r="Z30" s="200"/>
    </row>
    <row r="31" spans="1:26" ht="18.95" customHeight="1">
      <c r="A31" s="22"/>
      <c r="B31" s="184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84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84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84"/>
      <c r="C34" s="57"/>
      <c r="D34" s="28" t="s">
        <v>44</v>
      </c>
      <c r="E34" s="187">
        <f>+E23-E30</f>
        <v>28.722933001148</v>
      </c>
      <c r="F34" s="198"/>
      <c r="G34" s="204">
        <f aca="true" t="shared" si="7" ref="G34">+G23-G30</f>
        <v>9.76712913165133</v>
      </c>
      <c r="H34" s="205"/>
      <c r="I34" s="187">
        <f aca="true" t="shared" si="8" ref="I34">+I23-I30</f>
        <v>-108.44453376205787</v>
      </c>
      <c r="J34" s="198"/>
      <c r="K34" s="204">
        <f aca="true" t="shared" si="9" ref="K34">+K23-K30</f>
        <v>-36.599455977212315</v>
      </c>
      <c r="L34" s="205"/>
      <c r="M34" s="187">
        <f aca="true" t="shared" si="10" ref="M34">+M23-M30</f>
        <v>5.2454916048143545</v>
      </c>
      <c r="N34" s="198"/>
      <c r="O34" s="204">
        <f aca="true" t="shared" si="11" ref="O34">+O23-O30</f>
        <v>-25.70755007704159</v>
      </c>
      <c r="P34" s="205"/>
      <c r="Q34" s="187">
        <f aca="true" t="shared" si="12" ref="Q34">+Q23-Q30</f>
        <v>-6.259542052714735</v>
      </c>
      <c r="R34" s="198"/>
      <c r="S34" s="204">
        <f aca="true" t="shared" si="13" ref="S34">+S23-S30</f>
        <v>25.19725537988947</v>
      </c>
      <c r="T34" s="205"/>
      <c r="U34" s="187">
        <f aca="true" t="shared" si="14" ref="U34">+U23-U30</f>
        <v>46.95726177127213</v>
      </c>
      <c r="V34" s="198"/>
      <c r="W34" s="204">
        <f aca="true" t="shared" si="15" ref="W34">+W23-W30</f>
        <v>6.932372061308584</v>
      </c>
      <c r="X34" s="205"/>
      <c r="Y34" s="187">
        <f aca="true" t="shared" si="16" ref="Y34">+Y23-Y30</f>
        <v>-0.3559183860149915</v>
      </c>
      <c r="Z34" s="198"/>
    </row>
    <row r="35" spans="1:26" ht="18.95" customHeight="1">
      <c r="A35" s="22"/>
      <c r="B35" s="184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84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85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90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90"/>
      <c r="C42" s="22"/>
      <c r="D42" s="89" t="s">
        <v>44</v>
      </c>
      <c r="E42" s="202">
        <f>+'(令和4年10月)'!E23</f>
        <v>37.84843205574913</v>
      </c>
      <c r="F42" s="203">
        <f>+'(令和4年10月)'!F23</f>
        <v>0</v>
      </c>
      <c r="G42" s="202">
        <f>+'(令和4年10月)'!G23</f>
        <v>88.74376779737223</v>
      </c>
      <c r="H42" s="203">
        <f>+'(令和4年10月)'!H23</f>
        <v>0</v>
      </c>
      <c r="I42" s="202">
        <f>+'(令和4年10月)'!I23</f>
        <v>52.46090880470143</v>
      </c>
      <c r="J42" s="203">
        <f>+'(令和4年10月)'!J23</f>
        <v>0</v>
      </c>
      <c r="K42" s="202">
        <f>+'(令和4年10月)'!K23</f>
        <v>30.308347956881427</v>
      </c>
      <c r="L42" s="203">
        <f>+'(令和4年10月)'!L23</f>
        <v>0</v>
      </c>
      <c r="M42" s="202">
        <f>+'(令和4年10月)'!M23</f>
        <v>66.43195893544606</v>
      </c>
      <c r="N42" s="203">
        <f>+'(令和4年10月)'!N23</f>
        <v>0</v>
      </c>
      <c r="O42" s="202">
        <f>+'(令和4年10月)'!O23</f>
        <v>83.05919432679995</v>
      </c>
      <c r="P42" s="203">
        <f>+'(令和4年10月)'!P23</f>
        <v>0</v>
      </c>
      <c r="Q42" s="202">
        <f>+'(令和4年10月)'!Q23</f>
        <v>44.004718470152355</v>
      </c>
      <c r="R42" s="203">
        <f>+'(令和4年10月)'!R23</f>
        <v>0</v>
      </c>
      <c r="S42" s="202">
        <f>+'(令和4年10月)'!S23</f>
        <v>164.92576603137834</v>
      </c>
      <c r="T42" s="203">
        <f>+'(令和4年10月)'!T23</f>
        <v>0</v>
      </c>
      <c r="U42" s="202">
        <f>+'(令和4年10月)'!U23</f>
        <v>82.86053010415785</v>
      </c>
      <c r="V42" s="203">
        <f>+'(令和4年10月)'!V23</f>
        <v>0</v>
      </c>
      <c r="W42" s="202">
        <f>+'(令和4年10月)'!W23</f>
        <v>75.26622800712843</v>
      </c>
      <c r="X42" s="203">
        <f>+'(令和4年10月)'!X23</f>
        <v>0</v>
      </c>
      <c r="Y42" s="202">
        <f>+'(令和4年10月)'!Y23</f>
        <v>76.35180442644933</v>
      </c>
      <c r="Z42" s="203">
        <f>+'(令和4年10月)'!Z23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49.27450094539887</v>
      </c>
      <c r="F46" s="198"/>
      <c r="G46" s="192">
        <f>G23-G42</f>
        <v>1.3233613342790989</v>
      </c>
      <c r="H46" s="198"/>
      <c r="I46" s="192">
        <f>I23-I42</f>
        <v>-3.405442566759305</v>
      </c>
      <c r="J46" s="198"/>
      <c r="K46" s="192">
        <f>K23-K42</f>
        <v>2.5921960659062577</v>
      </c>
      <c r="L46" s="198"/>
      <c r="M46" s="192">
        <f>M23-M42</f>
        <v>-14.786467330631709</v>
      </c>
      <c r="N46" s="198"/>
      <c r="O46" s="192">
        <f t="shared" si="18"/>
        <v>2.0332555961584546</v>
      </c>
      <c r="P46" s="198"/>
      <c r="Q46" s="192">
        <f t="shared" si="18"/>
        <v>2.035739477132907</v>
      </c>
      <c r="R46" s="198"/>
      <c r="S46" s="192">
        <f t="shared" si="18"/>
        <v>10.67148934851113</v>
      </c>
      <c r="T46" s="198"/>
      <c r="U46" s="192">
        <f t="shared" si="18"/>
        <v>24.796731667114287</v>
      </c>
      <c r="V46" s="198"/>
      <c r="W46" s="192">
        <f t="shared" si="18"/>
        <v>15.466144054180148</v>
      </c>
      <c r="X46" s="198"/>
      <c r="Y46" s="192">
        <f t="shared" si="18"/>
        <v>4.792277187535674</v>
      </c>
      <c r="Z46" s="198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2023-08-18T05:35:28Z</dcterms:modified>
  <cp:category/>
  <cp:version/>
  <cp:contentType/>
  <cp:contentStatus/>
</cp:coreProperties>
</file>