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ThisWorkbook" defaultThemeVersion="124226"/>
  <xr:revisionPtr revIDLastSave="0" documentId="8_{88C946F7-351E-4205-BA14-94B6155BF62F}" xr6:coauthVersionLast="47" xr6:coauthVersionMax="47" xr10:uidLastSave="{00000000-0000-0000-0000-000000000000}"/>
  <workbookProtection lockStructure="1"/>
  <bookViews>
    <workbookView xWindow="-120" yWindow="-120" windowWidth="20730" windowHeight="11160" tabRatio="696" xr2:uid="{00000000-000D-0000-FFFF-FFFF00000000}"/>
  </bookViews>
  <sheets>
    <sheet name="記入上の注意" sheetId="16" r:id="rId1"/>
    <sheet name="お申込みシート" sheetId="13" r:id="rId2"/>
  </sheets>
  <definedNames>
    <definedName name="_xlnm.Print_Area" localSheetId="1">お申込みシート!$A$1:$AL$54</definedName>
    <definedName name="_xlnm.Print_Area" localSheetId="0">記入上の注意!$A$1:$K$35</definedName>
    <definedName name="_xlnm.Print_Titles" localSheetId="1">お申込みシート!$1:$21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2" i="13" l="1"/>
  <c r="AM22" i="13" l="1"/>
  <c r="BM23" i="13" l="1"/>
  <c r="BM24" i="13"/>
  <c r="BM25" i="13"/>
  <c r="BM26" i="13"/>
  <c r="BM27" i="13"/>
  <c r="BM28" i="13"/>
  <c r="BM29" i="13"/>
  <c r="BM30" i="13"/>
  <c r="BM31" i="13"/>
  <c r="BM32" i="13"/>
  <c r="BM33" i="13"/>
  <c r="BM34" i="13"/>
  <c r="BM35" i="13"/>
  <c r="BM36" i="13"/>
  <c r="BM37" i="13"/>
  <c r="BM38" i="13"/>
  <c r="BM39" i="13"/>
  <c r="BM40" i="13"/>
  <c r="BM41" i="13"/>
  <c r="BM42" i="13"/>
  <c r="BM43" i="13"/>
  <c r="BM44" i="13"/>
  <c r="BM45" i="13"/>
  <c r="BM46" i="13"/>
  <c r="BM47" i="13"/>
  <c r="BM48" i="13"/>
  <c r="BM49" i="13"/>
  <c r="BM50" i="13"/>
  <c r="BM51" i="13"/>
  <c r="BM22" i="13"/>
  <c r="BL23" i="13"/>
  <c r="BL24" i="13"/>
  <c r="BL25" i="13"/>
  <c r="BL26" i="13"/>
  <c r="BL27" i="13"/>
  <c r="BL28" i="13"/>
  <c r="BL29" i="13"/>
  <c r="BL30" i="13"/>
  <c r="BL31" i="13"/>
  <c r="BL32" i="13"/>
  <c r="BL33" i="13"/>
  <c r="BL34" i="13"/>
  <c r="BL35" i="13"/>
  <c r="BL36" i="13"/>
  <c r="BL37" i="13"/>
  <c r="BL38" i="13"/>
  <c r="BL39" i="13"/>
  <c r="BL40" i="13"/>
  <c r="BL41" i="13"/>
  <c r="BL42" i="13"/>
  <c r="BL43" i="13"/>
  <c r="BL44" i="13"/>
  <c r="BL45" i="13"/>
  <c r="BL46" i="13"/>
  <c r="BL47" i="13"/>
  <c r="BL48" i="13"/>
  <c r="BL49" i="13"/>
  <c r="BL50" i="13"/>
  <c r="BL51" i="13"/>
  <c r="BL22" i="13"/>
  <c r="BK23" i="13"/>
  <c r="BK24" i="13"/>
  <c r="BK25" i="13"/>
  <c r="BK26" i="13"/>
  <c r="BK27" i="13"/>
  <c r="BK28" i="13"/>
  <c r="BK29" i="13"/>
  <c r="BK30" i="13"/>
  <c r="BK31" i="13"/>
  <c r="BK32" i="13"/>
  <c r="BK33" i="13"/>
  <c r="BK34" i="13"/>
  <c r="BK35" i="13"/>
  <c r="BK36" i="13"/>
  <c r="BK37" i="13"/>
  <c r="BK38" i="13"/>
  <c r="BK39" i="13"/>
  <c r="BK40" i="13"/>
  <c r="BK41" i="13"/>
  <c r="BK42" i="13"/>
  <c r="BK43" i="13"/>
  <c r="BK44" i="13"/>
  <c r="BK45" i="13"/>
  <c r="BK46" i="13"/>
  <c r="BK47" i="13"/>
  <c r="BK48" i="13"/>
  <c r="BK49" i="13"/>
  <c r="BK50" i="13"/>
  <c r="BK51" i="13"/>
  <c r="BK22" i="13"/>
  <c r="BJ23" i="13"/>
  <c r="BJ24" i="13"/>
  <c r="BJ25" i="13"/>
  <c r="BJ26" i="13"/>
  <c r="BJ27" i="13"/>
  <c r="BJ28" i="13"/>
  <c r="BJ29" i="13"/>
  <c r="BJ30" i="13"/>
  <c r="BJ31" i="13"/>
  <c r="BJ32" i="13"/>
  <c r="BJ33" i="13"/>
  <c r="BJ34" i="13"/>
  <c r="BJ35" i="13"/>
  <c r="BJ36" i="13"/>
  <c r="BJ37" i="13"/>
  <c r="BJ38" i="13"/>
  <c r="BJ39" i="13"/>
  <c r="BJ40" i="13"/>
  <c r="BJ41" i="13"/>
  <c r="BJ42" i="13"/>
  <c r="BJ43" i="13"/>
  <c r="BJ44" i="13"/>
  <c r="BJ45" i="13"/>
  <c r="BJ46" i="13"/>
  <c r="BJ47" i="13"/>
  <c r="BJ48" i="13"/>
  <c r="BJ49" i="13"/>
  <c r="BJ50" i="13"/>
  <c r="BJ51" i="13"/>
  <c r="BJ22" i="13"/>
  <c r="BI23" i="13"/>
  <c r="BI24" i="13"/>
  <c r="BI25" i="13"/>
  <c r="BI26" i="13"/>
  <c r="BI27" i="13"/>
  <c r="BI28" i="13"/>
  <c r="BI29" i="13"/>
  <c r="BI30" i="13"/>
  <c r="BI31" i="13"/>
  <c r="BI32" i="13"/>
  <c r="BI33" i="13"/>
  <c r="BI34" i="13"/>
  <c r="BI35" i="13"/>
  <c r="BI36" i="13"/>
  <c r="BI37" i="13"/>
  <c r="BI38" i="13"/>
  <c r="BI39" i="13"/>
  <c r="BI40" i="13"/>
  <c r="BI41" i="13"/>
  <c r="BI42" i="13"/>
  <c r="BI43" i="13"/>
  <c r="BI44" i="13"/>
  <c r="BI45" i="13"/>
  <c r="BI46" i="13"/>
  <c r="BI47" i="13"/>
  <c r="BI48" i="13"/>
  <c r="BI49" i="13"/>
  <c r="BI50" i="13"/>
  <c r="BI51" i="13"/>
  <c r="BI22" i="13"/>
  <c r="BH23" i="13"/>
  <c r="BH24" i="13"/>
  <c r="BH25" i="13"/>
  <c r="BH26" i="13"/>
  <c r="BH27" i="13"/>
  <c r="BH28" i="13"/>
  <c r="BH29" i="13"/>
  <c r="BH30" i="13"/>
  <c r="BH31" i="13"/>
  <c r="BH32" i="13"/>
  <c r="BH33" i="13"/>
  <c r="BH34" i="13"/>
  <c r="BH35" i="13"/>
  <c r="BH36" i="13"/>
  <c r="BH37" i="13"/>
  <c r="BH38" i="13"/>
  <c r="BH39" i="13"/>
  <c r="BH40" i="13"/>
  <c r="BH41" i="13"/>
  <c r="BH42" i="13"/>
  <c r="BH43" i="13"/>
  <c r="BH44" i="13"/>
  <c r="BH45" i="13"/>
  <c r="BH46" i="13"/>
  <c r="BH47" i="13"/>
  <c r="BH48" i="13"/>
  <c r="BH49" i="13"/>
  <c r="BH50" i="13"/>
  <c r="BH51" i="13"/>
  <c r="BH22" i="13"/>
  <c r="BG23" i="13"/>
  <c r="BG24" i="13"/>
  <c r="BG25" i="13"/>
  <c r="BG26" i="13"/>
  <c r="BG27" i="13"/>
  <c r="BG28" i="13"/>
  <c r="BG29" i="13"/>
  <c r="BG30" i="13"/>
  <c r="BG31" i="13"/>
  <c r="BG32" i="13"/>
  <c r="BG33" i="13"/>
  <c r="BG34" i="13"/>
  <c r="BG35" i="13"/>
  <c r="BG36" i="13"/>
  <c r="BG37" i="13"/>
  <c r="BG38" i="13"/>
  <c r="BG39" i="13"/>
  <c r="BG40" i="13"/>
  <c r="BG41" i="13"/>
  <c r="BG42" i="13"/>
  <c r="BG43" i="13"/>
  <c r="BG44" i="13"/>
  <c r="BG45" i="13"/>
  <c r="BG46" i="13"/>
  <c r="BG47" i="13"/>
  <c r="BG48" i="13"/>
  <c r="BG49" i="13"/>
  <c r="BG50" i="13"/>
  <c r="BG51" i="13"/>
  <c r="BG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22" i="13"/>
  <c r="BD23" i="13"/>
  <c r="BD24" i="13"/>
  <c r="BD25" i="13"/>
  <c r="BD26" i="13"/>
  <c r="BD27" i="13"/>
  <c r="BD28" i="13"/>
  <c r="BD29" i="13"/>
  <c r="BD30" i="13"/>
  <c r="BD31" i="13"/>
  <c r="BD32" i="13"/>
  <c r="BD33" i="13"/>
  <c r="BD34" i="13"/>
  <c r="BD35" i="13"/>
  <c r="BD36" i="13"/>
  <c r="BD37" i="13"/>
  <c r="BD38" i="13"/>
  <c r="BD39" i="13"/>
  <c r="BD40" i="13"/>
  <c r="BD41" i="13"/>
  <c r="BD42" i="13"/>
  <c r="BD43" i="13"/>
  <c r="BD44" i="13"/>
  <c r="BD45" i="13"/>
  <c r="BD46" i="13"/>
  <c r="BD47" i="13"/>
  <c r="BD48" i="13"/>
  <c r="BD49" i="13"/>
  <c r="BD50" i="13"/>
  <c r="BD51" i="13"/>
  <c r="BD22" i="13"/>
  <c r="BC23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BB47" i="13"/>
  <c r="BB48" i="13"/>
  <c r="BB49" i="13"/>
  <c r="BB50" i="13"/>
  <c r="BB51" i="13"/>
  <c r="BB22" i="13"/>
  <c r="BA24" i="13"/>
  <c r="BA25" i="13"/>
  <c r="BA26" i="13"/>
  <c r="BA27" i="13"/>
  <c r="BA28" i="13"/>
  <c r="BA29" i="13"/>
  <c r="BA30" i="13"/>
  <c r="BA31" i="13"/>
  <c r="BA32" i="13"/>
  <c r="BA33" i="13"/>
  <c r="BA34" i="13"/>
  <c r="BA35" i="13"/>
  <c r="BA36" i="13"/>
  <c r="BA37" i="13"/>
  <c r="BA38" i="13"/>
  <c r="BA39" i="13"/>
  <c r="BA40" i="13"/>
  <c r="BA41" i="13"/>
  <c r="BA42" i="13"/>
  <c r="BA43" i="13"/>
  <c r="BA44" i="13"/>
  <c r="BA45" i="13"/>
  <c r="BA46" i="13"/>
  <c r="BA47" i="13"/>
  <c r="BA48" i="13"/>
  <c r="BA49" i="13"/>
  <c r="BA50" i="13"/>
  <c r="BA51" i="13"/>
  <c r="BA23" i="13"/>
  <c r="BA22" i="13"/>
  <c r="AM29" i="13" l="1"/>
  <c r="AM28" i="13"/>
  <c r="AM17" i="13"/>
  <c r="AM15" i="13"/>
  <c r="AK53" i="13" l="1"/>
  <c r="AM33" i="13" l="1"/>
  <c r="AM32" i="13"/>
  <c r="AM31" i="13"/>
  <c r="AM30" i="13"/>
  <c r="AM27" i="13"/>
  <c r="AM26" i="13"/>
  <c r="AM25" i="13"/>
  <c r="BN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BN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BN49" i="13"/>
  <c r="AZ49" i="13"/>
  <c r="AY49" i="13"/>
  <c r="AX49" i="13"/>
  <c r="AW49" i="13"/>
  <c r="AV49" i="13"/>
  <c r="AU49" i="13"/>
  <c r="AT49" i="13"/>
  <c r="AS49" i="13"/>
  <c r="AR49" i="13"/>
  <c r="AQ49" i="13"/>
  <c r="AP49" i="13"/>
  <c r="AO49" i="13"/>
  <c r="BN48" i="13"/>
  <c r="AZ48" i="13"/>
  <c r="AY48" i="13"/>
  <c r="AX48" i="13"/>
  <c r="AW48" i="13"/>
  <c r="AV48" i="13"/>
  <c r="AU48" i="13"/>
  <c r="AT48" i="13"/>
  <c r="AS48" i="13"/>
  <c r="AR48" i="13"/>
  <c r="AQ48" i="13"/>
  <c r="AP48" i="13"/>
  <c r="AO48" i="13"/>
  <c r="BN47" i="13"/>
  <c r="AZ47" i="13"/>
  <c r="AY47" i="13"/>
  <c r="AX47" i="13"/>
  <c r="AW47" i="13"/>
  <c r="AV47" i="13"/>
  <c r="AU47" i="13"/>
  <c r="AT47" i="13"/>
  <c r="AS47" i="13"/>
  <c r="AR47" i="13"/>
  <c r="AQ47" i="13"/>
  <c r="AP47" i="13"/>
  <c r="AO47" i="13"/>
  <c r="BN46" i="13"/>
  <c r="AZ46" i="13"/>
  <c r="AY46" i="13"/>
  <c r="AX46" i="13"/>
  <c r="AW46" i="13"/>
  <c r="AV46" i="13"/>
  <c r="AU46" i="13"/>
  <c r="AT46" i="13"/>
  <c r="AS46" i="13"/>
  <c r="AR46" i="13"/>
  <c r="AQ46" i="13"/>
  <c r="AP46" i="13"/>
  <c r="AO46" i="13"/>
  <c r="BN45" i="13"/>
  <c r="AZ45" i="13"/>
  <c r="AY45" i="13"/>
  <c r="AX45" i="13"/>
  <c r="AW45" i="13"/>
  <c r="AV45" i="13"/>
  <c r="AU45" i="13"/>
  <c r="AT45" i="13"/>
  <c r="AS45" i="13"/>
  <c r="AR45" i="13"/>
  <c r="AQ45" i="13"/>
  <c r="AP45" i="13"/>
  <c r="AO45" i="13"/>
  <c r="BN44" i="13"/>
  <c r="AZ44" i="13"/>
  <c r="AY44" i="13"/>
  <c r="AX44" i="13"/>
  <c r="AW44" i="13"/>
  <c r="AV44" i="13"/>
  <c r="AU44" i="13"/>
  <c r="AT44" i="13"/>
  <c r="AS44" i="13"/>
  <c r="AR44" i="13"/>
  <c r="AQ44" i="13"/>
  <c r="AP44" i="13"/>
  <c r="AO44" i="13"/>
  <c r="BN43" i="13"/>
  <c r="AZ43" i="13"/>
  <c r="AY43" i="13"/>
  <c r="AX43" i="13"/>
  <c r="AW43" i="13"/>
  <c r="AV43" i="13"/>
  <c r="AU43" i="13"/>
  <c r="AT43" i="13"/>
  <c r="AS43" i="13"/>
  <c r="AR43" i="13"/>
  <c r="AQ43" i="13"/>
  <c r="AP43" i="13"/>
  <c r="AO43" i="13"/>
  <c r="BN42" i="13"/>
  <c r="AZ42" i="13"/>
  <c r="AY42" i="13"/>
  <c r="AX42" i="13"/>
  <c r="AW42" i="13"/>
  <c r="AV42" i="13"/>
  <c r="AU42" i="13"/>
  <c r="AT42" i="13"/>
  <c r="AS42" i="13"/>
  <c r="AR42" i="13"/>
  <c r="AQ42" i="13"/>
  <c r="AP42" i="13"/>
  <c r="AO42" i="13"/>
  <c r="BN41" i="13"/>
  <c r="AZ41" i="13"/>
  <c r="AY41" i="13"/>
  <c r="AX41" i="13"/>
  <c r="AW41" i="13"/>
  <c r="AV41" i="13"/>
  <c r="AU41" i="13"/>
  <c r="AT41" i="13"/>
  <c r="AS41" i="13"/>
  <c r="AR41" i="13"/>
  <c r="AQ41" i="13"/>
  <c r="AP41" i="13"/>
  <c r="AO41" i="13"/>
  <c r="BN40" i="13"/>
  <c r="AZ40" i="13"/>
  <c r="AY40" i="13"/>
  <c r="AX40" i="13"/>
  <c r="AW40" i="13"/>
  <c r="AV40" i="13"/>
  <c r="AU40" i="13"/>
  <c r="AT40" i="13"/>
  <c r="AS40" i="13"/>
  <c r="AR40" i="13"/>
  <c r="AQ40" i="13"/>
  <c r="AP40" i="13"/>
  <c r="AO40" i="13"/>
  <c r="BN39" i="13"/>
  <c r="AZ39" i="13"/>
  <c r="AY39" i="13"/>
  <c r="AX39" i="13"/>
  <c r="AW39" i="13"/>
  <c r="AV39" i="13"/>
  <c r="AU39" i="13"/>
  <c r="AT39" i="13"/>
  <c r="AS39" i="13"/>
  <c r="AR39" i="13"/>
  <c r="AQ39" i="13"/>
  <c r="AP39" i="13"/>
  <c r="AO39" i="13"/>
  <c r="BN38" i="13"/>
  <c r="AZ38" i="13"/>
  <c r="AY38" i="13"/>
  <c r="AX38" i="13"/>
  <c r="AW38" i="13"/>
  <c r="AV38" i="13"/>
  <c r="AU38" i="13"/>
  <c r="AT38" i="13"/>
  <c r="AS38" i="13"/>
  <c r="AR38" i="13"/>
  <c r="AQ38" i="13"/>
  <c r="AP38" i="13"/>
  <c r="AO38" i="13"/>
  <c r="BN37" i="13"/>
  <c r="AZ37" i="13"/>
  <c r="AY37" i="13"/>
  <c r="AX37" i="13"/>
  <c r="AW37" i="13"/>
  <c r="AV37" i="13"/>
  <c r="AU37" i="13"/>
  <c r="AT37" i="13"/>
  <c r="AS37" i="13"/>
  <c r="AR37" i="13"/>
  <c r="AQ37" i="13"/>
  <c r="AP37" i="13"/>
  <c r="AO37" i="13"/>
  <c r="BN36" i="13"/>
  <c r="AZ36" i="13"/>
  <c r="AY36" i="13"/>
  <c r="AX36" i="13"/>
  <c r="AW36" i="13"/>
  <c r="AV36" i="13"/>
  <c r="AU36" i="13"/>
  <c r="AT36" i="13"/>
  <c r="AS36" i="13"/>
  <c r="AR36" i="13"/>
  <c r="AQ36" i="13"/>
  <c r="AP36" i="13"/>
  <c r="AO36" i="13"/>
  <c r="BN35" i="13"/>
  <c r="AZ35" i="13"/>
  <c r="AY35" i="13"/>
  <c r="AX35" i="13"/>
  <c r="AW35" i="13"/>
  <c r="AV35" i="13"/>
  <c r="AU35" i="13"/>
  <c r="AT35" i="13"/>
  <c r="AS35" i="13"/>
  <c r="AR35" i="13"/>
  <c r="AQ35" i="13"/>
  <c r="AP35" i="13"/>
  <c r="AO35" i="13"/>
  <c r="BN34" i="13"/>
  <c r="AZ34" i="13"/>
  <c r="AY34" i="13"/>
  <c r="AX34" i="13"/>
  <c r="AW34" i="13"/>
  <c r="AV34" i="13"/>
  <c r="AU34" i="13"/>
  <c r="AT34" i="13"/>
  <c r="AS34" i="13"/>
  <c r="AR34" i="13"/>
  <c r="AQ34" i="13"/>
  <c r="AP34" i="13"/>
  <c r="AO34" i="13"/>
  <c r="BN33" i="13"/>
  <c r="AZ33" i="13"/>
  <c r="AY33" i="13"/>
  <c r="AX33" i="13"/>
  <c r="AW33" i="13"/>
  <c r="AV33" i="13"/>
  <c r="AU33" i="13"/>
  <c r="AT33" i="13"/>
  <c r="AS33" i="13"/>
  <c r="AR33" i="13"/>
  <c r="AQ33" i="13"/>
  <c r="AP33" i="13"/>
  <c r="AO33" i="13"/>
  <c r="BN32" i="13"/>
  <c r="AZ32" i="13"/>
  <c r="AY32" i="13"/>
  <c r="AX32" i="13"/>
  <c r="AW32" i="13"/>
  <c r="AV32" i="13"/>
  <c r="AU32" i="13"/>
  <c r="AT32" i="13"/>
  <c r="AS32" i="13"/>
  <c r="AR32" i="13"/>
  <c r="AQ32" i="13"/>
  <c r="AP32" i="13"/>
  <c r="AO32" i="13"/>
  <c r="BN31" i="13"/>
  <c r="AZ31" i="13"/>
  <c r="AY31" i="13"/>
  <c r="AX31" i="13"/>
  <c r="AW31" i="13"/>
  <c r="AV31" i="13"/>
  <c r="AU31" i="13"/>
  <c r="AT31" i="13"/>
  <c r="AS31" i="13"/>
  <c r="AR31" i="13"/>
  <c r="AQ31" i="13"/>
  <c r="AP31" i="13"/>
  <c r="AO31" i="13"/>
  <c r="BN30" i="13"/>
  <c r="AZ30" i="13"/>
  <c r="AY30" i="13"/>
  <c r="AX30" i="13"/>
  <c r="AW30" i="13"/>
  <c r="AV30" i="13"/>
  <c r="AU30" i="13"/>
  <c r="AT30" i="13"/>
  <c r="AS30" i="13"/>
  <c r="AR30" i="13"/>
  <c r="AQ30" i="13"/>
  <c r="AP30" i="13"/>
  <c r="AO30" i="13"/>
  <c r="BN29" i="13"/>
  <c r="AZ29" i="13"/>
  <c r="AY29" i="13"/>
  <c r="AX29" i="13"/>
  <c r="AW29" i="13"/>
  <c r="AV29" i="13"/>
  <c r="AU29" i="13"/>
  <c r="AT29" i="13"/>
  <c r="AS29" i="13"/>
  <c r="AR29" i="13"/>
  <c r="AQ29" i="13"/>
  <c r="AP29" i="13"/>
  <c r="AO29" i="13"/>
  <c r="BN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BN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BN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BN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BN24" i="13"/>
  <c r="AZ24" i="13"/>
  <c r="AY24" i="13"/>
  <c r="AX24" i="13"/>
  <c r="AW24" i="13"/>
  <c r="AV24" i="13"/>
  <c r="AU24" i="13"/>
  <c r="AT24" i="13"/>
  <c r="AS24" i="13"/>
  <c r="AR24" i="13"/>
  <c r="AQ24" i="13"/>
  <c r="AM24" i="13" s="1"/>
  <c r="AP24" i="13"/>
  <c r="AO24" i="13"/>
  <c r="BN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T17" i="13"/>
  <c r="AS17" i="13"/>
  <c r="AR17" i="13"/>
  <c r="AQ17" i="13"/>
  <c r="AM13" i="13" s="1"/>
  <c r="AP17" i="13"/>
  <c r="AO17" i="13"/>
  <c r="AM16" i="13"/>
  <c r="AM14" i="13"/>
  <c r="AM11" i="13"/>
  <c r="AM4" i="13"/>
  <c r="AM3" i="13"/>
  <c r="AM2" i="13"/>
  <c r="AM23" i="13" l="1"/>
  <c r="BN22" i="13"/>
  <c r="AM34" i="13" s="1"/>
  <c r="AD52" i="13"/>
  <c r="AD53" i="13" s="1"/>
  <c r="O6" i="13" l="1"/>
  <c r="J51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AI52" i="13" l="1"/>
  <c r="AI53" i="13" s="1"/>
  <c r="AJ52" i="13"/>
  <c r="AJ53" i="13" s="1"/>
  <c r="AK52" i="13"/>
  <c r="AE52" i="13" l="1"/>
  <c r="AE53" i="13" s="1"/>
  <c r="AF52" i="13"/>
  <c r="AF53" i="13" s="1"/>
  <c r="AG52" i="13"/>
  <c r="AG53" i="13" s="1"/>
  <c r="AH52" i="13"/>
  <c r="AH53" i="13" s="1"/>
  <c r="AC52" i="13"/>
  <c r="AC53" i="13" s="1"/>
  <c r="AB52" i="13" l="1"/>
  <c r="AB53" i="13" s="1"/>
  <c r="AA52" i="13"/>
  <c r="AA53" i="13" s="1"/>
  <c r="Z52" i="13"/>
  <c r="Z53" i="13" s="1"/>
  <c r="Y52" i="13"/>
  <c r="Y53" i="13" s="1"/>
  <c r="Y54" i="13" s="1"/>
  <c r="J25" i="13"/>
  <c r="J24" i="13"/>
  <c r="J22" i="13"/>
  <c r="J20" i="13"/>
  <c r="J19" i="13"/>
  <c r="J18" i="13"/>
  <c r="J17" i="13"/>
  <c r="W16" i="13"/>
  <c r="V16" i="13"/>
  <c r="U16" i="13"/>
  <c r="T16" i="13"/>
  <c r="S16" i="13"/>
  <c r="P16" i="13"/>
  <c r="O16" i="13"/>
  <c r="N16" i="13"/>
  <c r="M16" i="13"/>
  <c r="L16" i="13"/>
  <c r="K16" i="13"/>
  <c r="J16" i="13" l="1"/>
  <c r="J23" i="13"/>
</calcChain>
</file>

<file path=xl/sharedStrings.xml><?xml version="1.0" encoding="utf-8"?>
<sst xmlns="http://schemas.openxmlformats.org/spreadsheetml/2006/main" count="180" uniqueCount="136">
  <si>
    <t>〈その他〉</t>
    <rPh sb="3" eb="4">
      <t>タ</t>
    </rPh>
    <phoneticPr fontId="1"/>
  </si>
  <si>
    <t>【窓口担当者様】</t>
    <rPh sb="1" eb="3">
      <t>マドグチ</t>
    </rPh>
    <rPh sb="3" eb="5">
      <t>タントウ</t>
    </rPh>
    <phoneticPr fontId="1"/>
  </si>
  <si>
    <t>〈最後にご確認下さい〉</t>
    <rPh sb="1" eb="3">
      <t>サイゴ</t>
    </rPh>
    <rPh sb="5" eb="7">
      <t>カクニン</t>
    </rPh>
    <phoneticPr fontId="1"/>
  </si>
  <si>
    <t>【受講者様】</t>
    <phoneticPr fontId="1"/>
  </si>
  <si>
    <t>●グループ会社の受講者様等で、窓口担当者様の企業名と受講者様の企業名が異なる
　場合は、受講者様の企業名は、部署名欄にご記入下さい。</t>
    <rPh sb="5" eb="7">
      <t>カイシャ</t>
    </rPh>
    <rPh sb="12" eb="13">
      <t>トウ</t>
    </rPh>
    <rPh sb="22" eb="24">
      <t>キギョウ</t>
    </rPh>
    <rPh sb="24" eb="25">
      <t>メイ</t>
    </rPh>
    <rPh sb="35" eb="36">
      <t>コト</t>
    </rPh>
    <rPh sb="40" eb="42">
      <t>バアイ</t>
    </rPh>
    <rPh sb="54" eb="56">
      <t>ブショ</t>
    </rPh>
    <rPh sb="56" eb="57">
      <t>メイ</t>
    </rPh>
    <rPh sb="57" eb="58">
      <t>ラン</t>
    </rPh>
    <rPh sb="60" eb="62">
      <t>キニュウ</t>
    </rPh>
    <rPh sb="62" eb="63">
      <t>クダ</t>
    </rPh>
    <phoneticPr fontId="1"/>
  </si>
  <si>
    <t>氏名</t>
    <rPh sb="0" eb="2">
      <t>シメイ</t>
    </rPh>
    <phoneticPr fontId="1"/>
  </si>
  <si>
    <t>コース</t>
  </si>
  <si>
    <t>名</t>
    <rPh sb="0" eb="1">
      <t>メイ</t>
    </rPh>
    <phoneticPr fontId="1"/>
  </si>
  <si>
    <t>ビル名</t>
    <rPh sb="2" eb="3">
      <t>メイ</t>
    </rPh>
    <phoneticPr fontId="1"/>
  </si>
  <si>
    <t>●</t>
  </si>
  <si>
    <t>窓口
担当者</t>
    <rPh sb="0" eb="2">
      <t>マドグチ</t>
    </rPh>
    <rPh sb="3" eb="6">
      <t>タントウシャ</t>
    </rPh>
    <phoneticPr fontId="1"/>
  </si>
  <si>
    <t>管理者1</t>
    <rPh sb="0" eb="2">
      <t>カンリ</t>
    </rPh>
    <rPh sb="2" eb="3">
      <t>シャ</t>
    </rPh>
    <phoneticPr fontId="1"/>
  </si>
  <si>
    <t>初級</t>
    <rPh sb="0" eb="1">
      <t>ショ</t>
    </rPh>
    <rPh sb="1" eb="2">
      <t>キュウ</t>
    </rPh>
    <phoneticPr fontId="1"/>
  </si>
  <si>
    <t>上級</t>
    <rPh sb="0" eb="2">
      <t>ジョウキュウ</t>
    </rPh>
    <phoneticPr fontId="1"/>
  </si>
  <si>
    <t>No.</t>
    <phoneticPr fontId="1"/>
  </si>
  <si>
    <t>受講者情報</t>
    <rPh sb="0" eb="3">
      <t>ジュコウシャ</t>
    </rPh>
    <rPh sb="3" eb="5">
      <t>ジョウホウ</t>
    </rPh>
    <phoneticPr fontId="1"/>
  </si>
  <si>
    <t>合計金額</t>
    <rPh sb="0" eb="2">
      <t>ゴウケイ</t>
    </rPh>
    <rPh sb="2" eb="4">
      <t>キンガク</t>
    </rPh>
    <phoneticPr fontId="1"/>
  </si>
  <si>
    <t>■日本倉庫協会　ｅラーニング講座申込書</t>
    <rPh sb="1" eb="3">
      <t>ニホン</t>
    </rPh>
    <rPh sb="3" eb="7">
      <t>ソウコキョウカイ</t>
    </rPh>
    <rPh sb="14" eb="16">
      <t>コウザ</t>
    </rPh>
    <rPh sb="16" eb="19">
      <t>モウシコミショ</t>
    </rPh>
    <phoneticPr fontId="1"/>
  </si>
  <si>
    <t>●成績（進捗）管理者様は、受講者様全員の成績を参照できる権限を持つ方となります。</t>
    <rPh sb="17" eb="19">
      <t>ゼンイン</t>
    </rPh>
    <rPh sb="20" eb="22">
      <t>セイセキ</t>
    </rPh>
    <rPh sb="23" eb="25">
      <t>サンショウ</t>
    </rPh>
    <rPh sb="28" eb="30">
      <t>ケンゲン</t>
    </rPh>
    <rPh sb="31" eb="32">
      <t>モ</t>
    </rPh>
    <rPh sb="33" eb="34">
      <t>カタ</t>
    </rPh>
    <phoneticPr fontId="1"/>
  </si>
  <si>
    <t>●成績（進捗）管理が不要な場合は、成績管理者様欄の記入の必要はございません。</t>
    <rPh sb="1" eb="3">
      <t>セイセキ</t>
    </rPh>
    <rPh sb="10" eb="12">
      <t>フヨウ</t>
    </rPh>
    <rPh sb="13" eb="15">
      <t>バアイ</t>
    </rPh>
    <rPh sb="25" eb="27">
      <t>キニュウ</t>
    </rPh>
    <rPh sb="28" eb="30">
      <t>ヒツヨウ</t>
    </rPh>
    <phoneticPr fontId="1"/>
  </si>
  <si>
    <t>【ロジスティクスコースのテキスト送付先について】</t>
    <rPh sb="16" eb="18">
      <t>ソウフ</t>
    </rPh>
    <rPh sb="18" eb="19">
      <t>サキ</t>
    </rPh>
    <phoneticPr fontId="1"/>
  </si>
  <si>
    <r>
      <t>受講コース選択</t>
    </r>
    <r>
      <rPr>
        <sz val="11"/>
        <color rgb="FFFF0000"/>
        <rFont val="ＭＳ Ｐゴシック"/>
        <family val="3"/>
        <charset val="128"/>
      </rPr>
      <t>*</t>
    </r>
    <rPh sb="0" eb="2">
      <t>ジュコウ</t>
    </rPh>
    <rPh sb="5" eb="7">
      <t>センタク</t>
    </rPh>
    <phoneticPr fontId="1"/>
  </si>
  <si>
    <r>
      <t>姓</t>
    </r>
    <r>
      <rPr>
        <sz val="11"/>
        <color rgb="FFFF0000"/>
        <rFont val="ＭＳ Ｐゴシック"/>
        <family val="3"/>
        <charset val="128"/>
      </rPr>
      <t>*</t>
    </r>
    <rPh sb="0" eb="1">
      <t>セイ</t>
    </rPh>
    <phoneticPr fontId="1"/>
  </si>
  <si>
    <r>
      <t>名</t>
    </r>
    <r>
      <rPr>
        <sz val="11"/>
        <color rgb="FFFF0000"/>
        <rFont val="ＭＳ Ｐゴシック"/>
        <family val="3"/>
        <charset val="128"/>
      </rPr>
      <t>*</t>
    </r>
    <rPh sb="0" eb="1">
      <t>メイ</t>
    </rPh>
    <phoneticPr fontId="1"/>
  </si>
  <si>
    <r>
      <t>セイ</t>
    </r>
    <r>
      <rPr>
        <sz val="11"/>
        <color rgb="FFFF0000"/>
        <rFont val="ＭＳ Ｐゴシック"/>
        <family val="3"/>
        <charset val="128"/>
      </rPr>
      <t>*</t>
    </r>
    <phoneticPr fontId="1"/>
  </si>
  <si>
    <r>
      <t>メイ</t>
    </r>
    <r>
      <rPr>
        <sz val="11"/>
        <color rgb="FFFF0000"/>
        <rFont val="ＭＳ Ｐゴシック"/>
        <family val="3"/>
        <charset val="128"/>
      </rPr>
      <t>*</t>
    </r>
    <phoneticPr fontId="1"/>
  </si>
  <si>
    <t>メイ</t>
    <phoneticPr fontId="1"/>
  </si>
  <si>
    <t>セイ</t>
    <phoneticPr fontId="1"/>
  </si>
  <si>
    <r>
      <t>都道府県</t>
    </r>
    <r>
      <rPr>
        <sz val="10"/>
        <color rgb="FFFF0000"/>
        <rFont val="ＭＳ Ｐゴシック"/>
        <family val="3"/>
        <charset val="128"/>
      </rPr>
      <t>*</t>
    </r>
    <rPh sb="0" eb="4">
      <t>トドウフケン</t>
    </rPh>
    <phoneticPr fontId="1"/>
  </si>
  <si>
    <t>●窓口担当者様は、お申込みの代表窓口となる方です。お申込みに際し、ご不明な点など
　ございましたら事務局からご確認のご連絡を致します。</t>
    <rPh sb="62" eb="63">
      <t>イタ</t>
    </rPh>
    <phoneticPr fontId="1"/>
  </si>
  <si>
    <t>姓</t>
    <rPh sb="0" eb="1">
      <t>セイ</t>
    </rPh>
    <phoneticPr fontId="1"/>
  </si>
  <si>
    <r>
      <t>　　　　　　　ｅメールアドレス</t>
    </r>
    <r>
      <rPr>
        <sz val="11"/>
        <color rgb="FFFF0000"/>
        <rFont val="ＭＳ Ｐゴシック"/>
        <family val="3"/>
        <charset val="128"/>
      </rPr>
      <t>*</t>
    </r>
    <r>
      <rPr>
        <sz val="11"/>
        <rFont val="ＭＳ Ｐゴシック"/>
        <family val="3"/>
        <charset val="128"/>
      </rPr>
      <t xml:space="preserve">
　　　　</t>
    </r>
    <r>
      <rPr>
        <sz val="11"/>
        <color rgb="FFFF0000"/>
        <rFont val="ＭＳ Ｐゴシック"/>
        <family val="3"/>
        <charset val="128"/>
      </rPr>
      <t>〈</t>
    </r>
    <r>
      <rPr>
        <sz val="10"/>
        <color rgb="FFFF0000"/>
        <rFont val="ＭＳ Ｐゴシック"/>
        <family val="3"/>
        <charset val="128"/>
      </rPr>
      <t>半角文字で必ずご記入ください〉</t>
    </r>
    <rPh sb="22" eb="24">
      <t>ハンカク</t>
    </rPh>
    <rPh sb="24" eb="26">
      <t>モジ</t>
    </rPh>
    <rPh sb="27" eb="28">
      <t>カナラ</t>
    </rPh>
    <rPh sb="30" eb="32">
      <t>キニュウ</t>
    </rPh>
    <phoneticPr fontId="1"/>
  </si>
  <si>
    <t>例：03-0000-0000</t>
    <rPh sb="0" eb="1">
      <t>レイ</t>
    </rPh>
    <phoneticPr fontId="1"/>
  </si>
  <si>
    <t>例：123-4567</t>
    <rPh sb="0" eb="1">
      <t>レイ</t>
    </rPh>
    <phoneticPr fontId="1"/>
  </si>
  <si>
    <t>●EXCELシートの削除、シート名の変更は不可となっていますので、ご了承下さい。</t>
    <rPh sb="10" eb="12">
      <t>サクジョ</t>
    </rPh>
    <rPh sb="16" eb="17">
      <t>メイ</t>
    </rPh>
    <rPh sb="18" eb="20">
      <t>ヘンコウ</t>
    </rPh>
    <rPh sb="21" eb="23">
      <t>フカ</t>
    </rPh>
    <rPh sb="34" eb="36">
      <t>リョウショウ</t>
    </rPh>
    <rPh sb="36" eb="37">
      <t>クダ</t>
    </rPh>
    <phoneticPr fontId="1"/>
  </si>
  <si>
    <t>コース毎の合計金額</t>
    <rPh sb="5" eb="7">
      <t>ゴウケイ</t>
    </rPh>
    <rPh sb="7" eb="9">
      <t>キンガク</t>
    </rPh>
    <phoneticPr fontId="1"/>
  </si>
  <si>
    <t>ロジスティクスコース・テキストの送付先住所</t>
    <rPh sb="16" eb="18">
      <t>ソウフ</t>
    </rPh>
    <rPh sb="18" eb="19">
      <t>サキ</t>
    </rPh>
    <rPh sb="19" eb="21">
      <t>ジュウショ</t>
    </rPh>
    <phoneticPr fontId="1"/>
  </si>
  <si>
    <t>受講者人数</t>
    <rPh sb="0" eb="3">
      <t>ジュコウシャ</t>
    </rPh>
    <rPh sb="3" eb="5">
      <t>ニンズウ</t>
    </rPh>
    <phoneticPr fontId="1"/>
  </si>
  <si>
    <r>
      <t>姓</t>
    </r>
    <r>
      <rPr>
        <b/>
        <sz val="14"/>
        <color rgb="FFFF0000"/>
        <rFont val="ＭＳ Ｐゴシック"/>
        <family val="3"/>
        <charset val="128"/>
      </rPr>
      <t>＊</t>
    </r>
    <r>
      <rPr>
        <b/>
        <sz val="14"/>
        <rFont val="ＭＳ Ｐゴシック"/>
        <family val="3"/>
        <charset val="128"/>
      </rPr>
      <t>　</t>
    </r>
    <rPh sb="0" eb="1">
      <t>セイ</t>
    </rPh>
    <phoneticPr fontId="1"/>
  </si>
  <si>
    <r>
      <t>名</t>
    </r>
    <r>
      <rPr>
        <b/>
        <sz val="14"/>
        <color rgb="FFFF0000"/>
        <rFont val="ＭＳ Ｐゴシック"/>
        <family val="3"/>
        <charset val="128"/>
      </rPr>
      <t>＊</t>
    </r>
    <r>
      <rPr>
        <b/>
        <sz val="14"/>
        <rFont val="ＭＳ Ｐゴシック"/>
        <family val="3"/>
        <charset val="128"/>
      </rPr>
      <t>　</t>
    </r>
    <rPh sb="0" eb="1">
      <t>メイ</t>
    </rPh>
    <phoneticPr fontId="1"/>
  </si>
  <si>
    <r>
      <t>メイ</t>
    </r>
    <r>
      <rPr>
        <b/>
        <sz val="14"/>
        <color rgb="FFFF0000"/>
        <rFont val="ＭＳ Ｐゴシック"/>
        <family val="3"/>
        <charset val="128"/>
      </rPr>
      <t>＊</t>
    </r>
    <r>
      <rPr>
        <b/>
        <sz val="14"/>
        <rFont val="ＭＳ Ｐゴシック"/>
        <family val="3"/>
        <charset val="128"/>
      </rPr>
      <t>　</t>
    </r>
    <phoneticPr fontId="1"/>
  </si>
  <si>
    <r>
      <t>セイ</t>
    </r>
    <r>
      <rPr>
        <b/>
        <sz val="14"/>
        <color rgb="FFFF0000"/>
        <rFont val="ＭＳ Ｐゴシック"/>
        <family val="3"/>
        <charset val="128"/>
      </rPr>
      <t>＊</t>
    </r>
    <r>
      <rPr>
        <b/>
        <sz val="14"/>
        <rFont val="ＭＳ Ｐゴシック"/>
        <family val="3"/>
        <charset val="128"/>
      </rPr>
      <t>　</t>
    </r>
    <phoneticPr fontId="1"/>
  </si>
  <si>
    <r>
      <t xml:space="preserve"> ＴＥＬ(半角文字)</t>
    </r>
    <r>
      <rPr>
        <b/>
        <sz val="14"/>
        <color rgb="FFFF0000"/>
        <rFont val="ＭＳ Ｐゴシック"/>
        <family val="3"/>
        <charset val="128"/>
      </rPr>
      <t>＊</t>
    </r>
    <rPh sb="7" eb="9">
      <t>モジ</t>
    </rPh>
    <phoneticPr fontId="1"/>
  </si>
  <si>
    <r>
      <t>eメールアドレス（半角文字）</t>
    </r>
    <r>
      <rPr>
        <b/>
        <sz val="14"/>
        <color rgb="FFFF0000"/>
        <rFont val="ＭＳ Ｐゴシック"/>
        <family val="3"/>
        <charset val="128"/>
      </rPr>
      <t>＊</t>
    </r>
    <rPh sb="9" eb="11">
      <t>ハンカク</t>
    </rPh>
    <rPh sb="11" eb="13">
      <t>モジ</t>
    </rPh>
    <phoneticPr fontId="1"/>
  </si>
  <si>
    <r>
      <t xml:space="preserve"> 【所属地区倉庫協会】</t>
    </r>
    <r>
      <rPr>
        <b/>
        <sz val="14"/>
        <color rgb="FFFF0000"/>
        <rFont val="ＭＳ Ｐゴシック"/>
        <family val="3"/>
        <charset val="128"/>
      </rPr>
      <t>＊</t>
    </r>
    <r>
      <rPr>
        <b/>
        <sz val="14"/>
        <rFont val="ＭＳ Ｐゴシック"/>
        <family val="3"/>
        <charset val="128"/>
      </rPr>
      <t xml:space="preserve"> </t>
    </r>
    <rPh sb="2" eb="4">
      <t>ショゾク</t>
    </rPh>
    <rPh sb="4" eb="6">
      <t>チク</t>
    </rPh>
    <rPh sb="6" eb="8">
      <t>ソウコ</t>
    </rPh>
    <rPh sb="8" eb="10">
      <t>キョウカイ</t>
    </rPh>
    <phoneticPr fontId="1"/>
  </si>
  <si>
    <t>　　　　　　　　</t>
    <phoneticPr fontId="1"/>
  </si>
  <si>
    <t>ロジオペ</t>
    <phoneticPr fontId="1"/>
  </si>
  <si>
    <t>ロジ管理</t>
    <rPh sb="2" eb="4">
      <t>カンリ</t>
    </rPh>
    <phoneticPr fontId="1"/>
  </si>
  <si>
    <t>貿易実務</t>
    <rPh sb="0" eb="4">
      <t>ボウエキジツム</t>
    </rPh>
    <phoneticPr fontId="1"/>
  </si>
  <si>
    <t xml:space="preserve"> フリガナ(全角)</t>
  </si>
  <si>
    <t>氏名　</t>
    <phoneticPr fontId="1"/>
  </si>
  <si>
    <r>
      <t>【会員事業者名】</t>
    </r>
    <r>
      <rPr>
        <b/>
        <sz val="14"/>
        <color rgb="FFFF0000"/>
        <rFont val="ＭＳ Ｐゴシック"/>
        <family val="3"/>
        <charset val="128"/>
      </rPr>
      <t>＊　</t>
    </r>
    <r>
      <rPr>
        <b/>
        <sz val="14"/>
        <rFont val="ＭＳ Ｐゴシック"/>
        <family val="3"/>
        <charset val="128"/>
      </rPr>
      <t xml:space="preserve">　  </t>
    </r>
    <phoneticPr fontId="1"/>
  </si>
  <si>
    <t>新規</t>
    <rPh sb="0" eb="2">
      <t>シンキ</t>
    </rPh>
    <phoneticPr fontId="1"/>
  </si>
  <si>
    <r>
      <t>申込区分</t>
    </r>
    <r>
      <rPr>
        <b/>
        <sz val="11"/>
        <color rgb="FFFF0000"/>
        <rFont val="ＭＳ Ｐゴシック"/>
        <family val="3"/>
        <charset val="128"/>
      </rPr>
      <t>*</t>
    </r>
    <rPh sb="0" eb="2">
      <t>モウシコミ</t>
    </rPh>
    <rPh sb="2" eb="4">
      <t>クブン</t>
    </rPh>
    <phoneticPr fontId="1"/>
  </si>
  <si>
    <t>【申込区分】</t>
    <rPh sb="1" eb="3">
      <t>モウシコミ</t>
    </rPh>
    <rPh sb="3" eb="5">
      <t>クブン</t>
    </rPh>
    <phoneticPr fontId="1"/>
  </si>
  <si>
    <t>【成績（進捗）管理者様】</t>
    <phoneticPr fontId="1"/>
  </si>
  <si>
    <t>成績（進捗）管理者様
部署名</t>
    <rPh sb="11" eb="13">
      <t>ブショ</t>
    </rPh>
    <rPh sb="13" eb="14">
      <t>メイ</t>
    </rPh>
    <phoneticPr fontId="1"/>
  </si>
  <si>
    <t>センターの機能と管理</t>
    <rPh sb="5" eb="7">
      <t>キノウ</t>
    </rPh>
    <rPh sb="8" eb="10">
      <t>カンリ</t>
    </rPh>
    <phoneticPr fontId="1"/>
  </si>
  <si>
    <t>国際海上航空輸送</t>
    <rPh sb="0" eb="2">
      <t>コクサイ</t>
    </rPh>
    <rPh sb="2" eb="4">
      <t>カイジョウ</t>
    </rPh>
    <rPh sb="4" eb="6">
      <t>コウクウ</t>
    </rPh>
    <rPh sb="6" eb="8">
      <t>ユソウ</t>
    </rPh>
    <phoneticPr fontId="1"/>
  </si>
  <si>
    <r>
      <rPr>
        <b/>
        <sz val="16"/>
        <color rgb="FFFF0000"/>
        <rFont val="ＭＳ Ｐゴシック"/>
        <family val="3"/>
        <charset val="128"/>
      </rPr>
      <t>←　　</t>
    </r>
    <r>
      <rPr>
        <b/>
        <sz val="12"/>
        <color rgb="FFFF0000"/>
        <rFont val="ＭＳ Ｐゴシック"/>
        <family val="3"/>
        <charset val="128"/>
      </rPr>
      <t>をクリックして申込区分を必ず選択して下さい。</t>
    </r>
    <rPh sb="10" eb="12">
      <t>モウシコミ</t>
    </rPh>
    <rPh sb="12" eb="14">
      <t>クブン</t>
    </rPh>
    <rPh sb="15" eb="16">
      <t>カナラ</t>
    </rPh>
    <rPh sb="17" eb="19">
      <t>センタク</t>
    </rPh>
    <rPh sb="21" eb="22">
      <t>クダ</t>
    </rPh>
    <phoneticPr fontId="1"/>
  </si>
  <si>
    <t>　新規：新規申込</t>
    <rPh sb="1" eb="3">
      <t>シンキ</t>
    </rPh>
    <rPh sb="4" eb="6">
      <t>シンキ</t>
    </rPh>
    <rPh sb="6" eb="8">
      <t>モウシコミ</t>
    </rPh>
    <phoneticPr fontId="1"/>
  </si>
  <si>
    <t>PM
入門</t>
    <rPh sb="3" eb="5">
      <t>ニュウモン</t>
    </rPh>
    <phoneticPr fontId="1"/>
  </si>
  <si>
    <r>
      <t>●お申込みシートのご記入にあたり、申込区分を必ず選択して下さい。</t>
    </r>
    <r>
      <rPr>
        <sz val="12"/>
        <color rgb="FFFF0000"/>
        <rFont val="ＭＳ Ｐ明朝"/>
        <family val="1"/>
        <charset val="128"/>
      </rPr>
      <t>初期値は、”新規”です。</t>
    </r>
    <rPh sb="2" eb="4">
      <t>モウシコミ</t>
    </rPh>
    <rPh sb="10" eb="12">
      <t>キニュウ</t>
    </rPh>
    <rPh sb="17" eb="19">
      <t>モウシコミ</t>
    </rPh>
    <rPh sb="19" eb="21">
      <t>クブン</t>
    </rPh>
    <rPh sb="22" eb="23">
      <t>カナラ</t>
    </rPh>
    <rPh sb="24" eb="26">
      <t>センタク</t>
    </rPh>
    <rPh sb="28" eb="29">
      <t>クダ</t>
    </rPh>
    <rPh sb="32" eb="35">
      <t>ショキチ</t>
    </rPh>
    <rPh sb="38" eb="40">
      <t>シンキ</t>
    </rPh>
    <phoneticPr fontId="1"/>
  </si>
  <si>
    <r>
      <t xml:space="preserve"> 【窓口担当者様】 部署名</t>
    </r>
    <r>
      <rPr>
        <b/>
        <sz val="14"/>
        <color rgb="FFFF0000"/>
        <rFont val="ＭＳ Ｐゴシック"/>
        <family val="3"/>
        <charset val="128"/>
      </rPr>
      <t>＊</t>
    </r>
    <phoneticPr fontId="1"/>
  </si>
  <si>
    <t>　訂正：申込内容の訂正</t>
    <rPh sb="1" eb="3">
      <t>テイセイ</t>
    </rPh>
    <rPh sb="4" eb="6">
      <t>モウシコミ</t>
    </rPh>
    <rPh sb="6" eb="8">
      <t>ナイヨウ</t>
    </rPh>
    <rPh sb="9" eb="11">
      <t>テイセイ</t>
    </rPh>
    <phoneticPr fontId="1"/>
  </si>
  <si>
    <r>
      <t>フリガナ
〈</t>
    </r>
    <r>
      <rPr>
        <sz val="9"/>
        <rFont val="ＭＳ Ｐゴシック"/>
        <family val="3"/>
        <charset val="128"/>
      </rPr>
      <t>全角〉</t>
    </r>
    <rPh sb="6" eb="8">
      <t>ゼンカク</t>
    </rPh>
    <phoneticPr fontId="1"/>
  </si>
  <si>
    <t>フリガナ
〈全角〉</t>
    <phoneticPr fontId="1"/>
  </si>
  <si>
    <t>↓【記入エラー】のメッセージが表示された場合は、記入内容をご確認下さい。</t>
    <rPh sb="32" eb="33">
      <t>クダ</t>
    </rPh>
    <phoneticPr fontId="1"/>
  </si>
  <si>
    <t>ロジスティクス</t>
    <phoneticPr fontId="1"/>
  </si>
  <si>
    <r>
      <t xml:space="preserve">　　　　　　　ｅメールアドレス
</t>
    </r>
    <r>
      <rPr>
        <sz val="10"/>
        <color rgb="FFFF0000"/>
        <rFont val="ＭＳ Ｐゴシック"/>
        <family val="3"/>
        <charset val="128"/>
      </rPr>
      <t xml:space="preserve">          〈半角文字で必ずご記入ください〉</t>
    </r>
    <phoneticPr fontId="1"/>
  </si>
  <si>
    <r>
      <t>受講者様
部署名（またはグループ会社名）</t>
    </r>
    <r>
      <rPr>
        <sz val="11"/>
        <color rgb="FFFF0000"/>
        <rFont val="ＭＳ Ｐゴシック"/>
        <family val="3"/>
        <charset val="128"/>
      </rPr>
      <t>*</t>
    </r>
    <rPh sb="0" eb="3">
      <t>ジュコウシャ</t>
    </rPh>
    <rPh sb="3" eb="4">
      <t>サマ</t>
    </rPh>
    <rPh sb="5" eb="7">
      <t>ブショ</t>
    </rPh>
    <rPh sb="7" eb="8">
      <t>メイ</t>
    </rPh>
    <phoneticPr fontId="1"/>
  </si>
  <si>
    <r>
      <t xml:space="preserve">郵便番号 </t>
    </r>
    <r>
      <rPr>
        <sz val="10"/>
        <color rgb="FFFF0000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〈半角文字〉</t>
    </r>
    <rPh sb="0" eb="4">
      <t>ユウビンバンゴウ</t>
    </rPh>
    <rPh sb="8" eb="10">
      <t>ハンカク</t>
    </rPh>
    <rPh sb="10" eb="12">
      <t>モジ</t>
    </rPh>
    <phoneticPr fontId="1"/>
  </si>
  <si>
    <r>
      <t>電話番号</t>
    </r>
    <r>
      <rPr>
        <sz val="10"/>
        <color rgb="FFFF0000"/>
        <rFont val="ＭＳ Ｐゴシック"/>
        <family val="3"/>
        <charset val="128"/>
      </rPr>
      <t>*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〈半角文字〉</t>
    </r>
    <rPh sb="0" eb="2">
      <t>デンワ</t>
    </rPh>
    <rPh sb="2" eb="4">
      <t>バンゴウ</t>
    </rPh>
    <rPh sb="9" eb="11">
      <t>モジ</t>
    </rPh>
    <phoneticPr fontId="1"/>
  </si>
  <si>
    <t>役職　　　</t>
    <rPh sb="0" eb="2">
      <t>ヤクショク</t>
    </rPh>
    <phoneticPr fontId="1"/>
  </si>
  <si>
    <t>※「*」マークが付いている項目は記入必須です。必ずご記入下さい。</t>
    <phoneticPr fontId="1"/>
  </si>
  <si>
    <t>センターの作業改善</t>
    <rPh sb="5" eb="7">
      <t>サギョウ</t>
    </rPh>
    <rPh sb="7" eb="9">
      <t>カイゼン</t>
    </rPh>
    <phoneticPr fontId="1"/>
  </si>
  <si>
    <t>　　　※ロジスティクスコースをお申込みの場合は、送付先住所を必ずご記入ください。</t>
    <rPh sb="16" eb="18">
      <t>モウシコ</t>
    </rPh>
    <rPh sb="20" eb="22">
      <t>バアイ</t>
    </rPh>
    <rPh sb="24" eb="26">
      <t>ソウフ</t>
    </rPh>
    <rPh sb="26" eb="27">
      <t>サキ</t>
    </rPh>
    <rPh sb="27" eb="29">
      <t>ジュウショ</t>
    </rPh>
    <rPh sb="30" eb="31">
      <t>カナラ</t>
    </rPh>
    <rPh sb="33" eb="35">
      <t>キニュウ</t>
    </rPh>
    <phoneticPr fontId="1"/>
  </si>
  <si>
    <r>
      <t xml:space="preserve">　追加・変更：追加または変更申込 </t>
    </r>
    <r>
      <rPr>
        <b/>
        <sz val="11"/>
        <color rgb="FFFF0000"/>
        <rFont val="ＭＳ Ｐゴシック"/>
        <family val="3"/>
        <charset val="128"/>
      </rPr>
      <t>※追加、変更は、提出済みの新規申込書に追加、変更を行って下さい。</t>
    </r>
    <rPh sb="1" eb="3">
      <t>ツイカ</t>
    </rPh>
    <rPh sb="4" eb="6">
      <t>ヘンコウ</t>
    </rPh>
    <rPh sb="7" eb="9">
      <t>ツイカ</t>
    </rPh>
    <rPh sb="12" eb="14">
      <t>ヘンコウ</t>
    </rPh>
    <rPh sb="14" eb="16">
      <t>モウシコミ</t>
    </rPh>
    <rPh sb="18" eb="20">
      <t>ツイカ</t>
    </rPh>
    <rPh sb="21" eb="23">
      <t>ヘンコウ</t>
    </rPh>
    <rPh sb="25" eb="28">
      <t>テイシュツズ</t>
    </rPh>
    <rPh sb="30" eb="32">
      <t>シンキ</t>
    </rPh>
    <rPh sb="32" eb="34">
      <t>モウシコミ</t>
    </rPh>
    <rPh sb="34" eb="35">
      <t>ショ</t>
    </rPh>
    <rPh sb="36" eb="38">
      <t>ツイカ</t>
    </rPh>
    <rPh sb="39" eb="41">
      <t>ヘンコウ</t>
    </rPh>
    <rPh sb="42" eb="43">
      <t>オコナ</t>
    </rPh>
    <rPh sb="45" eb="46">
      <t>クダ</t>
    </rPh>
    <phoneticPr fontId="1"/>
  </si>
  <si>
    <t>【請求先】支店・部署名</t>
    <phoneticPr fontId="1"/>
  </si>
  <si>
    <t>●請求先について、窓口担当者様とは異なる支店・部署を指定したい場合は、
　【請求先】支店・部署名欄にご記入下さい。</t>
    <rPh sb="1" eb="3">
      <t>セイキュウ</t>
    </rPh>
    <rPh sb="3" eb="4">
      <t>サキ</t>
    </rPh>
    <rPh sb="4" eb="5">
      <t>オクリサキ</t>
    </rPh>
    <rPh sb="9" eb="11">
      <t>マドグチ</t>
    </rPh>
    <rPh sb="11" eb="14">
      <t>タントウシャ</t>
    </rPh>
    <rPh sb="14" eb="15">
      <t>サマ</t>
    </rPh>
    <rPh sb="17" eb="18">
      <t>コト</t>
    </rPh>
    <rPh sb="20" eb="22">
      <t>シテン</t>
    </rPh>
    <rPh sb="23" eb="25">
      <t>ブショ</t>
    </rPh>
    <rPh sb="26" eb="28">
      <t>シテイ</t>
    </rPh>
    <rPh sb="31" eb="33">
      <t>バアイ</t>
    </rPh>
    <rPh sb="48" eb="49">
      <t>ラン</t>
    </rPh>
    <rPh sb="51" eb="53">
      <t>キニュウ</t>
    </rPh>
    <rPh sb="53" eb="54">
      <t>クダ</t>
    </rPh>
    <phoneticPr fontId="1"/>
  </si>
  <si>
    <t>●お申込みシートで、正しく記入されていない場合、合計金額が正しく表示されないことがございます。</t>
    <rPh sb="2" eb="4">
      <t>モウシコミ</t>
    </rPh>
    <rPh sb="10" eb="11">
      <t>タダ</t>
    </rPh>
    <rPh sb="13" eb="15">
      <t>キニュウ</t>
    </rPh>
    <rPh sb="21" eb="23">
      <t>バアイ</t>
    </rPh>
    <rPh sb="24" eb="28">
      <t>ゴウケイキンガク</t>
    </rPh>
    <rPh sb="29" eb="30">
      <t>タダ</t>
    </rPh>
    <rPh sb="32" eb="34">
      <t>ヒョウジ</t>
    </rPh>
    <phoneticPr fontId="1"/>
  </si>
  <si>
    <t>●テキストを受講者様以外の方に送付したい場合は、ビル名欄のビル名の後に、XXX様気付と
　ご記入ください。</t>
    <rPh sb="6" eb="9">
      <t>ジュコウシャ</t>
    </rPh>
    <rPh sb="9" eb="10">
      <t>サマ</t>
    </rPh>
    <rPh sb="10" eb="12">
      <t>イガイ</t>
    </rPh>
    <rPh sb="13" eb="14">
      <t>カタ</t>
    </rPh>
    <rPh sb="15" eb="17">
      <t>ソウフ</t>
    </rPh>
    <rPh sb="20" eb="22">
      <t>バアイ</t>
    </rPh>
    <rPh sb="26" eb="27">
      <t>メイ</t>
    </rPh>
    <rPh sb="27" eb="28">
      <t>ラン</t>
    </rPh>
    <rPh sb="31" eb="32">
      <t>メイ</t>
    </rPh>
    <rPh sb="33" eb="34">
      <t>アト</t>
    </rPh>
    <rPh sb="39" eb="40">
      <t>サマ</t>
    </rPh>
    <rPh sb="40" eb="42">
      <t>キツケ</t>
    </rPh>
    <rPh sb="46" eb="48">
      <t>キニュウ</t>
    </rPh>
    <phoneticPr fontId="1"/>
  </si>
  <si>
    <t>環境変化と作業改善</t>
    <phoneticPr fontId="1"/>
  </si>
  <si>
    <t>※お申込みシートにご記入いただく前に必ずお読み下さい。</t>
    <rPh sb="2" eb="4">
      <t>モウシコ</t>
    </rPh>
    <rPh sb="10" eb="12">
      <t>キニュウ</t>
    </rPh>
    <rPh sb="16" eb="17">
      <t>マエ</t>
    </rPh>
    <rPh sb="18" eb="19">
      <t>カナラ</t>
    </rPh>
    <rPh sb="21" eb="22">
      <t>ヨ</t>
    </rPh>
    <phoneticPr fontId="1"/>
  </si>
  <si>
    <r>
      <t>●窓口担当者様が、成績（進捗）管理者様となられる場合は、</t>
    </r>
    <r>
      <rPr>
        <sz val="12"/>
        <color rgb="FFFF0000"/>
        <rFont val="ＭＳ Ｐ明朝"/>
        <family val="1"/>
        <charset val="128"/>
      </rPr>
      <t>必ず成績（進捗）管理者様欄にも
　ご記入下さい。</t>
    </r>
    <rPh sb="9" eb="11">
      <t>セイセキ</t>
    </rPh>
    <rPh sb="12" eb="14">
      <t>シンチョク</t>
    </rPh>
    <rPh sb="24" eb="26">
      <t>バアイ</t>
    </rPh>
    <rPh sb="28" eb="29">
      <t>カナラ</t>
    </rPh>
    <rPh sb="36" eb="39">
      <t>カンリシャ</t>
    </rPh>
    <phoneticPr fontId="1"/>
  </si>
  <si>
    <t>●各コース共通の成績管理者様をお一人のみご指定いただけます。</t>
    <rPh sb="1" eb="2">
      <t>カク</t>
    </rPh>
    <rPh sb="5" eb="7">
      <t>キョウツウ</t>
    </rPh>
    <rPh sb="8" eb="10">
      <t>セイセキ</t>
    </rPh>
    <rPh sb="16" eb="18">
      <t>ヒトリ</t>
    </rPh>
    <rPh sb="21" eb="23">
      <t>シテイ</t>
    </rPh>
    <phoneticPr fontId="1"/>
  </si>
  <si>
    <t>●ロジスティクスコースをお申込みの場合は、テキスト送付先住所を必ずご記入下さい。
　お申込みシートの黄色網掛セルにご記入下さい。</t>
    <rPh sb="13" eb="15">
      <t>モウシコ</t>
    </rPh>
    <rPh sb="17" eb="19">
      <t>バアイ</t>
    </rPh>
    <rPh sb="25" eb="27">
      <t>ソウフ</t>
    </rPh>
    <rPh sb="27" eb="28">
      <t>サキ</t>
    </rPh>
    <rPh sb="28" eb="30">
      <t>ジュウショ</t>
    </rPh>
    <rPh sb="31" eb="32">
      <t>カナラ</t>
    </rPh>
    <rPh sb="34" eb="36">
      <t>キニュウ</t>
    </rPh>
    <rPh sb="50" eb="52">
      <t>キイロ</t>
    </rPh>
    <rPh sb="52" eb="53">
      <t>アミ</t>
    </rPh>
    <rPh sb="53" eb="54">
      <t>ガ</t>
    </rPh>
    <rPh sb="58" eb="60">
      <t>キニュウ</t>
    </rPh>
    <rPh sb="60" eb="61">
      <t>クダ</t>
    </rPh>
    <phoneticPr fontId="1"/>
  </si>
  <si>
    <t>●お申込シートで、【記入エラー】が表示された場合は、ご記入内容をご確認の上、修正下さい。</t>
    <rPh sb="2" eb="4">
      <t>モウシコミ</t>
    </rPh>
    <rPh sb="10" eb="12">
      <t>キニュウ</t>
    </rPh>
    <rPh sb="17" eb="19">
      <t>ヒョウジ</t>
    </rPh>
    <rPh sb="22" eb="24">
      <t>バアイ</t>
    </rPh>
    <rPh sb="27" eb="29">
      <t>キニュウ</t>
    </rPh>
    <rPh sb="29" eb="31">
      <t>ナイヨウ</t>
    </rPh>
    <rPh sb="33" eb="35">
      <t>カクニン</t>
    </rPh>
    <rPh sb="36" eb="37">
      <t>ウエ</t>
    </rPh>
    <rPh sb="38" eb="40">
      <t>シュウセイ</t>
    </rPh>
    <rPh sb="40" eb="41">
      <t>クダ</t>
    </rPh>
    <phoneticPr fontId="1"/>
  </si>
  <si>
    <t>●お申込みシートでご記入頂ける欄は、水色及びロジスティクスコース用の黄色網掛セルです。</t>
    <rPh sb="2" eb="4">
      <t>モウシコ</t>
    </rPh>
    <rPh sb="10" eb="12">
      <t>キニュウ</t>
    </rPh>
    <rPh sb="12" eb="13">
      <t>イタダ</t>
    </rPh>
    <rPh sb="15" eb="16">
      <t>ラン</t>
    </rPh>
    <rPh sb="18" eb="20">
      <t>ミズイロ</t>
    </rPh>
    <rPh sb="20" eb="21">
      <t>オヨ</t>
    </rPh>
    <rPh sb="32" eb="33">
      <t>ヨウ</t>
    </rPh>
    <rPh sb="34" eb="36">
      <t>キイロ</t>
    </rPh>
    <rPh sb="36" eb="38">
      <t>アミカ</t>
    </rPh>
    <phoneticPr fontId="1"/>
  </si>
  <si>
    <t>●記入欄では、”同上”、”〃”などの文字はご使用頂けません。</t>
    <rPh sb="1" eb="3">
      <t>キニュウ</t>
    </rPh>
    <rPh sb="3" eb="4">
      <t>ラン</t>
    </rPh>
    <rPh sb="7" eb="10">
      <t>"ドウジョウ</t>
    </rPh>
    <rPh sb="18" eb="20">
      <t>モジ</t>
    </rPh>
    <rPh sb="22" eb="24">
      <t>シヨウ</t>
    </rPh>
    <rPh sb="24" eb="25">
      <t>イタダ</t>
    </rPh>
    <phoneticPr fontId="1"/>
  </si>
  <si>
    <t>●申込内容の氏名、アドレス、住所等の記入誤り、記入漏れのなどの訂正の場合は、”訂正”を
　選択して下さい。</t>
    <rPh sb="1" eb="3">
      <t>モウシコミ</t>
    </rPh>
    <rPh sb="3" eb="5">
      <t>ナイヨウ</t>
    </rPh>
    <rPh sb="6" eb="8">
      <t>シメイ</t>
    </rPh>
    <rPh sb="14" eb="16">
      <t>ジュウショ</t>
    </rPh>
    <rPh sb="16" eb="17">
      <t>トウ</t>
    </rPh>
    <rPh sb="18" eb="20">
      <t>キニュウ</t>
    </rPh>
    <rPh sb="20" eb="21">
      <t>アヤマ</t>
    </rPh>
    <rPh sb="23" eb="25">
      <t>キニュウ</t>
    </rPh>
    <rPh sb="25" eb="26">
      <t>モ</t>
    </rPh>
    <rPh sb="31" eb="33">
      <t>テイセイ</t>
    </rPh>
    <rPh sb="34" eb="36">
      <t>バアイ</t>
    </rPh>
    <rPh sb="39" eb="41">
      <t>テイセイ</t>
    </rPh>
    <rPh sb="45" eb="47">
      <t>センタク</t>
    </rPh>
    <rPh sb="49" eb="50">
      <t>クダ</t>
    </rPh>
    <phoneticPr fontId="1"/>
  </si>
  <si>
    <r>
      <t>●窓口担当者様が、受講者様となられる場合は、</t>
    </r>
    <r>
      <rPr>
        <sz val="12"/>
        <color rgb="FFFF0000"/>
        <rFont val="ＭＳ Ｐ明朝"/>
        <family val="1"/>
        <charset val="128"/>
      </rPr>
      <t>必ず受講者様欄にもご記入下さい。</t>
    </r>
    <rPh sb="9" eb="12">
      <t>ジュコウシャ</t>
    </rPh>
    <rPh sb="12" eb="13">
      <t>サマ</t>
    </rPh>
    <rPh sb="18" eb="20">
      <t>バアイ</t>
    </rPh>
    <rPh sb="22" eb="23">
      <t>カナラ</t>
    </rPh>
    <rPh sb="24" eb="27">
      <t>ジュコウシャ</t>
    </rPh>
    <phoneticPr fontId="1"/>
  </si>
  <si>
    <t>●成績（進捗）管理者様ご自身も受講される場合は、各コースのお申込シートの受講者様欄にも
　 ご記入下さい。
   その場合は、成績（進捗）管理者様用IDと受講者様用IDの２つのIDをご提供致します。</t>
    <rPh sb="1" eb="3">
      <t>セイセキ</t>
    </rPh>
    <rPh sb="12" eb="14">
      <t>ジシン</t>
    </rPh>
    <rPh sb="15" eb="17">
      <t>ジュコウ</t>
    </rPh>
    <rPh sb="20" eb="22">
      <t>バアイ</t>
    </rPh>
    <rPh sb="24" eb="25">
      <t>カク</t>
    </rPh>
    <rPh sb="30" eb="32">
      <t>モウシコミ</t>
    </rPh>
    <rPh sb="40" eb="41">
      <t>ラン</t>
    </rPh>
    <rPh sb="47" eb="49">
      <t>キニュウ</t>
    </rPh>
    <rPh sb="49" eb="50">
      <t>クダ</t>
    </rPh>
    <rPh sb="59" eb="61">
      <t>バアイ</t>
    </rPh>
    <rPh sb="73" eb="74">
      <t>ヨウ</t>
    </rPh>
    <rPh sb="77" eb="79">
      <t>ジュコウ</t>
    </rPh>
    <rPh sb="81" eb="82">
      <t>ヨウ</t>
    </rPh>
    <rPh sb="92" eb="94">
      <t>テイキョウ</t>
    </rPh>
    <rPh sb="94" eb="95">
      <t>イタ</t>
    </rPh>
    <phoneticPr fontId="1"/>
  </si>
  <si>
    <t>●お申込みシートで、受講者様お一人だけのご受講の場合、その受講者様自身を
　成績（進捗）管理者様にする設定は、特に必要ございません。</t>
    <rPh sb="2" eb="4">
      <t>モウシコ</t>
    </rPh>
    <rPh sb="10" eb="13">
      <t>ジュコウシャ</t>
    </rPh>
    <rPh sb="13" eb="14">
      <t>サマ</t>
    </rPh>
    <rPh sb="15" eb="17">
      <t>ヒトリ</t>
    </rPh>
    <rPh sb="21" eb="23">
      <t>ジュコウ</t>
    </rPh>
    <rPh sb="24" eb="26">
      <t>バアイ</t>
    </rPh>
    <rPh sb="29" eb="32">
      <t>ジュコウシャ</t>
    </rPh>
    <rPh sb="32" eb="33">
      <t>サマ</t>
    </rPh>
    <rPh sb="33" eb="35">
      <t>ジシン</t>
    </rPh>
    <rPh sb="51" eb="53">
      <t>セッテイ</t>
    </rPh>
    <rPh sb="55" eb="56">
      <t>トク</t>
    </rPh>
    <rPh sb="57" eb="59">
      <t>ヒツヨウ</t>
    </rPh>
    <phoneticPr fontId="1"/>
  </si>
  <si>
    <t>申込者CHECK</t>
  </si>
  <si>
    <t>申込区分</t>
  </si>
  <si>
    <t>新規</t>
  </si>
  <si>
    <t>追加・変更</t>
  </si>
  <si>
    <t>管理者CHECK</t>
  </si>
  <si>
    <t>訂正</t>
  </si>
  <si>
    <t>受講者名</t>
  </si>
  <si>
    <t>アドレス</t>
  </si>
  <si>
    <t>部署名</t>
  </si>
  <si>
    <t>テキスト送付先</t>
  </si>
  <si>
    <t>姓フリガナ</t>
  </si>
  <si>
    <t>名フリガナ</t>
  </si>
  <si>
    <t>郵便番号</t>
  </si>
  <si>
    <t>電話番号</t>
  </si>
  <si>
    <t>住所</t>
  </si>
  <si>
    <t>OP3</t>
  </si>
  <si>
    <t>KAN３</t>
  </si>
  <si>
    <t>KAN2</t>
  </si>
  <si>
    <t>CENTER</t>
  </si>
  <si>
    <t>ENV</t>
  </si>
  <si>
    <t>KAIZEN</t>
  </si>
  <si>
    <t>TRADE</t>
  </si>
  <si>
    <t>KOKUSAI</t>
  </si>
  <si>
    <t>COMP</t>
  </si>
  <si>
    <t>PM</t>
  </si>
  <si>
    <t>ITHINK1</t>
  </si>
  <si>
    <t>ITHINK2</t>
  </si>
  <si>
    <t>全コース</t>
  </si>
  <si>
    <t>全角</t>
  </si>
  <si>
    <t>改行文字</t>
  </si>
  <si>
    <t>空白</t>
  </si>
  <si>
    <t>選択なし</t>
  </si>
  <si>
    <t>〃</t>
  </si>
  <si>
    <t>空白有無</t>
  </si>
  <si>
    <t>受講者CHECK</t>
    <rPh sb="0" eb="3">
      <t>ジュコウシャ</t>
    </rPh>
    <phoneticPr fontId="1"/>
  </si>
  <si>
    <t>ステークホルダーマネジメント</t>
    <phoneticPr fontId="1"/>
  </si>
  <si>
    <t>コンプライアンス</t>
    <phoneticPr fontId="1"/>
  </si>
  <si>
    <t>アサーション</t>
    <phoneticPr fontId="1"/>
  </si>
  <si>
    <r>
      <t>●</t>
    </r>
    <r>
      <rPr>
        <sz val="12"/>
        <color rgb="FFFF0000"/>
        <rFont val="ＭＳ Ｐ明朝"/>
        <family val="1"/>
        <charset val="128"/>
      </rPr>
      <t>お申込みのＥＸＣＥＬファイルを送付される前に、お申込みシートで【記入エラー】が表示されて
　　いないこと、メールアドレス情報にお間違えないことを、今一度ご確認下さい。</t>
    </r>
    <r>
      <rPr>
        <sz val="12"/>
        <rFont val="ＭＳ Ｐ明朝"/>
        <family val="1"/>
        <charset val="128"/>
      </rPr>
      <t xml:space="preserve">
　　※メールアドレスが誤っているとＩＤ／パスワードのご連絡が遅くなることがございます。
</t>
    </r>
    <r>
      <rPr>
        <sz val="12"/>
        <color rgb="FFFF0000"/>
        <rFont val="ＭＳ Ｐ明朝"/>
        <family val="1"/>
        <charset val="128"/>
      </rPr>
      <t>　　</t>
    </r>
    <r>
      <rPr>
        <sz val="12"/>
        <rFont val="ＭＳ Ｐ明朝"/>
        <family val="1"/>
        <charset val="128"/>
      </rPr>
      <t>※携帯電話会社のキャリアメールのアドレスは、事務局からのご案内のメールが届かない
　　　恐れがあるため、ご利用頂けません。</t>
    </r>
    <rPh sb="2" eb="4">
      <t>モウシコ</t>
    </rPh>
    <rPh sb="16" eb="18">
      <t>ソウフ</t>
    </rPh>
    <rPh sb="21" eb="22">
      <t>マエ</t>
    </rPh>
    <rPh sb="33" eb="35">
      <t>キニュウ</t>
    </rPh>
    <rPh sb="40" eb="42">
      <t>ヒョウジ</t>
    </rPh>
    <rPh sb="61" eb="63">
      <t>ジョウホウ</t>
    </rPh>
    <rPh sb="65" eb="67">
      <t>マチガ</t>
    </rPh>
    <rPh sb="78" eb="80">
      <t>カクニン</t>
    </rPh>
    <rPh sb="96" eb="97">
      <t>アヤマ</t>
    </rPh>
    <rPh sb="112" eb="114">
      <t>レンラク</t>
    </rPh>
    <rPh sb="115" eb="116">
      <t>オソ</t>
    </rPh>
    <rPh sb="132" eb="134">
      <t>ケイタイ</t>
    </rPh>
    <rPh sb="134" eb="136">
      <t>デンワ</t>
    </rPh>
    <rPh sb="136" eb="138">
      <t>カイシャ</t>
    </rPh>
    <rPh sb="153" eb="156">
      <t>ジムキョク</t>
    </rPh>
    <rPh sb="160" eb="162">
      <t>アンナイ</t>
    </rPh>
    <rPh sb="167" eb="168">
      <t>トド</t>
    </rPh>
    <rPh sb="175" eb="176">
      <t>オソ</t>
    </rPh>
    <rPh sb="184" eb="186">
      <t>リヨウ</t>
    </rPh>
    <rPh sb="186" eb="187">
      <t>イタダ</t>
    </rPh>
    <phoneticPr fontId="1"/>
  </si>
  <si>
    <r>
      <t xml:space="preserve">●申込内容の変更（受講者の変更、受講コースの変更など）または受講者様の追加の
　場合は、”追加・変更”を選択して下さい。
   </t>
    </r>
    <r>
      <rPr>
        <sz val="12"/>
        <color rgb="FFFF0000"/>
        <rFont val="ＭＳ Ｐ明朝"/>
        <family val="1"/>
        <charset val="128"/>
      </rPr>
      <t>追加の場合は、必ず新規申込の提出済のお申込みシートに、追加受講者様の情報を追加
　　して下さい。</t>
    </r>
    <rPh sb="1" eb="3">
      <t>モウシコミ</t>
    </rPh>
    <rPh sb="3" eb="5">
      <t>ナイヨウ</t>
    </rPh>
    <rPh sb="6" eb="8">
      <t>ヘンコウ</t>
    </rPh>
    <rPh sb="9" eb="12">
      <t>ジュコウシャ</t>
    </rPh>
    <rPh sb="13" eb="15">
      <t>ヘンコウ</t>
    </rPh>
    <rPh sb="16" eb="18">
      <t>ジュコウ</t>
    </rPh>
    <rPh sb="22" eb="24">
      <t>ヘンコウ</t>
    </rPh>
    <rPh sb="30" eb="32">
      <t>ジュコウ</t>
    </rPh>
    <rPh sb="32" eb="33">
      <t>シャ</t>
    </rPh>
    <rPh sb="33" eb="34">
      <t>サマ</t>
    </rPh>
    <rPh sb="35" eb="37">
      <t>ツイカ</t>
    </rPh>
    <rPh sb="40" eb="42">
      <t>バアイ</t>
    </rPh>
    <rPh sb="45" eb="47">
      <t>ツイカ</t>
    </rPh>
    <rPh sb="48" eb="50">
      <t>ヘンコウ</t>
    </rPh>
    <rPh sb="52" eb="54">
      <t>センタク</t>
    </rPh>
    <rPh sb="56" eb="57">
      <t>クダ</t>
    </rPh>
    <rPh sb="64" eb="66">
      <t>ツイカ</t>
    </rPh>
    <rPh sb="67" eb="69">
      <t>バアイ</t>
    </rPh>
    <rPh sb="71" eb="72">
      <t>カナラ</t>
    </rPh>
    <rPh sb="73" eb="75">
      <t>シンキ</t>
    </rPh>
    <rPh sb="75" eb="77">
      <t>モウシコミ</t>
    </rPh>
    <rPh sb="78" eb="80">
      <t>テイシュツ</t>
    </rPh>
    <rPh sb="80" eb="81">
      <t>スミ</t>
    </rPh>
    <rPh sb="83" eb="85">
      <t>モウシコ</t>
    </rPh>
    <rPh sb="91" eb="93">
      <t>ツイカ</t>
    </rPh>
    <rPh sb="93" eb="96">
      <t>ジュコウシャ</t>
    </rPh>
    <rPh sb="96" eb="97">
      <t>サマ</t>
    </rPh>
    <rPh sb="98" eb="100">
      <t>ジョウホウ</t>
    </rPh>
    <rPh sb="101" eb="103">
      <t>ツイカ</t>
    </rPh>
    <rPh sb="108" eb="109">
      <t>クダ</t>
    </rPh>
    <phoneticPr fontId="1"/>
  </si>
  <si>
    <r>
      <t>住所（都道府県名を除く）</t>
    </r>
    <r>
      <rPr>
        <sz val="11"/>
        <color rgb="FFFF0000"/>
        <rFont val="ＭＳ Ｐゴシック"/>
        <family val="3"/>
        <charset val="128"/>
      </rPr>
      <t>*</t>
    </r>
    <rPh sb="0" eb="2">
      <t>ジュウショ</t>
    </rPh>
    <rPh sb="3" eb="7">
      <t>トドウフケン</t>
    </rPh>
    <rPh sb="7" eb="8">
      <t>メイ</t>
    </rPh>
    <rPh sb="9" eb="10">
      <t>ノゾ</t>
    </rPh>
    <phoneticPr fontId="1"/>
  </si>
  <si>
    <t>【2024年4月版】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</si>
</sst>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;\-0;;@"/>
  </numFmts>
  <fonts count="4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12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Century"/>
      <family val="1"/>
    </font>
    <font>
      <b/>
      <sz val="18"/>
      <color indexed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8"/>
      <name val="Century"/>
      <family val="1"/>
    </font>
    <font>
      <sz val="14"/>
      <name val="Century"/>
      <family val="1"/>
    </font>
    <font>
      <sz val="11"/>
      <name val="ＭＳ Ｐ明朝"/>
      <family val="1"/>
      <charset val="128"/>
    </font>
    <font>
      <b/>
      <sz val="18"/>
      <color indexed="12"/>
      <name val="HG丸ｺﾞｼｯｸM-PRO"/>
      <family val="3"/>
      <charset val="128"/>
    </font>
    <font>
      <sz val="12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u/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11"/>
      <color theme="1" tint="4.9989318521683403E-2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3FDCF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rgb="FFD7FFFF"/>
        <bgColor indexed="64"/>
      </patternFill>
    </fill>
    <fill>
      <patternFill patternType="solid">
        <fgColor rgb="FFE6FFFF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176" fontId="2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36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5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20" fillId="2" borderId="0" xfId="0" applyFont="1" applyFill="1" applyAlignment="1">
      <alignment vertical="center" textRotation="255" wrapText="1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 textRotation="255"/>
    </xf>
    <xf numFmtId="0" fontId="0" fillId="2" borderId="32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7" fillId="4" borderId="26" xfId="0" applyNumberFormat="1" applyFont="1" applyFill="1" applyBorder="1" applyAlignment="1">
      <alignment horizontal="left" vertical="center" shrinkToFit="1"/>
    </xf>
    <xf numFmtId="177" fontId="5" fillId="0" borderId="21" xfId="0" applyNumberFormat="1" applyFont="1" applyBorder="1" applyAlignment="1">
      <alignment horizontal="left" vertical="center" shrinkToFit="1"/>
    </xf>
    <xf numFmtId="177" fontId="0" fillId="0" borderId="21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left" vertical="center" shrinkToFit="1"/>
    </xf>
    <xf numFmtId="177" fontId="27" fillId="5" borderId="52" xfId="0" applyNumberFormat="1" applyFont="1" applyFill="1" applyBorder="1" applyAlignment="1">
      <alignment horizontal="left" vertical="center" shrinkToFit="1"/>
    </xf>
    <xf numFmtId="0" fontId="0" fillId="2" borderId="0" xfId="0" applyFill="1" applyAlignment="1">
      <alignment horizontal="right" vertical="center"/>
    </xf>
    <xf numFmtId="0" fontId="0" fillId="2" borderId="62" xfId="0" applyFill="1" applyBorder="1" applyAlignment="1">
      <alignment horizontal="center" vertical="center"/>
    </xf>
    <xf numFmtId="0" fontId="5" fillId="2" borderId="49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77" fontId="33" fillId="0" borderId="0" xfId="0" applyNumberFormat="1" applyFont="1" applyAlignment="1">
      <alignment horizontal="left" vertical="center" shrinkToFit="1"/>
    </xf>
    <xf numFmtId="0" fontId="21" fillId="0" borderId="0" xfId="0" applyFont="1" applyAlignment="1">
      <alignment horizontal="center"/>
    </xf>
    <xf numFmtId="0" fontId="4" fillId="2" borderId="43" xfId="0" applyFont="1" applyFill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2" borderId="14" xfId="0" applyFill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22" fillId="8" borderId="19" xfId="0" applyFont="1" applyFill="1" applyBorder="1" applyAlignment="1" applyProtection="1">
      <alignment vertical="center" shrinkToFit="1"/>
      <protection locked="0"/>
    </xf>
    <xf numFmtId="0" fontId="6" fillId="8" borderId="11" xfId="0" applyFont="1" applyFill="1" applyBorder="1" applyAlignment="1" applyProtection="1">
      <alignment vertical="center" shrinkToFit="1"/>
      <protection locked="0"/>
    </xf>
    <xf numFmtId="0" fontId="5" fillId="8" borderId="26" xfId="0" applyFont="1" applyFill="1" applyBorder="1" applyAlignment="1" applyProtection="1">
      <alignment horizontal="left" vertical="center" shrinkToFit="1"/>
      <protection locked="0"/>
    </xf>
    <xf numFmtId="0" fontId="0" fillId="8" borderId="27" xfId="0" applyFill="1" applyBorder="1" applyAlignment="1" applyProtection="1">
      <alignment horizontal="center" vertical="center" shrinkToFit="1"/>
      <protection locked="0"/>
    </xf>
    <xf numFmtId="0" fontId="0" fillId="8" borderId="53" xfId="0" applyFill="1" applyBorder="1" applyAlignment="1" applyProtection="1">
      <alignment horizontal="center" vertical="center" shrinkToFit="1"/>
      <protection locked="0"/>
    </xf>
    <xf numFmtId="0" fontId="0" fillId="8" borderId="60" xfId="0" applyFill="1" applyBorder="1" applyAlignment="1" applyProtection="1">
      <alignment horizontal="left" vertical="center" shrinkToFit="1"/>
      <protection locked="0"/>
    </xf>
    <xf numFmtId="0" fontId="0" fillId="8" borderId="34" xfId="0" applyFill="1" applyBorder="1" applyAlignment="1" applyProtection="1">
      <alignment horizontal="center" vertical="center" shrinkToFit="1"/>
      <protection locked="0"/>
    </xf>
    <xf numFmtId="0" fontId="0" fillId="8" borderId="30" xfId="0" applyFill="1" applyBorder="1" applyAlignment="1" applyProtection="1">
      <alignment horizontal="left" vertical="center" shrinkToFit="1"/>
      <protection locked="0"/>
    </xf>
    <xf numFmtId="0" fontId="0" fillId="8" borderId="29" xfId="0" applyFill="1" applyBorder="1" applyAlignment="1" applyProtection="1">
      <alignment horizontal="center" vertical="center" shrinkToFit="1"/>
      <protection locked="0"/>
    </xf>
    <xf numFmtId="0" fontId="0" fillId="8" borderId="59" xfId="0" applyFill="1" applyBorder="1" applyAlignment="1" applyProtection="1">
      <alignment horizontal="left" vertical="center" shrinkToFit="1"/>
      <protection locked="0"/>
    </xf>
    <xf numFmtId="0" fontId="0" fillId="8" borderId="48" xfId="0" applyFill="1" applyBorder="1" applyAlignment="1" applyProtection="1">
      <alignment horizontal="center" vertical="center" shrinkToFit="1"/>
      <protection locked="0"/>
    </xf>
    <xf numFmtId="0" fontId="4" fillId="8" borderId="42" xfId="0" applyFont="1" applyFill="1" applyBorder="1" applyAlignment="1" applyProtection="1">
      <alignment horizontal="center" vertical="center"/>
      <protection locked="0"/>
    </xf>
    <xf numFmtId="0" fontId="4" fillId="8" borderId="36" xfId="0" applyFont="1" applyFill="1" applyBorder="1" applyAlignment="1" applyProtection="1">
      <alignment horizontal="center" vertical="center"/>
      <protection locked="0"/>
    </xf>
    <xf numFmtId="0" fontId="4" fillId="8" borderId="43" xfId="0" applyFont="1" applyFill="1" applyBorder="1" applyAlignment="1" applyProtection="1">
      <alignment horizontal="center" vertical="center"/>
      <protection locked="0"/>
    </xf>
    <xf numFmtId="0" fontId="4" fillId="8" borderId="28" xfId="0" applyFont="1" applyFill="1" applyBorder="1" applyAlignment="1" applyProtection="1">
      <alignment horizontal="center" vertical="center"/>
      <protection locked="0"/>
    </xf>
    <xf numFmtId="0" fontId="4" fillId="8" borderId="44" xfId="0" applyFont="1" applyFill="1" applyBorder="1" applyAlignment="1" applyProtection="1">
      <alignment horizontal="center" vertical="center"/>
      <protection locked="0"/>
    </xf>
    <xf numFmtId="0" fontId="4" fillId="8" borderId="46" xfId="0" applyFont="1" applyFill="1" applyBorder="1" applyAlignment="1" applyProtection="1">
      <alignment horizontal="center" vertical="center"/>
      <protection locked="0"/>
    </xf>
    <xf numFmtId="0" fontId="4" fillId="8" borderId="47" xfId="0" applyFont="1" applyFill="1" applyBorder="1" applyAlignment="1" applyProtection="1">
      <alignment horizontal="center" vertical="center"/>
      <protection locked="0"/>
    </xf>
    <xf numFmtId="0" fontId="4" fillId="9" borderId="29" xfId="0" applyFont="1" applyFill="1" applyBorder="1" applyAlignment="1" applyProtection="1">
      <alignment horizontal="left" vertical="center" shrinkToFit="1"/>
      <protection locked="0"/>
    </xf>
    <xf numFmtId="0" fontId="4" fillId="9" borderId="30" xfId="0" applyFont="1" applyFill="1" applyBorder="1" applyAlignment="1" applyProtection="1">
      <alignment horizontal="left" vertical="center" shrinkToFit="1"/>
      <protection locked="0"/>
    </xf>
    <xf numFmtId="0" fontId="4" fillId="9" borderId="36" xfId="0" applyFont="1" applyFill="1" applyBorder="1" applyAlignment="1" applyProtection="1">
      <alignment horizontal="left" vertical="center" shrinkToFit="1"/>
      <protection locked="0"/>
    </xf>
    <xf numFmtId="0" fontId="4" fillId="9" borderId="44" xfId="0" applyFont="1" applyFill="1" applyBorder="1" applyAlignment="1" applyProtection="1">
      <alignment horizontal="left" vertical="center" shrinkToFit="1"/>
      <protection locked="0"/>
    </xf>
    <xf numFmtId="0" fontId="4" fillId="9" borderId="47" xfId="0" applyFont="1" applyFill="1" applyBorder="1" applyAlignment="1" applyProtection="1">
      <alignment horizontal="left" vertical="center" shrinkToFit="1"/>
      <protection locked="0"/>
    </xf>
    <xf numFmtId="0" fontId="4" fillId="9" borderId="48" xfId="0" applyFont="1" applyFill="1" applyBorder="1" applyAlignment="1" applyProtection="1">
      <alignment horizontal="left" vertical="center" shrinkToFit="1"/>
      <protection locked="0"/>
    </xf>
    <xf numFmtId="0" fontId="4" fillId="9" borderId="45" xfId="0" applyFont="1" applyFill="1" applyBorder="1" applyAlignment="1" applyProtection="1">
      <alignment horizontal="left" vertical="center" shrinkToFit="1"/>
      <protection locked="0"/>
    </xf>
    <xf numFmtId="0" fontId="4" fillId="10" borderId="36" xfId="0" applyFont="1" applyFill="1" applyBorder="1" applyAlignment="1" applyProtection="1">
      <alignment horizontal="center" vertical="center"/>
      <protection locked="0"/>
    </xf>
    <xf numFmtId="0" fontId="4" fillId="10" borderId="44" xfId="0" applyFont="1" applyFill="1" applyBorder="1" applyAlignment="1" applyProtection="1">
      <alignment horizontal="center" vertical="center"/>
      <protection locked="0"/>
    </xf>
    <xf numFmtId="0" fontId="4" fillId="10" borderId="47" xfId="0" applyFont="1" applyFill="1" applyBorder="1" applyAlignment="1" applyProtection="1">
      <alignment horizontal="center" vertical="center"/>
      <protection locked="0"/>
    </xf>
    <xf numFmtId="0" fontId="34" fillId="2" borderId="11" xfId="0" applyFont="1" applyFill="1" applyBorder="1" applyAlignment="1">
      <alignment horizontal="center" vertical="center"/>
    </xf>
    <xf numFmtId="0" fontId="0" fillId="2" borderId="59" xfId="0" applyFill="1" applyBorder="1" applyAlignment="1">
      <alignment vertical="center"/>
    </xf>
    <xf numFmtId="0" fontId="4" fillId="8" borderId="68" xfId="0" applyFont="1" applyFill="1" applyBorder="1" applyAlignment="1" applyProtection="1">
      <alignment horizontal="center" vertical="center"/>
      <protection locked="0"/>
    </xf>
    <xf numFmtId="0" fontId="4" fillId="8" borderId="69" xfId="0" applyFont="1" applyFill="1" applyBorder="1" applyAlignment="1" applyProtection="1">
      <alignment horizontal="center" vertical="center"/>
      <protection locked="0"/>
    </xf>
    <xf numFmtId="0" fontId="0" fillId="8" borderId="70" xfId="0" applyFill="1" applyBorder="1" applyAlignment="1" applyProtection="1">
      <alignment horizontal="center" vertical="center" shrinkToFit="1"/>
      <protection locked="0"/>
    </xf>
    <xf numFmtId="0" fontId="4" fillId="9" borderId="69" xfId="0" applyFont="1" applyFill="1" applyBorder="1" applyAlignment="1" applyProtection="1">
      <alignment horizontal="left" vertical="center" shrinkToFit="1"/>
      <protection locked="0"/>
    </xf>
    <xf numFmtId="0" fontId="4" fillId="9" borderId="70" xfId="0" applyFont="1" applyFill="1" applyBorder="1" applyAlignment="1" applyProtection="1">
      <alignment horizontal="left" vertical="center" shrinkToFit="1"/>
      <protection locked="0"/>
    </xf>
    <xf numFmtId="0" fontId="4" fillId="9" borderId="59" xfId="0" applyFont="1" applyFill="1" applyBorder="1" applyAlignment="1" applyProtection="1">
      <alignment horizontal="left" vertical="center" shrinkToFit="1"/>
      <protection locked="0"/>
    </xf>
    <xf numFmtId="0" fontId="4" fillId="10" borderId="69" xfId="0" applyFont="1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>
      <alignment vertical="center"/>
    </xf>
    <xf numFmtId="0" fontId="4" fillId="9" borderId="34" xfId="0" applyFont="1" applyFill="1" applyBorder="1" applyAlignment="1" applyProtection="1">
      <alignment horizontal="left" vertical="center" shrinkToFit="1"/>
      <protection locked="0"/>
    </xf>
    <xf numFmtId="0" fontId="4" fillId="9" borderId="58" xfId="0" applyFont="1" applyFill="1" applyBorder="1" applyAlignment="1" applyProtection="1">
      <alignment horizontal="left" vertical="center" shrinkToFit="1"/>
      <protection locked="0"/>
    </xf>
    <xf numFmtId="0" fontId="0" fillId="2" borderId="72" xfId="0" applyFill="1" applyBorder="1" applyAlignment="1">
      <alignment vertical="center"/>
    </xf>
    <xf numFmtId="0" fontId="4" fillId="8" borderId="73" xfId="0" applyFont="1" applyFill="1" applyBorder="1" applyAlignment="1" applyProtection="1">
      <alignment horizontal="center" vertical="center"/>
      <protection locked="0"/>
    </xf>
    <xf numFmtId="0" fontId="4" fillId="8" borderId="74" xfId="0" applyFont="1" applyFill="1" applyBorder="1" applyAlignment="1" applyProtection="1">
      <alignment horizontal="center" vertical="center"/>
      <protection locked="0"/>
    </xf>
    <xf numFmtId="0" fontId="0" fillId="8" borderId="62" xfId="0" applyFill="1" applyBorder="1" applyAlignment="1" applyProtection="1">
      <alignment horizontal="center" vertical="center" shrinkToFit="1"/>
      <protection locked="0"/>
    </xf>
    <xf numFmtId="0" fontId="0" fillId="8" borderId="15" xfId="0" applyFill="1" applyBorder="1" applyAlignment="1" applyProtection="1">
      <alignment horizontal="left" vertical="center" shrinkToFit="1"/>
      <protection locked="0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4" fillId="9" borderId="74" xfId="0" applyFont="1" applyFill="1" applyBorder="1" applyAlignment="1" applyProtection="1">
      <alignment horizontal="left" vertical="center" shrinkToFit="1"/>
      <protection locked="0"/>
    </xf>
    <xf numFmtId="0" fontId="4" fillId="9" borderId="62" xfId="0" applyFont="1" applyFill="1" applyBorder="1" applyAlignment="1" applyProtection="1">
      <alignment horizontal="left" vertical="center" shrinkToFit="1"/>
      <protection locked="0"/>
    </xf>
    <xf numFmtId="0" fontId="4" fillId="9" borderId="72" xfId="0" applyFont="1" applyFill="1" applyBorder="1" applyAlignment="1" applyProtection="1">
      <alignment horizontal="left" vertical="center" shrinkToFit="1"/>
      <protection locked="0"/>
    </xf>
    <xf numFmtId="0" fontId="4" fillId="10" borderId="74" xfId="0" applyFont="1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>
      <alignment vertical="center"/>
    </xf>
    <xf numFmtId="0" fontId="4" fillId="8" borderId="77" xfId="0" applyFont="1" applyFill="1" applyBorder="1" applyAlignment="1" applyProtection="1">
      <alignment horizontal="center" vertical="center"/>
      <protection locked="0"/>
    </xf>
    <xf numFmtId="0" fontId="4" fillId="8" borderId="78" xfId="0" applyFont="1" applyFill="1" applyBorder="1" applyAlignment="1" applyProtection="1">
      <alignment horizontal="center" vertical="center"/>
      <protection locked="0"/>
    </xf>
    <xf numFmtId="0" fontId="0" fillId="8" borderId="79" xfId="0" applyFill="1" applyBorder="1" applyAlignment="1" applyProtection="1">
      <alignment horizontal="center" vertical="center" shrinkToFit="1"/>
      <protection locked="0"/>
    </xf>
    <xf numFmtId="0" fontId="0" fillId="8" borderId="76" xfId="0" applyFill="1" applyBorder="1" applyAlignment="1" applyProtection="1">
      <alignment horizontal="left" vertical="center" shrinkToFit="1"/>
      <protection locked="0"/>
    </xf>
    <xf numFmtId="0" fontId="0" fillId="0" borderId="67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4" fillId="9" borderId="78" xfId="0" applyFont="1" applyFill="1" applyBorder="1" applyAlignment="1" applyProtection="1">
      <alignment horizontal="left" vertical="center" shrinkToFit="1"/>
      <protection locked="0"/>
    </xf>
    <xf numFmtId="0" fontId="4" fillId="9" borderId="79" xfId="0" applyFont="1" applyFill="1" applyBorder="1" applyAlignment="1" applyProtection="1">
      <alignment horizontal="left" vertical="center" shrinkToFit="1"/>
      <protection locked="0"/>
    </xf>
    <xf numFmtId="0" fontId="4" fillId="9" borderId="76" xfId="0" applyFont="1" applyFill="1" applyBorder="1" applyAlignment="1" applyProtection="1">
      <alignment horizontal="left" vertical="center" shrinkToFit="1"/>
      <protection locked="0"/>
    </xf>
    <xf numFmtId="0" fontId="4" fillId="10" borderId="78" xfId="0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4" fillId="2" borderId="58" xfId="0" applyFont="1" applyFill="1" applyBorder="1" applyAlignment="1">
      <alignment vertical="center" shrinkToFit="1"/>
    </xf>
    <xf numFmtId="0" fontId="4" fillId="0" borderId="8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right" vertical="center"/>
    </xf>
    <xf numFmtId="0" fontId="0" fillId="8" borderId="57" xfId="0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>
      <alignment horizontal="right" vertical="center" shrinkToFit="1"/>
    </xf>
    <xf numFmtId="176" fontId="20" fillId="2" borderId="49" xfId="1" applyFill="1" applyBorder="1" applyAlignment="1" applyProtection="1">
      <alignment vertical="center" shrinkToFit="1"/>
    </xf>
    <xf numFmtId="0" fontId="0" fillId="0" borderId="0" xfId="0" applyAlignment="1">
      <alignment horizontal="right" vertical="center" shrinkToFit="1"/>
    </xf>
    <xf numFmtId="0" fontId="12" fillId="0" borderId="0" xfId="0" applyFont="1" applyAlignment="1">
      <alignment horizontal="left" vertical="center"/>
    </xf>
    <xf numFmtId="0" fontId="5" fillId="2" borderId="6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left" vertical="center"/>
    </xf>
    <xf numFmtId="0" fontId="0" fillId="4" borderId="41" xfId="0" applyFill="1" applyBorder="1" applyAlignment="1">
      <alignment horizontal="center" vertical="center" shrinkToFit="1"/>
    </xf>
    <xf numFmtId="0" fontId="20" fillId="4" borderId="41" xfId="0" applyFont="1" applyFill="1" applyBorder="1" applyAlignment="1">
      <alignment horizontal="center" vertical="center" shrinkToFit="1"/>
    </xf>
    <xf numFmtId="0" fontId="20" fillId="4" borderId="82" xfId="0" applyFont="1" applyFill="1" applyBorder="1" applyAlignment="1">
      <alignment horizontal="left" vertical="center" shrinkToFi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5" fillId="4" borderId="41" xfId="0" applyFont="1" applyFill="1" applyBorder="1" applyAlignment="1">
      <alignment horizontal="left" vertical="center" shrinkToFit="1"/>
    </xf>
    <xf numFmtId="177" fontId="27" fillId="6" borderId="33" xfId="0" applyNumberFormat="1" applyFont="1" applyFill="1" applyBorder="1" applyAlignment="1">
      <alignment horizontal="left" vertical="center" shrinkToFit="1"/>
    </xf>
    <xf numFmtId="0" fontId="0" fillId="4" borderId="83" xfId="0" applyFill="1" applyBorder="1" applyAlignment="1">
      <alignment horizontal="center" vertical="center" wrapText="1"/>
    </xf>
    <xf numFmtId="0" fontId="20" fillId="4" borderId="81" xfId="0" applyFont="1" applyFill="1" applyBorder="1" applyAlignment="1">
      <alignment horizontal="center" vertical="center"/>
    </xf>
    <xf numFmtId="177" fontId="27" fillId="6" borderId="85" xfId="0" applyNumberFormat="1" applyFont="1" applyFill="1" applyBorder="1" applyAlignment="1">
      <alignment horizontal="left" vertical="center" shrinkToFit="1"/>
    </xf>
    <xf numFmtId="177" fontId="27" fillId="6" borderId="86" xfId="0" applyNumberFormat="1" applyFont="1" applyFill="1" applyBorder="1" applyAlignment="1">
      <alignment horizontal="left" vertical="center" shrinkToFit="1"/>
    </xf>
    <xf numFmtId="0" fontId="27" fillId="4" borderId="87" xfId="0" applyFont="1" applyFill="1" applyBorder="1" applyAlignment="1">
      <alignment horizontal="center" vertical="center"/>
    </xf>
    <xf numFmtId="177" fontId="27" fillId="4" borderId="88" xfId="0" applyNumberFormat="1" applyFont="1" applyFill="1" applyBorder="1" applyAlignment="1">
      <alignment horizontal="left" vertical="center" shrinkToFit="1"/>
    </xf>
    <xf numFmtId="177" fontId="27" fillId="4" borderId="87" xfId="0" applyNumberFormat="1" applyFont="1" applyFill="1" applyBorder="1" applyAlignment="1">
      <alignment horizontal="left" vertical="center" shrinkToFit="1"/>
    </xf>
    <xf numFmtId="0" fontId="5" fillId="8" borderId="43" xfId="0" applyFont="1" applyFill="1" applyBorder="1" applyAlignment="1" applyProtection="1">
      <alignment horizontal="left" vertical="center" shrinkToFit="1"/>
      <protection locked="0"/>
    </xf>
    <xf numFmtId="0" fontId="5" fillId="8" borderId="28" xfId="0" applyFont="1" applyFill="1" applyBorder="1" applyAlignment="1" applyProtection="1">
      <alignment horizontal="left" vertical="center" shrinkToFit="1"/>
      <protection locked="0"/>
    </xf>
    <xf numFmtId="0" fontId="5" fillId="8" borderId="68" xfId="0" applyFont="1" applyFill="1" applyBorder="1" applyAlignment="1" applyProtection="1">
      <alignment horizontal="left" vertical="center" shrinkToFit="1"/>
      <protection locked="0"/>
    </xf>
    <xf numFmtId="0" fontId="5" fillId="8" borderId="73" xfId="0" applyFont="1" applyFill="1" applyBorder="1" applyAlignment="1" applyProtection="1">
      <alignment horizontal="left" vertical="center" shrinkToFit="1"/>
      <protection locked="0"/>
    </xf>
    <xf numFmtId="0" fontId="5" fillId="8" borderId="77" xfId="0" applyFont="1" applyFill="1" applyBorder="1" applyAlignment="1" applyProtection="1">
      <alignment horizontal="left" vertical="center" shrinkToFit="1"/>
      <protection locked="0"/>
    </xf>
    <xf numFmtId="0" fontId="5" fillId="8" borderId="46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>
      <alignment horizontal="right" vertical="center"/>
    </xf>
    <xf numFmtId="0" fontId="0" fillId="0" borderId="89" xfId="0" applyBorder="1" applyAlignment="1">
      <alignment horizontal="center" vertical="center" wrapText="1"/>
    </xf>
    <xf numFmtId="0" fontId="34" fillId="2" borderId="10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34" fillId="2" borderId="0" xfId="0" applyFont="1" applyFill="1" applyAlignment="1">
      <alignment horizontal="left" vertical="center"/>
    </xf>
    <xf numFmtId="0" fontId="4" fillId="8" borderId="35" xfId="0" applyFont="1" applyFill="1" applyBorder="1" applyAlignment="1" applyProtection="1">
      <alignment horizontal="center" vertical="center"/>
      <protection locked="0"/>
    </xf>
    <xf numFmtId="0" fontId="4" fillId="8" borderId="33" xfId="0" applyFont="1" applyFill="1" applyBorder="1" applyAlignment="1" applyProtection="1">
      <alignment horizontal="center" vertical="center"/>
      <protection locked="0"/>
    </xf>
    <xf numFmtId="0" fontId="4" fillId="8" borderId="71" xfId="0" applyFont="1" applyFill="1" applyBorder="1" applyAlignment="1" applyProtection="1">
      <alignment horizontal="center" vertical="center"/>
      <protection locked="0"/>
    </xf>
    <xf numFmtId="0" fontId="4" fillId="8" borderId="75" xfId="0" applyFont="1" applyFill="1" applyBorder="1" applyAlignment="1" applyProtection="1">
      <alignment horizontal="center" vertical="center"/>
      <protection locked="0"/>
    </xf>
    <xf numFmtId="0" fontId="4" fillId="8" borderId="80" xfId="0" applyFont="1" applyFill="1" applyBorder="1" applyAlignment="1" applyProtection="1">
      <alignment horizontal="center" vertical="center"/>
      <protection locked="0"/>
    </xf>
    <xf numFmtId="0" fontId="4" fillId="8" borderId="65" xfId="0" applyFont="1" applyFill="1" applyBorder="1" applyAlignment="1" applyProtection="1">
      <alignment horizontal="center" vertical="center"/>
      <protection locked="0"/>
    </xf>
    <xf numFmtId="0" fontId="4" fillId="10" borderId="31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29" xfId="0" applyFont="1" applyFill="1" applyBorder="1" applyAlignment="1" applyProtection="1">
      <alignment horizontal="center" vertical="center"/>
      <protection locked="0"/>
    </xf>
    <xf numFmtId="0" fontId="4" fillId="10" borderId="70" xfId="0" applyFont="1" applyFill="1" applyBorder="1" applyAlignment="1" applyProtection="1">
      <alignment horizontal="center" vertical="center"/>
      <protection locked="0"/>
    </xf>
    <xf numFmtId="0" fontId="4" fillId="10" borderId="62" xfId="0" applyFont="1" applyFill="1" applyBorder="1" applyAlignment="1" applyProtection="1">
      <alignment horizontal="center" vertical="center"/>
      <protection locked="0"/>
    </xf>
    <xf numFmtId="0" fontId="4" fillId="10" borderId="79" xfId="0" applyFont="1" applyFill="1" applyBorder="1" applyAlignment="1" applyProtection="1">
      <alignment horizontal="center" vertical="center"/>
      <protection locked="0"/>
    </xf>
    <xf numFmtId="0" fontId="4" fillId="10" borderId="48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40" fillId="2" borderId="0" xfId="0" applyFont="1" applyFill="1" applyAlignment="1">
      <alignment vertical="center"/>
    </xf>
    <xf numFmtId="0" fontId="21" fillId="2" borderId="0" xfId="0" applyFont="1" applyFill="1"/>
    <xf numFmtId="0" fontId="0" fillId="0" borderId="41" xfId="0" applyBorder="1" applyAlignment="1">
      <alignment horizontal="center" vertical="center" wrapText="1"/>
    </xf>
    <xf numFmtId="0" fontId="4" fillId="11" borderId="35" xfId="0" applyFont="1" applyFill="1" applyBorder="1" applyAlignment="1" applyProtection="1">
      <alignment horizontal="center" vertical="center"/>
      <protection locked="0"/>
    </xf>
    <xf numFmtId="0" fontId="4" fillId="11" borderId="33" xfId="0" applyFont="1" applyFill="1" applyBorder="1" applyAlignment="1" applyProtection="1">
      <alignment horizontal="center" vertical="center"/>
      <protection locked="0"/>
    </xf>
    <xf numFmtId="0" fontId="4" fillId="11" borderId="71" xfId="0" applyFont="1" applyFill="1" applyBorder="1" applyAlignment="1" applyProtection="1">
      <alignment horizontal="center" vertical="center"/>
      <protection locked="0"/>
    </xf>
    <xf numFmtId="0" fontId="4" fillId="11" borderId="75" xfId="0" applyFont="1" applyFill="1" applyBorder="1" applyAlignment="1" applyProtection="1">
      <alignment horizontal="center" vertical="center"/>
      <protection locked="0"/>
    </xf>
    <xf numFmtId="0" fontId="4" fillId="11" borderId="80" xfId="0" applyFont="1" applyFill="1" applyBorder="1" applyAlignment="1" applyProtection="1">
      <alignment horizontal="center" vertical="center"/>
      <protection locked="0"/>
    </xf>
    <xf numFmtId="0" fontId="4" fillId="11" borderId="65" xfId="0" applyFont="1" applyFill="1" applyBorder="1" applyAlignment="1" applyProtection="1">
      <alignment horizontal="center" vertical="center"/>
      <protection locked="0"/>
    </xf>
    <xf numFmtId="0" fontId="4" fillId="8" borderId="34" xfId="0" applyFont="1" applyFill="1" applyBorder="1" applyAlignment="1" applyProtection="1">
      <alignment horizontal="center" vertical="center"/>
      <protection locked="0"/>
    </xf>
    <xf numFmtId="0" fontId="4" fillId="8" borderId="29" xfId="0" applyFont="1" applyFill="1" applyBorder="1" applyAlignment="1" applyProtection="1">
      <alignment horizontal="center" vertical="center"/>
      <protection locked="0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4" fillId="8" borderId="62" xfId="0" applyFont="1" applyFill="1" applyBorder="1" applyAlignment="1" applyProtection="1">
      <alignment horizontal="center" vertical="center"/>
      <protection locked="0"/>
    </xf>
    <xf numFmtId="0" fontId="4" fillId="8" borderId="79" xfId="0" applyFont="1" applyFill="1" applyBorder="1" applyAlignment="1" applyProtection="1">
      <alignment horizontal="center" vertical="center"/>
      <protection locked="0"/>
    </xf>
    <xf numFmtId="0" fontId="4" fillId="8" borderId="48" xfId="0" applyFont="1" applyFill="1" applyBorder="1" applyAlignment="1" applyProtection="1">
      <alignment horizontal="center" vertical="center"/>
      <protection locked="0"/>
    </xf>
    <xf numFmtId="0" fontId="41" fillId="2" borderId="0" xfId="0" applyFont="1" applyFill="1" applyAlignment="1">
      <alignment vertical="center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/>
    <xf numFmtId="0" fontId="21" fillId="0" borderId="0" xfId="0" applyFont="1"/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3" borderId="58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59" xfId="0" applyFont="1" applyFill="1" applyBorder="1" applyAlignment="1" applyProtection="1">
      <alignment horizontal="center" vertical="center"/>
      <protection locked="0"/>
    </xf>
    <xf numFmtId="0" fontId="4" fillId="3" borderId="72" xfId="0" applyFont="1" applyFill="1" applyBorder="1" applyAlignment="1" applyProtection="1">
      <alignment horizontal="center" vertical="center"/>
      <protection locked="0"/>
    </xf>
    <xf numFmtId="0" fontId="4" fillId="3" borderId="76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21" fillId="8" borderId="0" xfId="0" applyFont="1" applyFill="1" applyAlignment="1">
      <alignment vertical="center"/>
    </xf>
    <xf numFmtId="0" fontId="21" fillId="12" borderId="0" xfId="0" applyFont="1" applyFill="1" applyAlignment="1">
      <alignment vertical="center"/>
    </xf>
    <xf numFmtId="0" fontId="21" fillId="8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21" fillId="8" borderId="0" xfId="0" applyFont="1" applyFill="1" applyAlignment="1">
      <alignment vertical="center" shrinkToFit="1"/>
    </xf>
    <xf numFmtId="0" fontId="33" fillId="0" borderId="0" xfId="0" applyFont="1" applyAlignment="1">
      <alignment horizontal="left" vertical="center" shrinkToFit="1"/>
    </xf>
    <xf numFmtId="0" fontId="9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2" borderId="90" xfId="0" applyNumberFormat="1" applyFill="1" applyBorder="1" applyAlignment="1">
      <alignment horizontal="right" vertical="center" shrinkToFit="1"/>
    </xf>
    <xf numFmtId="0" fontId="0" fillId="0" borderId="90" xfId="0" applyBorder="1" applyAlignment="1">
      <alignment vertical="center"/>
    </xf>
    <xf numFmtId="0" fontId="6" fillId="8" borderId="11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24" xfId="0" applyFont="1" applyFill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8" borderId="12" xfId="0" applyFont="1" applyFill="1" applyBorder="1" applyAlignment="1" applyProtection="1">
      <alignment horizontal="left" vertical="center" shrinkToFit="1"/>
      <protection locked="0"/>
    </xf>
    <xf numFmtId="0" fontId="22" fillId="8" borderId="6" xfId="0" applyFont="1" applyFill="1" applyBorder="1" applyAlignment="1" applyProtection="1">
      <alignment horizontal="left" vertical="center" shrinkToFit="1"/>
      <protection locked="0"/>
    </xf>
    <xf numFmtId="0" fontId="22" fillId="8" borderId="4" xfId="0" applyFont="1" applyFill="1" applyBorder="1" applyAlignment="1" applyProtection="1">
      <alignment horizontal="left" vertical="center" shrinkToFit="1"/>
      <protection locked="0"/>
    </xf>
    <xf numFmtId="0" fontId="38" fillId="8" borderId="12" xfId="2" applyFill="1" applyBorder="1" applyAlignment="1" applyProtection="1">
      <alignment horizontal="left" vertical="center" shrinkToFit="1"/>
      <protection locked="0"/>
    </xf>
    <xf numFmtId="0" fontId="37" fillId="7" borderId="0" xfId="0" applyFont="1" applyFill="1" applyAlignment="1">
      <alignment horizontal="left" vertical="top" wrapText="1"/>
    </xf>
    <xf numFmtId="0" fontId="5" fillId="0" borderId="0" xfId="0" applyFont="1"/>
    <xf numFmtId="0" fontId="0" fillId="0" borderId="0" xfId="0"/>
    <xf numFmtId="0" fontId="11" fillId="2" borderId="12" xfId="0" applyFont="1" applyFill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2" borderId="1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2" borderId="8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10" fillId="0" borderId="3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0" fillId="2" borderId="6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4" xfId="0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2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/>
    </xf>
    <xf numFmtId="0" fontId="0" fillId="8" borderId="12" xfId="0" applyFill="1" applyBorder="1" applyAlignment="1" applyProtection="1">
      <alignment vertical="center" shrinkToFit="1"/>
      <protection locked="0"/>
    </xf>
    <xf numFmtId="0" fontId="0" fillId="8" borderId="4" xfId="0" applyFill="1" applyBorder="1" applyAlignment="1" applyProtection="1">
      <alignment vertical="center" shrinkToFit="1"/>
      <protection locked="0"/>
    </xf>
    <xf numFmtId="0" fontId="0" fillId="8" borderId="6" xfId="0" applyFill="1" applyBorder="1" applyAlignment="1" applyProtection="1">
      <alignment horizontal="left" vertical="center" shrinkToFit="1"/>
      <protection locked="0"/>
    </xf>
    <xf numFmtId="0" fontId="0" fillId="8" borderId="4" xfId="0" applyFill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6" fillId="8" borderId="12" xfId="0" applyFont="1" applyFill="1" applyBorder="1" applyAlignment="1" applyProtection="1">
      <alignment horizontal="left" vertical="center" shrinkToFit="1"/>
      <protection locked="0"/>
    </xf>
    <xf numFmtId="0" fontId="6" fillId="8" borderId="4" xfId="0" applyFont="1" applyFill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>
      <alignment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2" borderId="11" xfId="0" applyFont="1" applyFill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</cellXfs>
  <cellStyles count="3">
    <cellStyle name="ハイパーリンク" xfId="2" builtinId="8"/>
    <cellStyle name="通貨 2" xfId="1" xr:uid="{00000000-0005-0000-0000-000000000000}"/>
    <cellStyle name="標準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0FFFF"/>
      <color rgb="FFD7FFFF"/>
      <color rgb="FFE6FFFF"/>
      <color rgb="FFCCFFCC"/>
      <color rgb="FFFF99CC"/>
      <color rgb="FFFFFFC8"/>
      <color rgb="FFFFFFBE"/>
      <color rgb="FFFFFFF5"/>
      <color rgb="FFF0FF99"/>
      <color rgb="FFF0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171450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723900" y="3472815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※必須</a:t>
          </a:r>
        </a:p>
      </xdr:txBody>
    </xdr:sp>
    <xdr:clientData/>
  </xdr:twoCellAnchor>
  <xdr:twoCellAnchor>
    <xdr:from>
      <xdr:col>14</xdr:col>
      <xdr:colOff>330198</xdr:colOff>
      <xdr:row>0</xdr:row>
      <xdr:rowOff>160867</xdr:rowOff>
    </xdr:from>
    <xdr:to>
      <xdr:col>14</xdr:col>
      <xdr:colOff>466602</xdr:colOff>
      <xdr:row>0</xdr:row>
      <xdr:rowOff>334049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57EB28F4-8D26-4C07-885D-D9522D6EAC1A}"/>
            </a:ext>
          </a:extLst>
        </xdr:cNvPr>
        <xdr:cNvGrpSpPr/>
      </xdr:nvGrpSpPr>
      <xdr:grpSpPr>
        <a:xfrm>
          <a:off x="8712198" y="160867"/>
          <a:ext cx="136404" cy="173182"/>
          <a:chOff x="1862827" y="4229827"/>
          <a:chExt cx="151644" cy="189773"/>
        </a:xfrm>
      </xdr:grpSpPr>
      <xdr:sp macro="" textlink="">
        <xdr:nvSpPr>
          <xdr:cNvPr id="24" name="Rectangle 24">
            <a:extLst>
              <a:ext uri="{FF2B5EF4-FFF2-40B4-BE49-F238E27FC236}">
                <a16:creationId xmlns:a16="http://schemas.microsoft.com/office/drawing/2014/main" id="{9D5C717F-53F4-413E-88FC-92F6DC198196}"/>
              </a:ext>
            </a:extLst>
          </xdr:cNvPr>
          <xdr:cNvSpPr>
            <a:spLocks noChangeArrowheads="1"/>
          </xdr:cNvSpPr>
        </xdr:nvSpPr>
        <xdr:spPr bwMode="auto">
          <a:xfrm>
            <a:off x="1862827" y="4229827"/>
            <a:ext cx="151644" cy="18977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 algn="ctr"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5" name="AutoShape 25">
            <a:extLst>
              <a:ext uri="{FF2B5EF4-FFF2-40B4-BE49-F238E27FC236}">
                <a16:creationId xmlns:a16="http://schemas.microsoft.com/office/drawing/2014/main" id="{9A205143-1126-4103-A502-FAC25808CB8B}"/>
              </a:ext>
            </a:extLst>
          </xdr:cNvPr>
          <xdr:cNvSpPr>
            <a:spLocks noChangeArrowheads="1"/>
          </xdr:cNvSpPr>
        </xdr:nvSpPr>
        <xdr:spPr bwMode="auto">
          <a:xfrm flipV="1">
            <a:off x="1893156" y="4290554"/>
            <a:ext cx="90986" cy="91091"/>
          </a:xfrm>
          <a:prstGeom prst="triangle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9050" algn="ctr">
                <a:solidFill>
                  <a:srgbClr xmlns:mc="http://schemas.openxmlformats.org/markup-compatibility/2006" val="99CC00" mc:Ignorable="a14" a14:legacySpreadsheetColorIndex="5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</xdr:grpSp>
    <xdr:clientData/>
  </xdr:twoCellAnchor>
  <xdr:twoCellAnchor>
    <xdr:from>
      <xdr:col>27</xdr:col>
      <xdr:colOff>0</xdr:colOff>
      <xdr:row>14</xdr:row>
      <xdr:rowOff>0</xdr:rowOff>
    </xdr:from>
    <xdr:to>
      <xdr:col>32</xdr:col>
      <xdr:colOff>329352</xdr:colOff>
      <xdr:row>16</xdr:row>
      <xdr:rowOff>306706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1F5B136-9515-4EA8-AC75-4233CFC5C0CD}"/>
            </a:ext>
          </a:extLst>
        </xdr:cNvPr>
        <xdr:cNvGrpSpPr/>
      </xdr:nvGrpSpPr>
      <xdr:grpSpPr>
        <a:xfrm>
          <a:off x="20535900" y="4019550"/>
          <a:ext cx="3758352" cy="478156"/>
          <a:chOff x="18174547" y="3852341"/>
          <a:chExt cx="2729652" cy="478156"/>
        </a:xfrm>
      </xdr:grpSpPr>
      <xdr:sp macro="" textlink="">
        <xdr:nvSpPr>
          <xdr:cNvPr id="29" name="Text Box 22">
            <a:extLst>
              <a:ext uri="{FF2B5EF4-FFF2-40B4-BE49-F238E27FC236}">
                <a16:creationId xmlns:a16="http://schemas.microsoft.com/office/drawing/2014/main" id="{774C32BF-085D-484C-A4BC-88DDFE0EFB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174547" y="3852341"/>
            <a:ext cx="2729652" cy="4781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25400" algn="ctr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0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受講コース選択欄で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をクリックし、選択して下さい。</a:t>
            </a:r>
          </a:p>
        </xdr:txBody>
      </xdr:sp>
      <xdr:grpSp>
        <xdr:nvGrpSpPr>
          <xdr:cNvPr id="30" name="グループ化 29">
            <a:extLst>
              <a:ext uri="{FF2B5EF4-FFF2-40B4-BE49-F238E27FC236}">
                <a16:creationId xmlns:a16="http://schemas.microsoft.com/office/drawing/2014/main" id="{55189A81-6B88-4E49-84E6-56F7C5E5C542}"/>
              </a:ext>
            </a:extLst>
          </xdr:cNvPr>
          <xdr:cNvGrpSpPr/>
        </xdr:nvGrpSpPr>
        <xdr:grpSpPr>
          <a:xfrm>
            <a:off x="18435109" y="4035426"/>
            <a:ext cx="186267" cy="203201"/>
            <a:chOff x="1862827" y="4229827"/>
            <a:chExt cx="151644" cy="189773"/>
          </a:xfrm>
        </xdr:grpSpPr>
        <xdr:sp macro="" textlink="">
          <xdr:nvSpPr>
            <xdr:cNvPr id="31" name="Rectangle 24">
              <a:extLst>
                <a:ext uri="{FF2B5EF4-FFF2-40B4-BE49-F238E27FC236}">
                  <a16:creationId xmlns:a16="http://schemas.microsoft.com/office/drawing/2014/main" id="{B40366BA-58EF-45E2-AC83-52938AB9FB9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862827" y="4229827"/>
              <a:ext cx="151644" cy="18977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9050" algn="ctr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" name="AutoShape 25">
              <a:extLst>
                <a:ext uri="{FF2B5EF4-FFF2-40B4-BE49-F238E27FC236}">
                  <a16:creationId xmlns:a16="http://schemas.microsoft.com/office/drawing/2014/main" id="{F58C15C0-A9CA-453C-807F-766BB411B411}"/>
                </a:ext>
              </a:extLst>
            </xdr:cNvPr>
            <xdr:cNvSpPr>
              <a:spLocks noChangeArrowheads="1"/>
            </xdr:cNvSpPr>
          </xdr:nvSpPr>
          <xdr:spPr bwMode="auto">
            <a:xfrm flipV="1">
              <a:off x="1893156" y="4290554"/>
              <a:ext cx="90986" cy="91091"/>
            </a:xfrm>
            <a:prstGeom prst="triangle">
              <a:avLst>
                <a:gd name="adj" fmla="val 50000"/>
              </a:avLst>
            </a:prstGeom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 w="19050" algn="ctr">
                  <a:solidFill>
                    <a:srgbClr xmlns:mc="http://schemas.openxmlformats.org/markup-compatibility/2006" val="99CC00" mc:Ignorable="a14" a14:legacySpreadsheetColorIndex="5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0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0A9F4-CF5A-486A-9A96-2A76B0F09E99}">
  <sheetPr>
    <tabColor indexed="45"/>
    <pageSetUpPr fitToPage="1"/>
  </sheetPr>
  <dimension ref="B1:L35"/>
  <sheetViews>
    <sheetView showGridLines="0" tabSelected="1" zoomScale="70" zoomScaleNormal="70" zoomScaleSheetLayoutView="100" workbookViewId="0"/>
  </sheetViews>
  <sheetFormatPr defaultColWidth="9" defaultRowHeight="14.25" x14ac:dyDescent="0.15"/>
  <cols>
    <col min="1" max="1" width="2.875" style="5" customWidth="1"/>
    <col min="2" max="4" width="9" style="5"/>
    <col min="5" max="5" width="9.875" style="5" customWidth="1"/>
    <col min="6" max="7" width="9" style="5"/>
    <col min="8" max="8" width="11.375" style="5" customWidth="1"/>
    <col min="9" max="9" width="9" style="5"/>
    <col min="10" max="10" width="12" style="5" customWidth="1"/>
    <col min="11" max="11" width="11.375" style="5" customWidth="1"/>
    <col min="12" max="16384" width="9" style="5"/>
  </cols>
  <sheetData>
    <row r="1" spans="2:12" x14ac:dyDescent="0.15">
      <c r="J1" s="8" t="s">
        <v>135</v>
      </c>
    </row>
    <row r="2" spans="2:12" ht="18" x14ac:dyDescent="0.15">
      <c r="B2" s="202" t="s">
        <v>83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21" customHeight="1" x14ac:dyDescent="0.15">
      <c r="B3" s="6" t="s">
        <v>54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ht="39.950000000000003" customHeight="1" x14ac:dyDescent="0.15">
      <c r="B4" s="234" t="s">
        <v>62</v>
      </c>
      <c r="C4" s="234"/>
      <c r="D4" s="234"/>
      <c r="E4" s="234"/>
      <c r="F4" s="234"/>
      <c r="G4" s="234"/>
      <c r="H4" s="234"/>
      <c r="I4" s="234"/>
      <c r="J4" s="234"/>
      <c r="K4" s="234"/>
      <c r="L4" s="9"/>
    </row>
    <row r="5" spans="2:12" ht="60.6" customHeight="1" x14ac:dyDescent="0.15">
      <c r="B5" s="234" t="s">
        <v>133</v>
      </c>
      <c r="C5" s="235"/>
      <c r="D5" s="235"/>
      <c r="E5" s="235"/>
      <c r="F5" s="235"/>
      <c r="G5" s="235"/>
      <c r="H5" s="235"/>
      <c r="I5" s="235"/>
      <c r="J5" s="235"/>
      <c r="K5" s="235"/>
      <c r="L5" s="9"/>
    </row>
    <row r="6" spans="2:12" ht="39.950000000000003" customHeight="1" x14ac:dyDescent="0.15">
      <c r="B6" s="234" t="s">
        <v>90</v>
      </c>
      <c r="C6" s="235"/>
      <c r="D6" s="235"/>
      <c r="E6" s="235"/>
      <c r="F6" s="235"/>
      <c r="G6" s="235"/>
      <c r="H6" s="235"/>
      <c r="I6" s="235"/>
      <c r="J6" s="235"/>
      <c r="K6" s="235"/>
      <c r="L6" s="9"/>
    </row>
    <row r="7" spans="2:12" ht="34.5" customHeight="1" x14ac:dyDescent="0.15">
      <c r="B7" s="137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ht="21" x14ac:dyDescent="0.15">
      <c r="B8" s="6" t="s">
        <v>1</v>
      </c>
    </row>
    <row r="9" spans="2:12" ht="39.950000000000003" customHeight="1" x14ac:dyDescent="0.15">
      <c r="B9" s="234" t="s">
        <v>29</v>
      </c>
      <c r="C9" s="234"/>
      <c r="D9" s="234"/>
      <c r="E9" s="234"/>
      <c r="F9" s="234"/>
      <c r="G9" s="234"/>
      <c r="H9" s="234"/>
      <c r="I9" s="234"/>
      <c r="J9" s="234"/>
      <c r="K9" s="234"/>
    </row>
    <row r="10" spans="2:12" ht="39.950000000000003" customHeight="1" x14ac:dyDescent="0.15">
      <c r="B10" s="238" t="s">
        <v>84</v>
      </c>
      <c r="C10" s="240"/>
      <c r="D10" s="240"/>
      <c r="E10" s="240"/>
      <c r="F10" s="240"/>
      <c r="G10" s="240"/>
      <c r="H10" s="240"/>
      <c r="I10" s="240"/>
      <c r="J10" s="240"/>
      <c r="K10" s="240"/>
    </row>
    <row r="11" spans="2:12" ht="39.950000000000003" customHeight="1" x14ac:dyDescent="0.15">
      <c r="B11" s="238" t="s">
        <v>91</v>
      </c>
      <c r="C11" s="240"/>
      <c r="D11" s="240"/>
      <c r="E11" s="240"/>
      <c r="F11" s="240"/>
      <c r="G11" s="240"/>
      <c r="H11" s="240"/>
      <c r="I11" s="240"/>
      <c r="J11" s="240"/>
      <c r="K11" s="240"/>
    </row>
    <row r="12" spans="2:12" ht="39.950000000000003" customHeight="1" x14ac:dyDescent="0.15">
      <c r="B12" s="238" t="s">
        <v>79</v>
      </c>
      <c r="C12" s="240"/>
      <c r="D12" s="240"/>
      <c r="E12" s="240"/>
      <c r="F12" s="240"/>
      <c r="G12" s="240"/>
      <c r="H12" s="240"/>
      <c r="I12" s="240"/>
      <c r="J12" s="240"/>
      <c r="K12" s="240"/>
    </row>
    <row r="13" spans="2:12" ht="34.5" customHeight="1" x14ac:dyDescent="0.15">
      <c r="B13" s="201"/>
      <c r="C13" s="39"/>
      <c r="D13" s="39"/>
      <c r="E13" s="39"/>
      <c r="F13" s="39"/>
      <c r="G13" s="39"/>
      <c r="H13" s="39"/>
      <c r="I13" s="39"/>
      <c r="J13" s="39"/>
      <c r="K13" s="39"/>
    </row>
    <row r="14" spans="2:12" ht="21" x14ac:dyDescent="0.15">
      <c r="B14" s="6" t="s">
        <v>55</v>
      </c>
    </row>
    <row r="15" spans="2:12" ht="39.950000000000003" customHeight="1" x14ac:dyDescent="0.15">
      <c r="B15" s="234" t="s">
        <v>18</v>
      </c>
      <c r="C15" s="234"/>
      <c r="D15" s="234"/>
      <c r="E15" s="234"/>
      <c r="F15" s="234"/>
      <c r="G15" s="234"/>
      <c r="H15" s="234"/>
      <c r="I15" s="234"/>
      <c r="J15" s="234"/>
      <c r="K15" s="234"/>
    </row>
    <row r="16" spans="2:12" ht="39.950000000000003" customHeight="1" x14ac:dyDescent="0.15">
      <c r="B16" s="234" t="s">
        <v>19</v>
      </c>
      <c r="C16" s="234"/>
      <c r="D16" s="234"/>
      <c r="E16" s="234"/>
      <c r="F16" s="234"/>
      <c r="G16" s="234"/>
      <c r="H16" s="234"/>
      <c r="I16" s="234"/>
      <c r="J16" s="234"/>
      <c r="K16" s="234"/>
    </row>
    <row r="17" spans="2:12" ht="39.950000000000003" customHeight="1" x14ac:dyDescent="0.15">
      <c r="B17" s="234" t="s">
        <v>85</v>
      </c>
      <c r="C17" s="234"/>
      <c r="D17" s="234"/>
      <c r="E17" s="234"/>
      <c r="F17" s="234"/>
      <c r="G17" s="234"/>
      <c r="H17" s="234"/>
      <c r="I17" s="234"/>
      <c r="J17" s="234"/>
      <c r="K17" s="234"/>
    </row>
    <row r="18" spans="2:12" ht="68.45" customHeight="1" x14ac:dyDescent="0.15">
      <c r="B18" s="234" t="s">
        <v>92</v>
      </c>
      <c r="C18" s="234"/>
      <c r="D18" s="234"/>
      <c r="E18" s="234"/>
      <c r="F18" s="234"/>
      <c r="G18" s="234"/>
      <c r="H18" s="234"/>
      <c r="I18" s="234"/>
      <c r="J18" s="234"/>
      <c r="K18" s="234"/>
      <c r="L18" s="10"/>
    </row>
    <row r="19" spans="2:12" ht="33" customHeight="1" x14ac:dyDescent="0.15">
      <c r="L19" s="10"/>
    </row>
    <row r="20" spans="2:12" ht="31.35" customHeight="1" x14ac:dyDescent="0.15">
      <c r="B20" s="6" t="s">
        <v>3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0"/>
    </row>
    <row r="21" spans="2:12" ht="39.950000000000003" customHeight="1" x14ac:dyDescent="0.15">
      <c r="B21" s="238" t="s">
        <v>4</v>
      </c>
      <c r="C21" s="239"/>
      <c r="D21" s="239"/>
      <c r="E21" s="239"/>
      <c r="F21" s="239"/>
      <c r="G21" s="239"/>
      <c r="H21" s="239"/>
      <c r="I21" s="239"/>
      <c r="J21" s="239"/>
      <c r="L21" s="10"/>
    </row>
    <row r="22" spans="2:12" ht="48" customHeight="1" x14ac:dyDescent="0.15">
      <c r="B22" s="234" t="s">
        <v>93</v>
      </c>
      <c r="C22" s="234"/>
      <c r="D22" s="234"/>
      <c r="E22" s="234"/>
      <c r="F22" s="234"/>
      <c r="G22" s="234"/>
      <c r="H22" s="234"/>
      <c r="I22" s="234"/>
      <c r="J22" s="234"/>
      <c r="K22" s="234"/>
      <c r="L22" s="10"/>
    </row>
    <row r="23" spans="2:12" ht="39.950000000000003" customHeight="1" x14ac:dyDescent="0.15"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10"/>
    </row>
    <row r="24" spans="2:12" ht="26.45" customHeight="1" x14ac:dyDescent="0.15">
      <c r="B24" s="6" t="s">
        <v>20</v>
      </c>
      <c r="L24" s="10"/>
    </row>
    <row r="25" spans="2:12" ht="39.950000000000003" customHeight="1" x14ac:dyDescent="0.15">
      <c r="B25" s="234" t="s">
        <v>86</v>
      </c>
      <c r="C25" s="234"/>
      <c r="D25" s="234"/>
      <c r="E25" s="234"/>
      <c r="F25" s="234"/>
      <c r="G25" s="234"/>
      <c r="H25" s="234"/>
      <c r="I25" s="234"/>
      <c r="J25" s="234"/>
      <c r="K25" s="234"/>
      <c r="L25" s="10"/>
    </row>
    <row r="26" spans="2:12" ht="39.950000000000003" customHeight="1" x14ac:dyDescent="0.15">
      <c r="B26" s="234" t="s">
        <v>81</v>
      </c>
      <c r="C26" s="235"/>
      <c r="D26" s="235"/>
      <c r="E26" s="235"/>
      <c r="F26" s="235"/>
      <c r="G26" s="235"/>
      <c r="H26" s="235"/>
      <c r="I26" s="235"/>
      <c r="J26" s="235"/>
      <c r="K26" s="235"/>
      <c r="L26" s="10"/>
    </row>
    <row r="27" spans="2:12" ht="43.7" customHeight="1" x14ac:dyDescent="0.15">
      <c r="B27" s="6" t="s">
        <v>0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0"/>
    </row>
    <row r="28" spans="2:12" ht="43.7" customHeight="1" x14ac:dyDescent="0.15">
      <c r="B28" s="236" t="s">
        <v>87</v>
      </c>
      <c r="C28" s="237"/>
      <c r="D28" s="237"/>
      <c r="E28" s="237"/>
      <c r="F28" s="237"/>
      <c r="G28" s="237"/>
      <c r="H28" s="237"/>
      <c r="I28" s="237"/>
      <c r="J28" s="237"/>
      <c r="K28" s="237"/>
      <c r="L28" s="10"/>
    </row>
    <row r="29" spans="2:12" ht="39.950000000000003" customHeight="1" x14ac:dyDescent="0.15">
      <c r="B29" s="234" t="s">
        <v>88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10"/>
    </row>
    <row r="30" spans="2:12" ht="39.950000000000003" customHeight="1" x14ac:dyDescent="0.15">
      <c r="B30" s="234" t="s">
        <v>80</v>
      </c>
      <c r="C30" s="234"/>
      <c r="D30" s="234"/>
      <c r="E30" s="234"/>
      <c r="F30" s="234"/>
      <c r="G30" s="234"/>
      <c r="H30" s="234"/>
      <c r="I30" s="234"/>
      <c r="J30" s="234"/>
      <c r="K30" s="234"/>
    </row>
    <row r="31" spans="2:12" ht="39.950000000000003" customHeight="1" x14ac:dyDescent="0.15">
      <c r="B31" s="234" t="s">
        <v>89</v>
      </c>
      <c r="C31" s="235"/>
      <c r="D31" s="235"/>
      <c r="E31" s="235"/>
      <c r="F31" s="235"/>
      <c r="G31" s="235"/>
      <c r="H31" s="235"/>
      <c r="I31" s="235"/>
      <c r="J31" s="235"/>
      <c r="K31" s="235"/>
    </row>
    <row r="32" spans="2:12" ht="39.950000000000003" customHeight="1" x14ac:dyDescent="0.15">
      <c r="B32" s="234" t="s">
        <v>34</v>
      </c>
      <c r="C32" s="235"/>
      <c r="D32" s="235"/>
      <c r="E32" s="235"/>
      <c r="F32" s="235"/>
      <c r="G32" s="235"/>
      <c r="H32" s="235"/>
      <c r="I32" s="235"/>
      <c r="J32" s="235"/>
      <c r="K32" s="235"/>
    </row>
    <row r="33" spans="2:11" ht="30.75" customHeight="1" x14ac:dyDescent="0.15">
      <c r="B33" s="6" t="s">
        <v>2</v>
      </c>
    </row>
    <row r="34" spans="2:11" ht="83.45" customHeight="1" x14ac:dyDescent="0.15">
      <c r="B34" s="234" t="s">
        <v>132</v>
      </c>
      <c r="C34" s="234"/>
      <c r="D34" s="234"/>
      <c r="E34" s="234"/>
      <c r="F34" s="234"/>
      <c r="G34" s="234"/>
      <c r="H34" s="234"/>
      <c r="I34" s="234"/>
      <c r="J34" s="234"/>
      <c r="K34" s="234"/>
    </row>
    <row r="35" spans="2:11" ht="15.75" customHeight="1" x14ac:dyDescent="0.15">
      <c r="B35" s="12"/>
    </row>
  </sheetData>
  <sheetProtection algorithmName="SHA-512" hashValue="MAnnFXykaGrtku38cNW3tRMRv6Emyy1o5WLABxqQM59cIkkMo3j2zA7zRyxmfXkKX9sXPmkD7VYzkUKtfntctw==" saltValue="B/aJI2sQvp1mfEvOpSvgRQ==" spinCount="100000" sheet="1" objects="1" scenarios="1" selectLockedCells="1"/>
  <mergeCells count="21">
    <mergeCell ref="B21:J21"/>
    <mergeCell ref="B4:K4"/>
    <mergeCell ref="B5:K5"/>
    <mergeCell ref="B6:K6"/>
    <mergeCell ref="B9:K9"/>
    <mergeCell ref="B10:K10"/>
    <mergeCell ref="B11:K11"/>
    <mergeCell ref="B12:K12"/>
    <mergeCell ref="B15:K15"/>
    <mergeCell ref="B16:K16"/>
    <mergeCell ref="B17:K17"/>
    <mergeCell ref="B18:K18"/>
    <mergeCell ref="B31:K31"/>
    <mergeCell ref="B32:K32"/>
    <mergeCell ref="B34:K34"/>
    <mergeCell ref="B22:K22"/>
    <mergeCell ref="B25:K25"/>
    <mergeCell ref="B26:K26"/>
    <mergeCell ref="B28:K28"/>
    <mergeCell ref="B29:K29"/>
    <mergeCell ref="B30:K30"/>
  </mergeCells>
  <phoneticPr fontId="1"/>
  <pageMargins left="0.19685039370078741" right="0.19685039370078741" top="0.59055118110236227" bottom="0.39370078740157483" header="0.51181102362204722" footer="0.51181102362204722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1"/>
    <pageSetUpPr fitToPage="1"/>
  </sheetPr>
  <dimension ref="B1:BR61"/>
  <sheetViews>
    <sheetView showGridLines="0" zoomScale="50" zoomScaleNormal="50" workbookViewId="0">
      <selection activeCell="M1" sqref="M1:N1"/>
    </sheetView>
  </sheetViews>
  <sheetFormatPr defaultColWidth="9" defaultRowHeight="13.5" x14ac:dyDescent="0.15"/>
  <cols>
    <col min="1" max="3" width="0.875" style="4" customWidth="1"/>
    <col min="4" max="8" width="8.875" style="4" customWidth="1"/>
    <col min="9" max="9" width="9.5" style="4" customWidth="1"/>
    <col min="10" max="10" width="24" style="4" hidden="1" customWidth="1"/>
    <col min="11" max="11" width="20.125" style="4" customWidth="1"/>
    <col min="12" max="15" width="10.625" style="4" customWidth="1"/>
    <col min="16" max="16" width="35.875" style="4" customWidth="1"/>
    <col min="17" max="17" width="9.625" style="34" hidden="1" customWidth="1"/>
    <col min="18" max="18" width="12.125" style="34" hidden="1" customWidth="1"/>
    <col min="19" max="19" width="10.125" style="31" customWidth="1"/>
    <col min="20" max="20" width="9" style="31"/>
    <col min="21" max="21" width="35.875" style="32" customWidth="1"/>
    <col min="22" max="22" width="15.875" style="4" customWidth="1"/>
    <col min="23" max="23" width="14.5" style="31" customWidth="1"/>
    <col min="24" max="24" width="14.5" style="34" hidden="1" customWidth="1"/>
    <col min="25" max="33" width="8.875" style="34" customWidth="1"/>
    <col min="34" max="37" width="8.875" style="62" customWidth="1"/>
    <col min="38" max="38" width="12" style="62" hidden="1" customWidth="1"/>
    <col min="39" max="39" width="11.125" style="220" hidden="1" customWidth="1"/>
    <col min="40" max="40" width="9" style="220" hidden="1" customWidth="1"/>
    <col min="41" max="45" width="9" style="62" hidden="1" customWidth="1"/>
    <col min="46" max="46" width="10.5" style="62" hidden="1" customWidth="1"/>
    <col min="47" max="66" width="9" style="220" hidden="1" customWidth="1"/>
    <col min="67" max="67" width="9" style="220"/>
    <col min="68" max="69" width="9" style="219"/>
    <col min="70" max="70" width="9" style="203"/>
    <col min="71" max="16384" width="9" style="4"/>
  </cols>
  <sheetData>
    <row r="1" spans="2:69" s="2" customFormat="1" ht="36.75" customHeight="1" x14ac:dyDescent="0.15">
      <c r="D1" s="11" t="s">
        <v>17</v>
      </c>
      <c r="E1" s="3"/>
      <c r="F1" s="3"/>
      <c r="G1" s="3"/>
      <c r="H1" s="3"/>
      <c r="I1" s="14"/>
      <c r="K1" s="3"/>
      <c r="L1" s="103" t="s">
        <v>53</v>
      </c>
      <c r="M1" s="243" t="s">
        <v>52</v>
      </c>
      <c r="N1" s="243"/>
      <c r="O1" s="318" t="s">
        <v>59</v>
      </c>
      <c r="P1" s="319"/>
      <c r="Q1" s="240"/>
      <c r="R1" s="240"/>
      <c r="S1" s="240"/>
      <c r="T1" s="3"/>
      <c r="U1" s="15"/>
      <c r="X1" s="52"/>
      <c r="Y1" s="52"/>
      <c r="Z1" s="52"/>
      <c r="AA1" s="52"/>
      <c r="AB1" s="52"/>
      <c r="AC1" s="52"/>
      <c r="AD1" s="52"/>
      <c r="AE1" s="52"/>
      <c r="AF1" s="316" t="s">
        <v>135</v>
      </c>
      <c r="AG1" s="317"/>
      <c r="AH1" s="55"/>
      <c r="AI1" s="55"/>
      <c r="AJ1" s="55"/>
      <c r="AK1" s="55"/>
      <c r="AL1" s="55"/>
      <c r="AM1" s="228" t="s">
        <v>94</v>
      </c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229"/>
      <c r="BO1" s="57"/>
      <c r="BP1" s="217"/>
      <c r="BQ1" s="217"/>
    </row>
    <row r="2" spans="2:69" s="2" customFormat="1" ht="24" customHeight="1" x14ac:dyDescent="0.15">
      <c r="B2" s="1"/>
      <c r="E2" s="276" t="s">
        <v>51</v>
      </c>
      <c r="F2" s="277"/>
      <c r="G2" s="277"/>
      <c r="H2" s="277"/>
      <c r="I2" s="266" t="s">
        <v>45</v>
      </c>
      <c r="J2" s="324"/>
      <c r="K2" s="324"/>
      <c r="L2" s="324"/>
      <c r="M2" s="324"/>
      <c r="N2" s="325"/>
      <c r="O2" s="181"/>
      <c r="P2" s="182"/>
      <c r="Q2" s="53"/>
      <c r="R2" s="53"/>
      <c r="S2" s="185" t="s">
        <v>60</v>
      </c>
      <c r="T2" s="140"/>
      <c r="U2" s="140"/>
      <c r="V2" s="140"/>
      <c r="W2" s="140"/>
      <c r="X2" s="140"/>
      <c r="Y2" s="140"/>
      <c r="Z2" s="140"/>
      <c r="AA2" s="140"/>
      <c r="AB2" s="140"/>
      <c r="AC2" s="145"/>
      <c r="AD2" s="145"/>
      <c r="AE2"/>
      <c r="AF2"/>
      <c r="AG2"/>
      <c r="AH2"/>
      <c r="AI2"/>
      <c r="AJ2"/>
      <c r="AK2"/>
      <c r="AL2" s="220"/>
      <c r="AM2" s="228" t="str">
        <f>IF(IF(AND(I7="",K5&lt;&gt;""),1,0)=1,"窓口担当者の電話番号が記入されていません。","")</f>
        <v/>
      </c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217"/>
      <c r="BQ2" s="217"/>
    </row>
    <row r="3" spans="2:69" s="2" customFormat="1" ht="24" x14ac:dyDescent="0.15">
      <c r="B3" s="1"/>
      <c r="D3" s="3"/>
      <c r="E3" s="273" t="s">
        <v>63</v>
      </c>
      <c r="F3" s="274"/>
      <c r="G3" s="274"/>
      <c r="H3" s="275"/>
      <c r="I3" s="266"/>
      <c r="J3" s="280"/>
      <c r="K3" s="281"/>
      <c r="L3" s="331" t="s">
        <v>78</v>
      </c>
      <c r="M3" s="332"/>
      <c r="N3" s="333"/>
      <c r="O3" s="322"/>
      <c r="P3" s="323"/>
      <c r="Q3"/>
      <c r="R3"/>
      <c r="S3" s="185" t="s">
        <v>77</v>
      </c>
      <c r="T3"/>
      <c r="U3"/>
      <c r="V3" s="141"/>
      <c r="W3" s="141"/>
      <c r="X3" s="141"/>
      <c r="Y3" s="141"/>
      <c r="Z3" s="141"/>
      <c r="AA3" s="141"/>
      <c r="AB3" s="141"/>
      <c r="AC3"/>
      <c r="AD3"/>
      <c r="AE3"/>
      <c r="AF3"/>
      <c r="AG3"/>
      <c r="AH3"/>
      <c r="AI3"/>
      <c r="AJ3"/>
      <c r="AK3"/>
      <c r="AL3" s="57"/>
      <c r="AM3" s="228" t="str">
        <f>IF(IF(AND(I8="",K5&lt;&gt;""),1,0)=1,"窓口担当者のメールアドレスが記入されていません。","")</f>
        <v/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217"/>
      <c r="BQ3" s="217"/>
    </row>
    <row r="4" spans="2:69" s="2" customFormat="1" ht="24" x14ac:dyDescent="0.15">
      <c r="B4" s="1"/>
      <c r="D4" s="3"/>
      <c r="E4" s="273" t="s">
        <v>73</v>
      </c>
      <c r="F4" s="274"/>
      <c r="G4" s="274"/>
      <c r="H4" s="275"/>
      <c r="I4" s="266"/>
      <c r="J4" s="280"/>
      <c r="K4" s="280"/>
      <c r="L4" s="280"/>
      <c r="M4" s="183"/>
      <c r="N4" s="184"/>
      <c r="Q4" s="53"/>
      <c r="R4" s="53"/>
      <c r="S4" s="185" t="s">
        <v>64</v>
      </c>
      <c r="T4" s="141"/>
      <c r="U4" s="141"/>
      <c r="V4" s="141"/>
      <c r="W4" s="141"/>
      <c r="X4" s="141"/>
      <c r="Y4" s="141"/>
      <c r="Z4" s="141"/>
      <c r="AA4" s="141"/>
      <c r="AB4" s="141"/>
      <c r="AC4"/>
      <c r="AD4"/>
      <c r="AE4"/>
      <c r="AF4"/>
      <c r="AG4"/>
      <c r="AH4"/>
      <c r="AI4"/>
      <c r="AJ4"/>
      <c r="AK4"/>
      <c r="AL4" s="220"/>
      <c r="AM4" s="228" t="str">
        <f>IF(IF(LENB(I8)&lt;&gt;LEN(I8),1,0),"窓口担当者のメールアドレスに全角文字が含まれています。","")</f>
        <v/>
      </c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217"/>
      <c r="BQ4" s="217"/>
    </row>
    <row r="5" spans="2:69" s="2" customFormat="1" ht="24" x14ac:dyDescent="0.15">
      <c r="B5" s="1"/>
      <c r="D5" s="3"/>
      <c r="E5" s="276" t="s">
        <v>50</v>
      </c>
      <c r="F5" s="277"/>
      <c r="G5" s="277"/>
      <c r="H5" s="326" t="s">
        <v>38</v>
      </c>
      <c r="I5" s="330"/>
      <c r="J5" s="68"/>
      <c r="K5" s="75"/>
      <c r="L5" s="38" t="s">
        <v>39</v>
      </c>
      <c r="M5" s="266"/>
      <c r="N5" s="325"/>
      <c r="O5" s="154" t="s">
        <v>67</v>
      </c>
      <c r="P5" s="3"/>
      <c r="Q5" s="53"/>
      <c r="R5" s="53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/>
      <c r="AD5"/>
      <c r="AE5"/>
      <c r="AF5"/>
      <c r="AG5"/>
      <c r="AH5"/>
      <c r="AI5"/>
      <c r="AJ5"/>
      <c r="AK5"/>
      <c r="AL5" s="220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217"/>
      <c r="BQ5" s="217"/>
    </row>
    <row r="6" spans="2:69" s="2" customFormat="1" ht="24" x14ac:dyDescent="0.15">
      <c r="B6" s="1"/>
      <c r="D6" s="3"/>
      <c r="E6" s="276" t="s">
        <v>49</v>
      </c>
      <c r="F6" s="277"/>
      <c r="G6" s="277"/>
      <c r="H6" s="326" t="s">
        <v>41</v>
      </c>
      <c r="I6" s="327"/>
      <c r="J6" s="69"/>
      <c r="K6" s="76"/>
      <c r="L6" s="38" t="s">
        <v>40</v>
      </c>
      <c r="M6" s="328"/>
      <c r="N6" s="329"/>
      <c r="O6" s="270" t="str">
        <f>IF(OR(AM2&lt;&gt;"",AM3&lt;&gt;"",AM4&lt;&gt;"",AM11&lt;&gt;"",AM12&lt;&gt;"",AM13&lt;&gt;"",AM14&lt;&gt;"",AM15&lt;&gt;"",AM17&lt;&gt;"",AM22&lt;&gt;"",AM23&lt;&gt;"",AM24&lt;&gt;"",AM25&lt;&gt;"",AM26&lt;&gt;"",AM27&lt;&gt;"",AM28&lt;&gt;"",AM29&lt;&gt;"",AM30&lt;&gt;"",AM31&lt;&gt;"",AM32&lt;&gt;"",AM33&lt;&gt;"",AM34&lt;&gt;""),"【記入エラー】"&amp;CHAR(10)&amp;AM2&amp;AM3&amp;AM4&amp;AM11&amp;AM12&amp;AM13&amp;AM14&amp;AM15&amp;AM17&amp;AM22&amp;AM23&amp;AM24&amp;AM25&amp;AM26&amp;AM27&amp;AM28&amp;AM29&amp;AM30&amp;AM31&amp;AM32&amp;AM33&amp;AM34,"")</f>
        <v/>
      </c>
      <c r="P6" s="271"/>
      <c r="Q6" s="271"/>
      <c r="R6" s="271"/>
      <c r="S6" s="271"/>
      <c r="T6" s="271"/>
      <c r="U6" s="272"/>
      <c r="V6"/>
      <c r="W6"/>
      <c r="X6" s="39"/>
      <c r="Y6" s="39"/>
      <c r="Z6" s="39"/>
      <c r="AA6" s="39"/>
      <c r="AB6" s="39"/>
      <c r="AC6"/>
      <c r="AD6"/>
      <c r="AE6"/>
      <c r="AF6"/>
      <c r="AG6"/>
      <c r="AH6"/>
      <c r="AI6"/>
      <c r="AJ6"/>
      <c r="AK6"/>
      <c r="AL6" s="220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217"/>
      <c r="BQ6" s="217"/>
    </row>
    <row r="7" spans="2:69" s="2" customFormat="1" ht="24" x14ac:dyDescent="0.15">
      <c r="B7" s="1"/>
      <c r="D7" s="3"/>
      <c r="E7" s="273" t="s">
        <v>42</v>
      </c>
      <c r="F7" s="274"/>
      <c r="G7" s="274"/>
      <c r="H7" s="275"/>
      <c r="I7" s="266"/>
      <c r="J7" s="267"/>
      <c r="K7" s="267"/>
      <c r="L7" s="267"/>
      <c r="M7" s="267"/>
      <c r="N7" s="268"/>
      <c r="O7" s="271"/>
      <c r="P7" s="271"/>
      <c r="Q7" s="271"/>
      <c r="R7" s="271"/>
      <c r="S7" s="271"/>
      <c r="T7" s="271"/>
      <c r="U7" s="272"/>
      <c r="V7"/>
      <c r="W7"/>
      <c r="X7" s="50"/>
      <c r="Y7" s="50"/>
      <c r="Z7" s="50"/>
      <c r="AA7" s="50"/>
      <c r="AB7" s="50"/>
      <c r="AC7"/>
      <c r="AD7"/>
      <c r="AE7"/>
      <c r="AF7"/>
      <c r="AG7"/>
      <c r="AH7"/>
      <c r="AI7"/>
      <c r="AJ7"/>
      <c r="AK7"/>
      <c r="AL7" s="220"/>
      <c r="AM7" s="57"/>
      <c r="AN7" s="57"/>
      <c r="AO7" s="57"/>
      <c r="AP7" s="57"/>
      <c r="AQ7" s="57"/>
      <c r="AR7" s="57"/>
      <c r="AS7" s="57"/>
      <c r="AT7" s="57" t="s">
        <v>95</v>
      </c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217"/>
      <c r="BQ7" s="217"/>
    </row>
    <row r="8" spans="2:69" s="2" customFormat="1" ht="24" x14ac:dyDescent="0.15">
      <c r="B8" s="1"/>
      <c r="D8" s="3"/>
      <c r="E8" s="334" t="s">
        <v>43</v>
      </c>
      <c r="F8" s="335"/>
      <c r="G8" s="335"/>
      <c r="H8" s="335"/>
      <c r="I8" s="269"/>
      <c r="J8" s="267"/>
      <c r="K8" s="267"/>
      <c r="L8" s="267"/>
      <c r="M8" s="267"/>
      <c r="N8" s="268"/>
      <c r="O8" s="271"/>
      <c r="P8" s="271"/>
      <c r="Q8" s="271"/>
      <c r="R8" s="271"/>
      <c r="S8" s="271"/>
      <c r="T8" s="271"/>
      <c r="U8" s="272"/>
      <c r="V8"/>
      <c r="W8" s="39"/>
      <c r="X8" s="50"/>
      <c r="Y8" s="50"/>
      <c r="Z8" s="50"/>
      <c r="AA8" s="50"/>
      <c r="AB8" s="50"/>
      <c r="AE8" s="50"/>
      <c r="AF8" s="50"/>
      <c r="AG8" s="50"/>
      <c r="AH8" s="56"/>
      <c r="AI8" s="56"/>
      <c r="AJ8" s="56"/>
      <c r="AK8" s="56"/>
      <c r="AL8" s="56"/>
      <c r="AM8" s="57"/>
      <c r="AN8" s="57"/>
      <c r="AO8" s="57"/>
      <c r="AP8" s="57"/>
      <c r="AQ8" s="57"/>
      <c r="AR8" s="57"/>
      <c r="AS8" s="57"/>
      <c r="AT8" s="57" t="s">
        <v>96</v>
      </c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217"/>
      <c r="BQ8" s="217"/>
    </row>
    <row r="9" spans="2:69" s="2" customFormat="1" ht="26.25" customHeight="1" x14ac:dyDescent="0.15">
      <c r="B9" s="1"/>
      <c r="E9" s="276" t="s">
        <v>44</v>
      </c>
      <c r="F9" s="277"/>
      <c r="G9" s="277"/>
      <c r="H9" s="277"/>
      <c r="I9" s="266"/>
      <c r="J9" s="267"/>
      <c r="K9" s="267"/>
      <c r="L9" s="267"/>
      <c r="M9" s="267"/>
      <c r="N9" s="268"/>
      <c r="O9" s="271"/>
      <c r="P9" s="271"/>
      <c r="Q9" s="271"/>
      <c r="R9" s="271"/>
      <c r="S9" s="271"/>
      <c r="T9" s="271"/>
      <c r="U9" s="272"/>
      <c r="V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 t="s">
        <v>97</v>
      </c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217"/>
      <c r="BQ9" s="217"/>
    </row>
    <row r="10" spans="2:69" s="2" customFormat="1" ht="20.25" customHeight="1" x14ac:dyDescent="0.15">
      <c r="B10" s="1"/>
      <c r="D10" s="7"/>
      <c r="E10" s="157" t="s">
        <v>74</v>
      </c>
      <c r="F10" s="3"/>
      <c r="G10" s="3"/>
      <c r="H10" s="3"/>
      <c r="I10" s="3"/>
      <c r="J10" s="3"/>
      <c r="K10" s="13"/>
      <c r="L10" s="7"/>
      <c r="M10" s="3"/>
      <c r="N10" s="3"/>
      <c r="O10" s="271"/>
      <c r="P10" s="271"/>
      <c r="Q10" s="271"/>
      <c r="R10" s="271"/>
      <c r="S10" s="271"/>
      <c r="T10" s="271"/>
      <c r="U10" s="272"/>
      <c r="V10"/>
      <c r="W10" s="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8"/>
      <c r="AI10" s="58"/>
      <c r="AJ10" s="58"/>
      <c r="AK10" s="58"/>
      <c r="AL10" s="58"/>
      <c r="AM10" s="228" t="s">
        <v>98</v>
      </c>
      <c r="AN10" s="57"/>
      <c r="AO10" s="57"/>
      <c r="AP10" s="57"/>
      <c r="AQ10" s="57"/>
      <c r="AR10" s="57"/>
      <c r="AS10" s="57"/>
      <c r="AT10" s="57" t="s">
        <v>99</v>
      </c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217"/>
      <c r="BQ10" s="217"/>
    </row>
    <row r="11" spans="2:69" s="2" customFormat="1" ht="17.25" customHeight="1" x14ac:dyDescent="0.15">
      <c r="B11" s="1"/>
      <c r="I11" s="39"/>
      <c r="J11" s="39"/>
      <c r="K11" s="13"/>
      <c r="M11" s="3"/>
      <c r="N11" s="3"/>
      <c r="O11" s="271"/>
      <c r="P11" s="271"/>
      <c r="Q11" s="271"/>
      <c r="R11" s="271"/>
      <c r="S11" s="271"/>
      <c r="T11" s="271"/>
      <c r="U11" s="272"/>
      <c r="V11"/>
      <c r="W11" s="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8"/>
      <c r="AI11" s="58"/>
      <c r="AJ11" s="58"/>
      <c r="AK11" s="58"/>
      <c r="AL11" s="58"/>
      <c r="AM11" s="228" t="str">
        <f>IF(COUNTIF(AO17,"1")&gt;0,"管理者のメールアドレスで全角文字が存在します。　","")</f>
        <v/>
      </c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217"/>
      <c r="BQ11" s="217"/>
    </row>
    <row r="12" spans="2:69" s="2" customFormat="1" ht="8.25" customHeight="1" thickBot="1" x14ac:dyDescent="0.2">
      <c r="C12" s="16"/>
      <c r="D12" s="16"/>
      <c r="I12" s="3"/>
      <c r="J12" s="3"/>
      <c r="K12" s="3"/>
      <c r="L12" s="3"/>
      <c r="M12" s="3"/>
      <c r="N12" s="3"/>
      <c r="O12" s="3"/>
      <c r="P12" s="3"/>
      <c r="Q12" s="53"/>
      <c r="R12" s="53"/>
      <c r="S12" s="3"/>
      <c r="T12" s="3"/>
      <c r="U12" s="15"/>
      <c r="V12" s="15"/>
      <c r="W12" s="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8"/>
      <c r="AI12" s="58"/>
      <c r="AJ12" s="58"/>
      <c r="AK12" s="58"/>
      <c r="AL12" s="58"/>
      <c r="AM12" s="228" t="str">
        <f>IF(COUNTIF(AP17,"&lt;&gt;0")&gt;0,"メールアドレスに不要な改行が存在しますので、削除下さい。","")</f>
        <v/>
      </c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217"/>
      <c r="BQ12" s="217"/>
    </row>
    <row r="13" spans="2:69" s="2" customFormat="1" ht="17.25" customHeight="1" x14ac:dyDescent="0.15">
      <c r="C13" s="3"/>
      <c r="D13" s="3"/>
      <c r="J13" s="253"/>
      <c r="K13" s="255" t="s">
        <v>56</v>
      </c>
      <c r="L13" s="258" t="s">
        <v>5</v>
      </c>
      <c r="M13" s="259"/>
      <c r="N13" s="262" t="s">
        <v>66</v>
      </c>
      <c r="O13" s="263"/>
      <c r="P13" s="320" t="s">
        <v>69</v>
      </c>
      <c r="Q13" s="39"/>
      <c r="R13" s="247"/>
      <c r="S13" s="142"/>
      <c r="T13" s="142"/>
      <c r="U13" s="142"/>
      <c r="V13" s="142"/>
      <c r="W13" s="142"/>
      <c r="X13" s="51"/>
      <c r="Y13" s="51"/>
      <c r="Z13" s="51"/>
      <c r="AA13" s="51"/>
      <c r="AB13" s="51"/>
      <c r="AC13" s="65"/>
      <c r="AD13" s="65"/>
      <c r="AE13" s="65"/>
      <c r="AF13" s="65"/>
      <c r="AG13" s="65"/>
      <c r="AH13" s="59"/>
      <c r="AI13" s="59"/>
      <c r="AJ13" s="59"/>
      <c r="AK13" s="59"/>
      <c r="AL13" s="59"/>
      <c r="AM13" s="228" t="str">
        <f>IF(COUNTIF(AQ17,"1")&gt;0,"管理者のメールアドレスが記入されていません。","")</f>
        <v/>
      </c>
      <c r="AN13" s="57"/>
      <c r="AO13" s="57"/>
      <c r="AP13" s="57"/>
      <c r="AQ13" s="57"/>
      <c r="AR13" s="57"/>
      <c r="AS13" s="57"/>
      <c r="AT13" s="57" t="s">
        <v>6</v>
      </c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217"/>
      <c r="BQ13" s="217"/>
    </row>
    <row r="14" spans="2:69" s="2" customFormat="1" ht="17.25" customHeight="1" x14ac:dyDescent="0.15">
      <c r="C14" s="3"/>
      <c r="D14" s="3"/>
      <c r="E14" s="3"/>
      <c r="F14" s="33"/>
      <c r="G14" s="39"/>
      <c r="H14" s="39"/>
      <c r="I14" s="17"/>
      <c r="J14" s="253"/>
      <c r="K14" s="256"/>
      <c r="L14" s="260"/>
      <c r="M14" s="261"/>
      <c r="N14" s="264"/>
      <c r="O14" s="265"/>
      <c r="P14" s="291"/>
      <c r="Q14" s="39"/>
      <c r="R14" s="247"/>
      <c r="S14" s="142"/>
      <c r="T14" s="142"/>
      <c r="U14" s="142"/>
      <c r="V14" s="142"/>
      <c r="W14" s="142"/>
      <c r="X14" s="51"/>
      <c r="Y14" s="51"/>
      <c r="Z14" s="51"/>
      <c r="AA14" s="51"/>
      <c r="AB14" s="51"/>
      <c r="AC14" s="65"/>
      <c r="AD14" s="65"/>
      <c r="AE14" s="65"/>
      <c r="AF14" s="65"/>
      <c r="AG14" s="65"/>
      <c r="AH14" s="59"/>
      <c r="AI14" s="59"/>
      <c r="AJ14" s="59"/>
      <c r="AK14" s="59"/>
      <c r="AL14" s="59"/>
      <c r="AM14" s="228" t="str">
        <f>IF(COUNTIF(AR17,"1")&gt;0,"管理者の部署名が記入されていません。","")</f>
        <v/>
      </c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217"/>
      <c r="BQ14" s="217"/>
    </row>
    <row r="15" spans="2:69" s="3" customFormat="1" ht="13.7" customHeight="1" thickBot="1" x14ac:dyDescent="0.2">
      <c r="I15" s="18"/>
      <c r="J15" s="254"/>
      <c r="K15" s="257"/>
      <c r="L15" s="70" t="s">
        <v>30</v>
      </c>
      <c r="M15" s="70" t="s">
        <v>7</v>
      </c>
      <c r="N15" s="70" t="s">
        <v>27</v>
      </c>
      <c r="O15" s="70" t="s">
        <v>26</v>
      </c>
      <c r="P15" s="321"/>
      <c r="Q15" s="39"/>
      <c r="R15" s="247"/>
      <c r="S15" s="37"/>
      <c r="T15" s="36"/>
      <c r="V15" s="36"/>
      <c r="W15" s="37"/>
      <c r="X15" s="44"/>
      <c r="Y15" s="44"/>
      <c r="Z15" s="44"/>
      <c r="AA15" s="44"/>
      <c r="AB15" s="44"/>
      <c r="AC15" s="53"/>
      <c r="AD15" s="53"/>
      <c r="AE15" s="53"/>
      <c r="AF15" s="53"/>
      <c r="AG15" s="53"/>
      <c r="AH15" s="60"/>
      <c r="AI15" s="60"/>
      <c r="AJ15" s="60"/>
      <c r="AK15" s="60"/>
      <c r="AL15" s="60"/>
      <c r="AM15" s="230" t="str">
        <f>IF(COUNTIF(AS17,"1")&gt;0,"管理者の姓のフリガナが記入されていません。　","")</f>
        <v/>
      </c>
      <c r="AN15" s="58"/>
      <c r="AO15" s="230" t="s">
        <v>98</v>
      </c>
      <c r="AP15" s="58"/>
      <c r="AQ15" s="58"/>
      <c r="AR15" s="58"/>
      <c r="AS15" s="58"/>
      <c r="AT15" s="58" t="s">
        <v>9</v>
      </c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218"/>
      <c r="BQ15" s="218"/>
    </row>
    <row r="16" spans="2:69" s="19" customFormat="1" ht="27.75" hidden="1" customHeight="1" thickBot="1" x14ac:dyDescent="0.2">
      <c r="C16" s="65"/>
      <c r="D16" s="20"/>
      <c r="E16" s="2"/>
      <c r="F16" s="2"/>
      <c r="G16" s="2"/>
      <c r="H16" s="2"/>
      <c r="I16" s="21" t="s">
        <v>10</v>
      </c>
      <c r="J16" s="40" t="str">
        <f>$I$2</f>
        <v>　　　　　　　　</v>
      </c>
      <c r="K16" s="41">
        <f>$I$3</f>
        <v>0</v>
      </c>
      <c r="L16" s="42">
        <f>$K$5</f>
        <v>0</v>
      </c>
      <c r="M16" s="42">
        <f>$M$5</f>
        <v>0</v>
      </c>
      <c r="N16" s="42">
        <f>$K$6</f>
        <v>0</v>
      </c>
      <c r="O16" s="42">
        <f>$M$6</f>
        <v>0</v>
      </c>
      <c r="P16" s="43">
        <f>$I$8</f>
        <v>0</v>
      </c>
      <c r="Q16" s="39"/>
      <c r="R16" s="53"/>
      <c r="S16" s="45">
        <f>$Q$6</f>
        <v>0</v>
      </c>
      <c r="T16" s="45">
        <f>$V$8</f>
        <v>0</v>
      </c>
      <c r="U16" s="45">
        <f>$Q$7</f>
        <v>0</v>
      </c>
      <c r="V16" s="45">
        <f>$Q$8</f>
        <v>0</v>
      </c>
      <c r="W16" s="45">
        <f>$I$7</f>
        <v>0</v>
      </c>
      <c r="X16" s="45"/>
      <c r="Y16" s="45"/>
      <c r="Z16" s="45"/>
      <c r="AA16" s="45"/>
      <c r="AB16" s="45"/>
      <c r="AC16" s="64"/>
      <c r="AD16" s="64"/>
      <c r="AE16" s="64"/>
      <c r="AF16" s="64"/>
      <c r="AG16" s="64"/>
      <c r="AH16" s="61"/>
      <c r="AI16" s="61"/>
      <c r="AJ16" s="61"/>
      <c r="AK16" s="61"/>
      <c r="AL16" s="61"/>
      <c r="AM16" s="228" t="str">
        <f t="shared" ref="AM16" si="0">IF(COUNTIF(AU18,"1")&gt;0,"管理者のフリガナが記入されていません。　","")</f>
        <v/>
      </c>
      <c r="AN16" s="57"/>
      <c r="AO16" s="228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217"/>
      <c r="BQ16" s="217"/>
    </row>
    <row r="17" spans="2:69" s="19" customFormat="1" ht="30.75" customHeight="1" thickBot="1" x14ac:dyDescent="0.2">
      <c r="B17" s="22"/>
      <c r="D17" s="23"/>
      <c r="E17" s="2"/>
      <c r="F17" s="2"/>
      <c r="G17" s="2"/>
      <c r="H17" s="2"/>
      <c r="I17" s="71" t="s">
        <v>11</v>
      </c>
      <c r="J17" s="46" t="str">
        <f>IF(L17 &lt;&gt; "",$I$2,"")</f>
        <v/>
      </c>
      <c r="K17" s="77"/>
      <c r="L17" s="78"/>
      <c r="M17" s="78"/>
      <c r="N17" s="78"/>
      <c r="O17" s="79"/>
      <c r="P17" s="80"/>
      <c r="Q17" s="39"/>
      <c r="R17" s="20"/>
      <c r="S17" s="34"/>
      <c r="T17" s="34"/>
      <c r="U17" s="35"/>
      <c r="V17"/>
      <c r="W17" s="34"/>
      <c r="X17" s="34"/>
      <c r="Y17" s="34"/>
      <c r="Z17" s="34"/>
      <c r="AA17" s="34"/>
      <c r="AB17" s="34"/>
      <c r="AC17" s="66"/>
      <c r="AD17" s="66"/>
      <c r="AE17" s="66"/>
      <c r="AF17" s="66"/>
      <c r="AG17" s="66"/>
      <c r="AH17" s="62"/>
      <c r="AI17" s="62"/>
      <c r="AJ17" s="62"/>
      <c r="AK17" s="62"/>
      <c r="AL17" s="62"/>
      <c r="AM17" s="228" t="str">
        <f>IF(COUNTIF(AT17,"1")&gt;0,"管理者の名のフリガナが記入されていません。　","")</f>
        <v/>
      </c>
      <c r="AN17" s="57"/>
      <c r="AO17" s="228">
        <f>IF(LEN(P17)&lt;&gt;LENB(P17),1,0)</f>
        <v>0</v>
      </c>
      <c r="AP17" s="228">
        <f>IFERROR(FIND(CHAR(10),P17),0)</f>
        <v>0</v>
      </c>
      <c r="AQ17" s="228">
        <f>IF(AND(AND(L17&lt;&gt;"",L17&lt;&gt;" ",L17&lt;&gt;"　"),P17=""),1,0)</f>
        <v>0</v>
      </c>
      <c r="AR17" s="228">
        <f>IF(AND(AND(L17&lt;&gt;"",L17&lt;&gt;" ",L17&lt;&gt;"　"),K17=""),1,0)</f>
        <v>0</v>
      </c>
      <c r="AS17" s="228">
        <f>IF(AND(AND(L17&lt;&gt;"",L17&lt;&gt;" ",L17&lt;&gt;"　"),N17=""),1,0)</f>
        <v>0</v>
      </c>
      <c r="AT17" s="228">
        <f>IF(AND(AND(L17&lt;&gt;"",L17&lt;&gt;" ",L17&lt;&gt;"　"),O17=""),1,0)</f>
        <v>0</v>
      </c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217"/>
      <c r="BQ17" s="217"/>
    </row>
    <row r="18" spans="2:69" s="19" customFormat="1" ht="24" customHeight="1" thickBot="1" x14ac:dyDescent="0.2">
      <c r="B18" s="22"/>
      <c r="D18" s="23"/>
      <c r="I18" s="166"/>
      <c r="J18" s="165" t="str">
        <f>IF(L18 &lt;&gt; "",$I$2,"")</f>
        <v/>
      </c>
      <c r="K18" s="164"/>
      <c r="L18" s="158"/>
      <c r="M18" s="159"/>
      <c r="N18" s="159"/>
      <c r="O18" s="159"/>
      <c r="P18" s="160"/>
      <c r="Q18" s="20"/>
      <c r="R18" s="20"/>
      <c r="S18" s="154" t="s">
        <v>76</v>
      </c>
      <c r="T18" s="34"/>
      <c r="U18" s="35"/>
      <c r="V18"/>
      <c r="W18" s="34"/>
      <c r="X18" s="34"/>
      <c r="Y18" s="278" t="s">
        <v>21</v>
      </c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04"/>
      <c r="AK18" s="180"/>
      <c r="AL18" s="62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217"/>
      <c r="BQ18" s="217"/>
    </row>
    <row r="19" spans="2:69" s="19" customFormat="1" ht="24" customHeight="1" x14ac:dyDescent="0.15">
      <c r="B19" s="22"/>
      <c r="D19" s="23"/>
      <c r="I19" s="167"/>
      <c r="J19" s="168" t="str">
        <f>IF(L19 &lt;&gt; "",$I$2,"")</f>
        <v>　　　　　　　　</v>
      </c>
      <c r="K19" s="285" t="s">
        <v>70</v>
      </c>
      <c r="L19" s="288" t="s">
        <v>5</v>
      </c>
      <c r="M19" s="259"/>
      <c r="N19" s="289" t="s">
        <v>65</v>
      </c>
      <c r="O19" s="263"/>
      <c r="P19" s="290" t="s">
        <v>31</v>
      </c>
      <c r="Q19" s="20"/>
      <c r="R19" s="20"/>
      <c r="S19" s="282" t="s">
        <v>36</v>
      </c>
      <c r="T19" s="283"/>
      <c r="U19" s="283"/>
      <c r="V19" s="283"/>
      <c r="W19" s="284"/>
      <c r="X19" s="51"/>
      <c r="Y19" s="305" t="s">
        <v>68</v>
      </c>
      <c r="Z19" s="306"/>
      <c r="AA19" s="306"/>
      <c r="AB19" s="307"/>
      <c r="AC19" s="308" t="s">
        <v>57</v>
      </c>
      <c r="AD19" s="299" t="s">
        <v>82</v>
      </c>
      <c r="AE19" s="299" t="s">
        <v>75</v>
      </c>
      <c r="AF19" s="299" t="s">
        <v>48</v>
      </c>
      <c r="AG19" s="311" t="s">
        <v>58</v>
      </c>
      <c r="AH19" s="289" t="s">
        <v>130</v>
      </c>
      <c r="AI19" s="262" t="s">
        <v>61</v>
      </c>
      <c r="AJ19" s="299" t="s">
        <v>129</v>
      </c>
      <c r="AK19" s="302" t="s">
        <v>131</v>
      </c>
      <c r="AL19" s="59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 t="s">
        <v>100</v>
      </c>
      <c r="BB19" s="57" t="s">
        <v>100</v>
      </c>
      <c r="BC19" s="57" t="s">
        <v>100</v>
      </c>
      <c r="BD19" s="57" t="s">
        <v>100</v>
      </c>
      <c r="BE19" s="57" t="s">
        <v>100</v>
      </c>
      <c r="BF19" s="57" t="s">
        <v>100</v>
      </c>
      <c r="BG19" s="57" t="s">
        <v>100</v>
      </c>
      <c r="BH19" s="57" t="s">
        <v>100</v>
      </c>
      <c r="BI19" s="57" t="s">
        <v>100</v>
      </c>
      <c r="BJ19" s="57" t="s">
        <v>100</v>
      </c>
      <c r="BK19" s="57" t="s">
        <v>100</v>
      </c>
      <c r="BL19" s="57" t="s">
        <v>100</v>
      </c>
      <c r="BM19" s="57" t="s">
        <v>100</v>
      </c>
      <c r="BN19" s="57" t="s">
        <v>100</v>
      </c>
      <c r="BO19" s="57"/>
      <c r="BP19" s="217"/>
      <c r="BQ19" s="217"/>
    </row>
    <row r="20" spans="2:69" s="19" customFormat="1" ht="24" customHeight="1" thickBot="1" x14ac:dyDescent="0.2">
      <c r="B20" s="24"/>
      <c r="D20" s="23"/>
      <c r="I20" s="250"/>
      <c r="J20" s="169" t="str">
        <f>IF(L20 &lt;&gt; "",$I$2,"")</f>
        <v/>
      </c>
      <c r="K20" s="286"/>
      <c r="L20" s="260"/>
      <c r="M20" s="261"/>
      <c r="N20" s="264"/>
      <c r="O20" s="265"/>
      <c r="P20" s="291"/>
      <c r="Q20" s="44"/>
      <c r="R20" s="298"/>
      <c r="S20" s="155" t="s">
        <v>71</v>
      </c>
      <c r="T20" s="293" t="s">
        <v>28</v>
      </c>
      <c r="U20" s="295" t="s">
        <v>134</v>
      </c>
      <c r="V20" s="295" t="s">
        <v>8</v>
      </c>
      <c r="W20" s="156" t="s">
        <v>72</v>
      </c>
      <c r="X20" s="44"/>
      <c r="Y20" s="248" t="s">
        <v>12</v>
      </c>
      <c r="Z20" s="249"/>
      <c r="AA20" s="296" t="s">
        <v>13</v>
      </c>
      <c r="AB20" s="297"/>
      <c r="AC20" s="309"/>
      <c r="AD20" s="300"/>
      <c r="AE20" s="300"/>
      <c r="AF20" s="300"/>
      <c r="AG20" s="298"/>
      <c r="AH20" s="313"/>
      <c r="AI20" s="264"/>
      <c r="AJ20" s="300"/>
      <c r="AK20" s="303"/>
      <c r="AL20" s="60"/>
      <c r="AM20" s="57"/>
      <c r="AN20" s="57"/>
      <c r="AO20" s="57" t="s">
        <v>101</v>
      </c>
      <c r="AP20" s="57" t="s">
        <v>101</v>
      </c>
      <c r="AQ20" s="57" t="s">
        <v>101</v>
      </c>
      <c r="AR20" s="57" t="s">
        <v>102</v>
      </c>
      <c r="AS20" s="57" t="s">
        <v>103</v>
      </c>
      <c r="AT20" s="57" t="s">
        <v>6</v>
      </c>
      <c r="AU20" s="57" t="s">
        <v>104</v>
      </c>
      <c r="AV20" s="57" t="s">
        <v>105</v>
      </c>
      <c r="AW20" s="57" t="s">
        <v>106</v>
      </c>
      <c r="AX20" s="57" t="s">
        <v>107</v>
      </c>
      <c r="AY20" s="57" t="s">
        <v>108</v>
      </c>
      <c r="AZ20" s="57" t="s">
        <v>107</v>
      </c>
      <c r="BA20" s="57" t="s">
        <v>109</v>
      </c>
      <c r="BB20" s="57" t="s">
        <v>110</v>
      </c>
      <c r="BC20" s="57" t="s">
        <v>109</v>
      </c>
      <c r="BD20" s="57" t="s">
        <v>111</v>
      </c>
      <c r="BE20" s="57" t="s">
        <v>112</v>
      </c>
      <c r="BF20" s="57" t="s">
        <v>113</v>
      </c>
      <c r="BG20" s="57" t="s">
        <v>114</v>
      </c>
      <c r="BH20" s="57" t="s">
        <v>115</v>
      </c>
      <c r="BI20" s="57" t="s">
        <v>116</v>
      </c>
      <c r="BJ20" s="57" t="s">
        <v>117</v>
      </c>
      <c r="BK20" s="57" t="s">
        <v>118</v>
      </c>
      <c r="BL20" s="57" t="s">
        <v>119</v>
      </c>
      <c r="BM20" s="57" t="s">
        <v>120</v>
      </c>
      <c r="BN20" s="57" t="s">
        <v>121</v>
      </c>
      <c r="BO20" s="57"/>
      <c r="BP20" s="217"/>
      <c r="BQ20" s="217"/>
    </row>
    <row r="21" spans="2:69" s="19" customFormat="1" ht="28.5" customHeight="1" thickBot="1" x14ac:dyDescent="0.2">
      <c r="B21" s="24"/>
      <c r="G21" s="251" t="s">
        <v>14</v>
      </c>
      <c r="H21" s="252"/>
      <c r="I21" s="250"/>
      <c r="J21" s="170"/>
      <c r="K21" s="287"/>
      <c r="L21" s="48" t="s">
        <v>22</v>
      </c>
      <c r="M21" s="48" t="s">
        <v>23</v>
      </c>
      <c r="N21" s="48" t="s">
        <v>24</v>
      </c>
      <c r="O21" s="48" t="s">
        <v>25</v>
      </c>
      <c r="P21" s="292"/>
      <c r="Q21" s="53"/>
      <c r="R21" s="247"/>
      <c r="S21" s="63" t="s">
        <v>33</v>
      </c>
      <c r="T21" s="294"/>
      <c r="U21" s="294"/>
      <c r="V21" s="294"/>
      <c r="W21" s="146" t="s">
        <v>32</v>
      </c>
      <c r="X21" s="54"/>
      <c r="Y21" s="138" t="s">
        <v>46</v>
      </c>
      <c r="Z21" s="73" t="s">
        <v>47</v>
      </c>
      <c r="AA21" s="139" t="s">
        <v>46</v>
      </c>
      <c r="AB21" s="74" t="s">
        <v>47</v>
      </c>
      <c r="AC21" s="310"/>
      <c r="AD21" s="301"/>
      <c r="AE21" s="301"/>
      <c r="AF21" s="301"/>
      <c r="AG21" s="312"/>
      <c r="AH21" s="314"/>
      <c r="AI21" s="315"/>
      <c r="AJ21" s="301"/>
      <c r="AK21" s="304"/>
      <c r="AL21" s="231"/>
      <c r="AM21" s="232" t="s">
        <v>128</v>
      </c>
      <c r="AN21" s="57"/>
      <c r="AO21" s="57" t="s">
        <v>122</v>
      </c>
      <c r="AP21" s="57" t="s">
        <v>123</v>
      </c>
      <c r="AQ21" s="57" t="s">
        <v>124</v>
      </c>
      <c r="AR21" s="57" t="s">
        <v>124</v>
      </c>
      <c r="AS21" s="57" t="s">
        <v>124</v>
      </c>
      <c r="AT21" s="57" t="s">
        <v>125</v>
      </c>
      <c r="AU21" s="57" t="s">
        <v>124</v>
      </c>
      <c r="AV21" s="57" t="s">
        <v>124</v>
      </c>
      <c r="AW21" s="57" t="s">
        <v>124</v>
      </c>
      <c r="AX21" s="57" t="s">
        <v>124</v>
      </c>
      <c r="AY21" s="57" t="s">
        <v>126</v>
      </c>
      <c r="AZ21" s="57" t="s">
        <v>126</v>
      </c>
      <c r="BA21" s="57" t="s">
        <v>124</v>
      </c>
      <c r="BB21" s="57" t="s">
        <v>124</v>
      </c>
      <c r="BC21" s="57" t="s">
        <v>124</v>
      </c>
      <c r="BD21" s="57" t="s">
        <v>124</v>
      </c>
      <c r="BE21" s="57" t="s">
        <v>124</v>
      </c>
      <c r="BF21" s="57" t="s">
        <v>124</v>
      </c>
      <c r="BG21" s="57" t="s">
        <v>124</v>
      </c>
      <c r="BH21" s="57" t="s">
        <v>124</v>
      </c>
      <c r="BI21" s="57" t="s">
        <v>124</v>
      </c>
      <c r="BJ21" s="57" t="s">
        <v>124</v>
      </c>
      <c r="BK21" s="57" t="s">
        <v>124</v>
      </c>
      <c r="BL21" s="57" t="s">
        <v>124</v>
      </c>
      <c r="BM21" s="57" t="s">
        <v>124</v>
      </c>
      <c r="BN21" s="57" t="s">
        <v>127</v>
      </c>
      <c r="BO21" s="57"/>
      <c r="BP21" s="217"/>
      <c r="BQ21" s="217"/>
    </row>
    <row r="22" spans="2:69" s="2" customFormat="1" ht="17.25" customHeight="1" x14ac:dyDescent="0.15">
      <c r="G22" s="244" t="s">
        <v>15</v>
      </c>
      <c r="H22" s="25">
        <v>1</v>
      </c>
      <c r="I22" s="161"/>
      <c r="J22" s="171" t="str">
        <f>IF(L22 &lt;&gt; "",$I$2,"")</f>
        <v/>
      </c>
      <c r="K22" s="173"/>
      <c r="L22" s="81"/>
      <c r="M22" s="81"/>
      <c r="N22" s="81"/>
      <c r="O22" s="81"/>
      <c r="P22" s="82"/>
      <c r="Q22" s="39"/>
      <c r="R22" s="65"/>
      <c r="S22" s="93"/>
      <c r="T22" s="93"/>
      <c r="U22" s="93"/>
      <c r="V22" s="93"/>
      <c r="W22" s="94"/>
      <c r="X22" s="72"/>
      <c r="Y22" s="86"/>
      <c r="Z22" s="100"/>
      <c r="AA22" s="87"/>
      <c r="AB22" s="100"/>
      <c r="AC22" s="86"/>
      <c r="AD22" s="100"/>
      <c r="AE22" s="87"/>
      <c r="AF22" s="100"/>
      <c r="AG22" s="186"/>
      <c r="AH22" s="192"/>
      <c r="AI22" s="205"/>
      <c r="AJ22" s="211"/>
      <c r="AK22" s="221"/>
      <c r="AL22" s="233"/>
      <c r="AM22" s="228" t="str">
        <f>IF(COUNTIF(AO22:AO51,"1")&gt;0,"メールアドレスで全角文字が存在します。　","")</f>
        <v/>
      </c>
      <c r="AN22" s="57"/>
      <c r="AO22" s="57">
        <f>IF(LEN(P22)&lt;&gt;LENB(P22),1,0)</f>
        <v>0</v>
      </c>
      <c r="AP22" s="57">
        <f t="shared" ref="AP22:AP51" si="1">IFERROR(FIND(CHAR(10),P22),0)</f>
        <v>0</v>
      </c>
      <c r="AQ22" s="57">
        <f t="shared" ref="AQ22:AQ51" si="2">IF(AND(AND(L22&lt;&gt;"",L22&lt;&gt;" ",L22&lt;&gt;"　"),P22=""),1,0)</f>
        <v>0</v>
      </c>
      <c r="AR22" s="57">
        <f t="shared" ref="AR22:AR51" si="3">IF(AND(AND(L22&lt;&gt;"",L22&lt;&gt;" ",L22&lt;&gt;"　"),K22=""),1,0)</f>
        <v>0</v>
      </c>
      <c r="AS22" s="57">
        <f>IF(AND(OR(Y22&lt;&gt;"",Z22&lt;&gt;"",AA22&lt;&gt;"",AB22&lt;&gt;""),L22&lt;&gt;"",L22&lt;&gt;" ",L22&lt;&gt;"　",U22="",OR(AND(AC22="",AD22="",AE22="",AF22="",AG22="",AH22="",AI22="",AJ22="",AK22=""),AC22&lt;&gt;"",AD22&lt;&gt;"",AE22&lt;&gt;"",AF22&lt;&gt;"",AG22&lt;&gt;"",AH22&lt;&gt;"",AI22&lt;&gt;"",AJ22&lt;&gt;"",AK22&lt;&gt;"")),1,0)</f>
        <v>0</v>
      </c>
      <c r="AT22" s="57">
        <f>IF(AND(AND(Y22="",Z22="",AA22="",AB22="",AC22="",AD22="",AE22="",AF22="",AG22="",AH22="",AI22="",AJ22="",AK22=""),(NOT(OR(L22="",L22=" ",L22="　")))),1,0)</f>
        <v>0</v>
      </c>
      <c r="AU22" s="57">
        <f t="shared" ref="AU22:AU51" si="4">IF(AND(AND(L22&lt;&gt;"",L22&lt;&gt;" ",L22&lt;&gt;"　"),N22=""),1,0)</f>
        <v>0</v>
      </c>
      <c r="AV22" s="57">
        <f>IF(AND(AND(L22&lt;&gt;"",L22&lt;&gt;" ",L22&lt;&gt;"　"),O22=""),1,0)</f>
        <v>0</v>
      </c>
      <c r="AW22" s="57">
        <f>IF(AND(AND(AND(AND(U22&lt;&gt;"",U22&lt;&gt;" ",U22&lt;&gt;"　"),(OR(OR(Y22="",Z22="",AA22="",AB22=""),OR(Y22&lt;&gt;"",Z22&lt;&gt;"",AA22&lt;&gt;"",AB22&lt;&gt;"")))),S22=""),NOT(AND(Y22="",Z22="",AA22="",AB22=""))),1,0)</f>
        <v>0</v>
      </c>
      <c r="AX22" s="57">
        <f>IF(AND(AND(AND(AND(U22&lt;&gt;"",U22&lt;&gt;" ",U22&lt;&gt;"　"),(OR(OR(Y22="",Z22="",AA22="",AB22=""),OR(Y22&lt;&gt;"",Z22&lt;&gt;"",AA22&lt;&gt;"",AB22&lt;&gt;"")))),W22=""),NOT(AND(Y22="",Z22="",AA22="",AB22=""))),1,0)</f>
        <v>0</v>
      </c>
      <c r="AY22" s="57">
        <f>(IF(OR(U22="同上",U22="〃"),1,0))</f>
        <v>0</v>
      </c>
      <c r="AZ22" s="57">
        <f>(IF(OR(W22="同上",W22="〃"),1,0))</f>
        <v>0</v>
      </c>
      <c r="BA22" s="57">
        <f t="shared" ref="BA22:BM22" si="5">IF(AND($L22="",Y22="●"),1,0)</f>
        <v>0</v>
      </c>
      <c r="BB22" s="57">
        <f t="shared" si="5"/>
        <v>0</v>
      </c>
      <c r="BC22" s="57">
        <f t="shared" si="5"/>
        <v>0</v>
      </c>
      <c r="BD22" s="57">
        <f t="shared" si="5"/>
        <v>0</v>
      </c>
      <c r="BE22" s="57">
        <f t="shared" si="5"/>
        <v>0</v>
      </c>
      <c r="BF22" s="57">
        <f t="shared" si="5"/>
        <v>0</v>
      </c>
      <c r="BG22" s="57">
        <f t="shared" si="5"/>
        <v>0</v>
      </c>
      <c r="BH22" s="57">
        <f t="shared" si="5"/>
        <v>0</v>
      </c>
      <c r="BI22" s="57">
        <f t="shared" si="5"/>
        <v>0</v>
      </c>
      <c r="BJ22" s="57">
        <f t="shared" si="5"/>
        <v>0</v>
      </c>
      <c r="BK22" s="57">
        <f t="shared" si="5"/>
        <v>0</v>
      </c>
      <c r="BL22" s="57">
        <f t="shared" si="5"/>
        <v>0</v>
      </c>
      <c r="BM22" s="57">
        <f t="shared" si="5"/>
        <v>0</v>
      </c>
      <c r="BN22" s="57">
        <f>BA22+BB22+BC22+BD22+BE22+BF22+BG22+BH22+BI22+BJ22+BK22+BL22+BM22</f>
        <v>0</v>
      </c>
      <c r="BO22" s="57"/>
      <c r="BP22" s="217"/>
      <c r="BQ22" s="217"/>
    </row>
    <row r="23" spans="2:69" s="2" customFormat="1" ht="17.25" customHeight="1" x14ac:dyDescent="0.15">
      <c r="G23" s="245"/>
      <c r="H23" s="26">
        <v>2</v>
      </c>
      <c r="I23" s="162"/>
      <c r="J23" s="171" t="str">
        <f>IF(L23 &lt;&gt; "",$I$2,"")</f>
        <v/>
      </c>
      <c r="K23" s="173"/>
      <c r="L23" s="83"/>
      <c r="M23" s="83"/>
      <c r="N23" s="83"/>
      <c r="O23" s="81"/>
      <c r="P23" s="82"/>
      <c r="Q23" s="39"/>
      <c r="R23" s="53"/>
      <c r="S23" s="95"/>
      <c r="T23" s="93"/>
      <c r="U23" s="93"/>
      <c r="V23" s="93"/>
      <c r="W23" s="94"/>
      <c r="X23" s="72"/>
      <c r="Y23" s="88"/>
      <c r="Z23" s="100"/>
      <c r="AA23" s="87"/>
      <c r="AB23" s="100"/>
      <c r="AC23" s="88"/>
      <c r="AD23" s="100"/>
      <c r="AE23" s="87"/>
      <c r="AF23" s="100"/>
      <c r="AG23" s="186"/>
      <c r="AH23" s="193"/>
      <c r="AI23" s="205"/>
      <c r="AJ23" s="211"/>
      <c r="AK23" s="222"/>
      <c r="AL23" s="233"/>
      <c r="AM23" s="228" t="str">
        <f>IF(COUNTIF(AP22:AP51,"&lt;&gt;0")&gt;0,"メールアドレスに不要な改行が存在しますので、削除下さい。","")</f>
        <v/>
      </c>
      <c r="AN23" s="57"/>
      <c r="AO23" s="57">
        <f t="shared" ref="AO23:AO51" si="6">IF(LEN(P23)&lt;&gt;LENB(P23),1,0)</f>
        <v>0</v>
      </c>
      <c r="AP23" s="57">
        <f t="shared" si="1"/>
        <v>0</v>
      </c>
      <c r="AQ23" s="57">
        <f t="shared" si="2"/>
        <v>0</v>
      </c>
      <c r="AR23" s="57">
        <f t="shared" si="3"/>
        <v>0</v>
      </c>
      <c r="AS23" s="57">
        <f t="shared" ref="AS23:AS51" si="7">IF(AND(OR(Y23&lt;&gt;"",Z23&lt;&gt;"",AA23&lt;&gt;"",AB23&lt;&gt;""),L23&lt;&gt;"",L23&lt;&gt;" ",L23&lt;&gt;"　",U23="",OR(AND(AC23="",AD23="",AE23="",AF23="",AG23="",AH23="",AI23="",AJ23="",AK23=""),AC23&lt;&gt;"",AD23&lt;&gt;"",AE23&lt;&gt;"",AF23&lt;&gt;"",AG23&lt;&gt;"",AH23&lt;&gt;"",AI23&lt;&gt;"",AJ23&lt;&gt;"",AK23&lt;&gt;"")),1,0)</f>
        <v>0</v>
      </c>
      <c r="AT23" s="57">
        <f t="shared" ref="AT23:AT51" si="8">IF(AND(AND(Y23="",Z23="",AA23="",AB23="",AC23="",AD23="",AE23="",AF23="",AG23="",AH23="",AI23="",AJ23="",AK23=""),(NOT(OR(L23="",L23=" ",L23="　")))),1,0)</f>
        <v>0</v>
      </c>
      <c r="AU23" s="57">
        <f t="shared" si="4"/>
        <v>0</v>
      </c>
      <c r="AV23" s="57">
        <f t="shared" ref="AV23:AV51" si="9">IF(AND(AND(L23&lt;&gt;"",L23&lt;&gt;" ",L23&lt;&gt;"　"),O23=""),1,0)</f>
        <v>0</v>
      </c>
      <c r="AW23" s="57">
        <f t="shared" ref="AW23:AW51" si="10">IF(AND(AND(AND(AND(U23&lt;&gt;"",U23&lt;&gt;" ",U23&lt;&gt;"　"),(OR(OR(Y23="",Z23="",AA23="",AB23=""),OR(Y23&lt;&gt;"",Z23&lt;&gt;"",AA23&lt;&gt;"",AB23&lt;&gt;"")))),S23=""),NOT(AND(Y23="",Z23="",AA23="",AB23=""))),1,0)</f>
        <v>0</v>
      </c>
      <c r="AX23" s="57">
        <f t="shared" ref="AX23:AX51" si="11">IF(AND(AND(AND(AND(U23&lt;&gt;"",U23&lt;&gt;" ",U23&lt;&gt;"　"),(OR(OR(Y23="",Z23="",AA23="",AB23=""),OR(Y23&lt;&gt;"",Z23&lt;&gt;"",AA23&lt;&gt;"",AB23&lt;&gt;"")))),W23=""),NOT(AND(Y23="",Z23="",AA23="",AB23=""))),1,0)</f>
        <v>0</v>
      </c>
      <c r="AY23" s="57">
        <f t="shared" ref="AY23:AY51" si="12">(IF(OR(U23="同上",U23="〃"),1,0))</f>
        <v>0</v>
      </c>
      <c r="AZ23" s="57">
        <f t="shared" ref="AZ23:AZ51" si="13">(IF(OR(W23="同上",W23="〃"),1,0))</f>
        <v>0</v>
      </c>
      <c r="BA23" s="57">
        <f>IF(AND($L23="",Y23="●"),1,0)</f>
        <v>0</v>
      </c>
      <c r="BB23" s="57">
        <f t="shared" ref="BB23:BB51" si="14">IF(AND($L23="",Z23="●"),1,0)</f>
        <v>0</v>
      </c>
      <c r="BC23" s="57">
        <f t="shared" ref="BC23:BC51" si="15">IF(AND($L23="",AA23="●"),1,0)</f>
        <v>0</v>
      </c>
      <c r="BD23" s="57">
        <f t="shared" ref="BD23:BD51" si="16">IF(AND($L23="",AB23="●"),1,0)</f>
        <v>0</v>
      </c>
      <c r="BE23" s="57">
        <f t="shared" ref="BE23:BE51" si="17">IF(AND($L23="",AC23="●"),1,0)</f>
        <v>0</v>
      </c>
      <c r="BF23" s="57">
        <f t="shared" ref="BF23:BF51" si="18">IF(AND($L23="",AD23="●"),1,0)</f>
        <v>0</v>
      </c>
      <c r="BG23" s="57">
        <f t="shared" ref="BG23:BG51" si="19">IF(AND($L23="",AE23="●"),1,0)</f>
        <v>0</v>
      </c>
      <c r="BH23" s="57">
        <f t="shared" ref="BH23:BH51" si="20">IF(AND($L23="",AF23="●"),1,0)</f>
        <v>0</v>
      </c>
      <c r="BI23" s="57">
        <f t="shared" ref="BI23:BI51" si="21">IF(AND($L23="",AG23="●"),1,0)</f>
        <v>0</v>
      </c>
      <c r="BJ23" s="57">
        <f t="shared" ref="BJ23:BJ51" si="22">IF(AND($L23="",AH23="●"),1,0)</f>
        <v>0</v>
      </c>
      <c r="BK23" s="57">
        <f t="shared" ref="BK23:BK51" si="23">IF(AND($L23="",AI23="●"),1,0)</f>
        <v>0</v>
      </c>
      <c r="BL23" s="57">
        <f t="shared" ref="BL23:BL51" si="24">IF(AND($L23="",AJ23="●"),1,0)</f>
        <v>0</v>
      </c>
      <c r="BM23" s="57">
        <f t="shared" ref="BM23:BM51" si="25">IF(AND($L23="",AK23="●"),1,0)</f>
        <v>0</v>
      </c>
      <c r="BN23" s="57">
        <f t="shared" ref="BN23:BN51" si="26">BA23+BB23+BC23+BD23+BE23+BF23+BG23+BH23+BI23+BJ23+BK23+BL23+BM23</f>
        <v>0</v>
      </c>
      <c r="BO23" s="57"/>
      <c r="BP23" s="217"/>
      <c r="BQ23" s="217"/>
    </row>
    <row r="24" spans="2:69" s="2" customFormat="1" ht="17.25" customHeight="1" x14ac:dyDescent="0.15">
      <c r="G24" s="245"/>
      <c r="H24" s="26">
        <v>3</v>
      </c>
      <c r="I24" s="162"/>
      <c r="J24" s="171" t="str">
        <f t="shared" ref="J24:J50" si="27">IF(L24 &lt;&gt; "",$I$2,"")</f>
        <v/>
      </c>
      <c r="K24" s="174"/>
      <c r="L24" s="83"/>
      <c r="M24" s="83"/>
      <c r="N24" s="83"/>
      <c r="O24" s="81"/>
      <c r="P24" s="82"/>
      <c r="Q24" s="39"/>
      <c r="R24" s="65"/>
      <c r="S24" s="96"/>
      <c r="T24" s="93"/>
      <c r="U24" s="93"/>
      <c r="V24" s="93"/>
      <c r="W24" s="94"/>
      <c r="X24" s="72"/>
      <c r="Y24" s="89"/>
      <c r="Z24" s="101"/>
      <c r="AA24" s="87"/>
      <c r="AB24" s="100"/>
      <c r="AC24" s="89"/>
      <c r="AD24" s="101"/>
      <c r="AE24" s="90"/>
      <c r="AF24" s="100"/>
      <c r="AG24" s="186"/>
      <c r="AH24" s="194"/>
      <c r="AI24" s="206"/>
      <c r="AJ24" s="211"/>
      <c r="AK24" s="222"/>
      <c r="AL24" s="233"/>
      <c r="AM24" s="228" t="str">
        <f>IF(COUNTIF(AQ22:AQ51,"1")&gt;0,"受講者のメールアドレスが記入されていません。","")</f>
        <v/>
      </c>
      <c r="AN24" s="57"/>
      <c r="AO24" s="57">
        <f t="shared" si="6"/>
        <v>0</v>
      </c>
      <c r="AP24" s="57">
        <f t="shared" si="1"/>
        <v>0</v>
      </c>
      <c r="AQ24" s="57">
        <f t="shared" si="2"/>
        <v>0</v>
      </c>
      <c r="AR24" s="57">
        <f t="shared" si="3"/>
        <v>0</v>
      </c>
      <c r="AS24" s="57">
        <f t="shared" si="7"/>
        <v>0</v>
      </c>
      <c r="AT24" s="57">
        <f t="shared" si="8"/>
        <v>0</v>
      </c>
      <c r="AU24" s="57">
        <f t="shared" si="4"/>
        <v>0</v>
      </c>
      <c r="AV24" s="57">
        <f t="shared" si="9"/>
        <v>0</v>
      </c>
      <c r="AW24" s="57">
        <f t="shared" si="10"/>
        <v>0</v>
      </c>
      <c r="AX24" s="57">
        <f t="shared" si="11"/>
        <v>0</v>
      </c>
      <c r="AY24" s="57">
        <f t="shared" si="12"/>
        <v>0</v>
      </c>
      <c r="AZ24" s="57">
        <f t="shared" si="13"/>
        <v>0</v>
      </c>
      <c r="BA24" s="57">
        <f t="shared" ref="BA24:BA51" si="28">IF(AND($L24="",Y24="●"),1,0)</f>
        <v>0</v>
      </c>
      <c r="BB24" s="57">
        <f t="shared" si="14"/>
        <v>0</v>
      </c>
      <c r="BC24" s="57">
        <f t="shared" si="15"/>
        <v>0</v>
      </c>
      <c r="BD24" s="57">
        <f t="shared" si="16"/>
        <v>0</v>
      </c>
      <c r="BE24" s="57">
        <f t="shared" si="17"/>
        <v>0</v>
      </c>
      <c r="BF24" s="57">
        <f t="shared" si="18"/>
        <v>0</v>
      </c>
      <c r="BG24" s="57">
        <f t="shared" si="19"/>
        <v>0</v>
      </c>
      <c r="BH24" s="57">
        <f t="shared" si="20"/>
        <v>0</v>
      </c>
      <c r="BI24" s="57">
        <f t="shared" si="21"/>
        <v>0</v>
      </c>
      <c r="BJ24" s="57">
        <f t="shared" si="22"/>
        <v>0</v>
      </c>
      <c r="BK24" s="57">
        <f t="shared" si="23"/>
        <v>0</v>
      </c>
      <c r="BL24" s="57">
        <f t="shared" si="24"/>
        <v>0</v>
      </c>
      <c r="BM24" s="57">
        <f t="shared" si="25"/>
        <v>0</v>
      </c>
      <c r="BN24" s="57">
        <f t="shared" si="26"/>
        <v>0</v>
      </c>
      <c r="BO24" s="57"/>
      <c r="BP24" s="217"/>
      <c r="BQ24" s="217"/>
    </row>
    <row r="25" spans="2:69" s="2" customFormat="1" ht="17.25" customHeight="1" x14ac:dyDescent="0.15">
      <c r="G25" s="245"/>
      <c r="H25" s="26">
        <v>4</v>
      </c>
      <c r="I25" s="162"/>
      <c r="J25" s="171" t="str">
        <f t="shared" si="27"/>
        <v/>
      </c>
      <c r="K25" s="174"/>
      <c r="L25" s="83"/>
      <c r="M25" s="83"/>
      <c r="N25" s="83"/>
      <c r="O25" s="81"/>
      <c r="P25" s="82"/>
      <c r="Q25" s="39"/>
      <c r="R25" s="53"/>
      <c r="S25" s="96"/>
      <c r="T25" s="93"/>
      <c r="U25" s="93"/>
      <c r="V25" s="93"/>
      <c r="W25" s="94"/>
      <c r="X25" s="72"/>
      <c r="Y25" s="89"/>
      <c r="Z25" s="101"/>
      <c r="AA25" s="87"/>
      <c r="AB25" s="100"/>
      <c r="AC25" s="89"/>
      <c r="AD25" s="101"/>
      <c r="AE25" s="90"/>
      <c r="AF25" s="100"/>
      <c r="AG25" s="186"/>
      <c r="AH25" s="194"/>
      <c r="AI25" s="206"/>
      <c r="AJ25" s="211"/>
      <c r="AK25" s="222"/>
      <c r="AL25" s="233"/>
      <c r="AM25" s="228" t="str">
        <f>IF(COUNTIF(AR22:AR51,"1")&gt;0,"受講者の部署名が記入されていません。","")</f>
        <v/>
      </c>
      <c r="AN25" s="57"/>
      <c r="AO25" s="57">
        <f t="shared" si="6"/>
        <v>0</v>
      </c>
      <c r="AP25" s="57">
        <f t="shared" si="1"/>
        <v>0</v>
      </c>
      <c r="AQ25" s="57">
        <f t="shared" si="2"/>
        <v>0</v>
      </c>
      <c r="AR25" s="57">
        <f t="shared" si="3"/>
        <v>0</v>
      </c>
      <c r="AS25" s="57">
        <f t="shared" si="7"/>
        <v>0</v>
      </c>
      <c r="AT25" s="57">
        <f t="shared" si="8"/>
        <v>0</v>
      </c>
      <c r="AU25" s="57">
        <f t="shared" si="4"/>
        <v>0</v>
      </c>
      <c r="AV25" s="57">
        <f t="shared" si="9"/>
        <v>0</v>
      </c>
      <c r="AW25" s="57">
        <f t="shared" si="10"/>
        <v>0</v>
      </c>
      <c r="AX25" s="57">
        <f t="shared" si="11"/>
        <v>0</v>
      </c>
      <c r="AY25" s="57">
        <f t="shared" si="12"/>
        <v>0</v>
      </c>
      <c r="AZ25" s="57">
        <f t="shared" si="13"/>
        <v>0</v>
      </c>
      <c r="BA25" s="57">
        <f t="shared" si="28"/>
        <v>0</v>
      </c>
      <c r="BB25" s="57">
        <f t="shared" si="14"/>
        <v>0</v>
      </c>
      <c r="BC25" s="57">
        <f t="shared" si="15"/>
        <v>0</v>
      </c>
      <c r="BD25" s="57">
        <f t="shared" si="16"/>
        <v>0</v>
      </c>
      <c r="BE25" s="57">
        <f t="shared" si="17"/>
        <v>0</v>
      </c>
      <c r="BF25" s="57">
        <f t="shared" si="18"/>
        <v>0</v>
      </c>
      <c r="BG25" s="57">
        <f t="shared" si="19"/>
        <v>0</v>
      </c>
      <c r="BH25" s="57">
        <f t="shared" si="20"/>
        <v>0</v>
      </c>
      <c r="BI25" s="57">
        <f t="shared" si="21"/>
        <v>0</v>
      </c>
      <c r="BJ25" s="57">
        <f t="shared" si="22"/>
        <v>0</v>
      </c>
      <c r="BK25" s="57">
        <f t="shared" si="23"/>
        <v>0</v>
      </c>
      <c r="BL25" s="57">
        <f t="shared" si="24"/>
        <v>0</v>
      </c>
      <c r="BM25" s="57">
        <f t="shared" si="25"/>
        <v>0</v>
      </c>
      <c r="BN25" s="57">
        <f t="shared" si="26"/>
        <v>0</v>
      </c>
      <c r="BO25" s="57"/>
      <c r="BP25" s="217"/>
      <c r="BQ25" s="217"/>
    </row>
    <row r="26" spans="2:69" s="2" customFormat="1" ht="17.25" customHeight="1" x14ac:dyDescent="0.15">
      <c r="G26" s="245"/>
      <c r="H26" s="26">
        <v>5</v>
      </c>
      <c r="I26" s="162"/>
      <c r="J26" s="171" t="str">
        <f t="shared" si="27"/>
        <v/>
      </c>
      <c r="K26" s="174"/>
      <c r="L26" s="83"/>
      <c r="M26" s="83"/>
      <c r="N26" s="83"/>
      <c r="O26" s="81"/>
      <c r="P26" s="82"/>
      <c r="Q26" s="39"/>
      <c r="R26" s="65"/>
      <c r="S26" s="96"/>
      <c r="T26" s="93"/>
      <c r="U26" s="93"/>
      <c r="V26" s="93"/>
      <c r="W26" s="94"/>
      <c r="X26" s="72"/>
      <c r="Y26" s="89"/>
      <c r="Z26" s="101"/>
      <c r="AA26" s="87"/>
      <c r="AB26" s="100"/>
      <c r="AC26" s="89"/>
      <c r="AD26" s="101"/>
      <c r="AE26" s="90"/>
      <c r="AF26" s="100"/>
      <c r="AG26" s="186"/>
      <c r="AH26" s="194"/>
      <c r="AI26" s="206"/>
      <c r="AJ26" s="211"/>
      <c r="AK26" s="222"/>
      <c r="AL26" s="233"/>
      <c r="AM26" s="228" t="str">
        <f>IF(COUNTIF(AS22:AS51,"1")&gt;0,"ロジスティクスコースのテキスト送付先住所が記入されていません。","")</f>
        <v/>
      </c>
      <c r="AN26" s="57"/>
      <c r="AO26" s="57">
        <f t="shared" si="6"/>
        <v>0</v>
      </c>
      <c r="AP26" s="57">
        <f t="shared" si="1"/>
        <v>0</v>
      </c>
      <c r="AQ26" s="57">
        <f t="shared" si="2"/>
        <v>0</v>
      </c>
      <c r="AR26" s="57">
        <f t="shared" si="3"/>
        <v>0</v>
      </c>
      <c r="AS26" s="57">
        <f t="shared" si="7"/>
        <v>0</v>
      </c>
      <c r="AT26" s="57">
        <f t="shared" si="8"/>
        <v>0</v>
      </c>
      <c r="AU26" s="57">
        <f t="shared" si="4"/>
        <v>0</v>
      </c>
      <c r="AV26" s="57">
        <f t="shared" si="9"/>
        <v>0</v>
      </c>
      <c r="AW26" s="57">
        <f t="shared" si="10"/>
        <v>0</v>
      </c>
      <c r="AX26" s="57">
        <f t="shared" si="11"/>
        <v>0</v>
      </c>
      <c r="AY26" s="57">
        <f t="shared" si="12"/>
        <v>0</v>
      </c>
      <c r="AZ26" s="57">
        <f t="shared" si="13"/>
        <v>0</v>
      </c>
      <c r="BA26" s="57">
        <f t="shared" si="28"/>
        <v>0</v>
      </c>
      <c r="BB26" s="57">
        <f t="shared" si="14"/>
        <v>0</v>
      </c>
      <c r="BC26" s="57">
        <f t="shared" si="15"/>
        <v>0</v>
      </c>
      <c r="BD26" s="57">
        <f t="shared" si="16"/>
        <v>0</v>
      </c>
      <c r="BE26" s="57">
        <f t="shared" si="17"/>
        <v>0</v>
      </c>
      <c r="BF26" s="57">
        <f t="shared" si="18"/>
        <v>0</v>
      </c>
      <c r="BG26" s="57">
        <f t="shared" si="19"/>
        <v>0</v>
      </c>
      <c r="BH26" s="57">
        <f t="shared" si="20"/>
        <v>0</v>
      </c>
      <c r="BI26" s="57">
        <f t="shared" si="21"/>
        <v>0</v>
      </c>
      <c r="BJ26" s="57">
        <f t="shared" si="22"/>
        <v>0</v>
      </c>
      <c r="BK26" s="57">
        <f t="shared" si="23"/>
        <v>0</v>
      </c>
      <c r="BL26" s="57">
        <f t="shared" si="24"/>
        <v>0</v>
      </c>
      <c r="BM26" s="57">
        <f t="shared" si="25"/>
        <v>0</v>
      </c>
      <c r="BN26" s="57">
        <f t="shared" si="26"/>
        <v>0</v>
      </c>
      <c r="BO26" s="57"/>
      <c r="BP26" s="217"/>
      <c r="BQ26" s="217"/>
    </row>
    <row r="27" spans="2:69" s="2" customFormat="1" ht="17.25" customHeight="1" x14ac:dyDescent="0.15">
      <c r="G27" s="245"/>
      <c r="H27" s="26">
        <v>6</v>
      </c>
      <c r="I27" s="162"/>
      <c r="J27" s="171" t="str">
        <f t="shared" si="27"/>
        <v/>
      </c>
      <c r="K27" s="174"/>
      <c r="L27" s="83"/>
      <c r="M27" s="83"/>
      <c r="N27" s="83"/>
      <c r="O27" s="81"/>
      <c r="P27" s="82"/>
      <c r="Q27" s="39"/>
      <c r="R27" s="53"/>
      <c r="S27" s="96"/>
      <c r="T27" s="93"/>
      <c r="U27" s="93"/>
      <c r="V27" s="93"/>
      <c r="W27" s="94"/>
      <c r="X27" s="72"/>
      <c r="Y27" s="89"/>
      <c r="Z27" s="101"/>
      <c r="AA27" s="87"/>
      <c r="AB27" s="100"/>
      <c r="AC27" s="89"/>
      <c r="AD27" s="101"/>
      <c r="AE27" s="90"/>
      <c r="AF27" s="100"/>
      <c r="AG27" s="186"/>
      <c r="AH27" s="194"/>
      <c r="AI27" s="206"/>
      <c r="AJ27" s="211"/>
      <c r="AK27" s="222"/>
      <c r="AL27" s="233"/>
      <c r="AM27" s="228" t="str">
        <f>IF(COUNTIF(AT22:AT51,"1")&gt;0,"受講コースが選択されていない受講者が存在します。　","")</f>
        <v/>
      </c>
      <c r="AN27" s="57"/>
      <c r="AO27" s="57">
        <f t="shared" si="6"/>
        <v>0</v>
      </c>
      <c r="AP27" s="57">
        <f t="shared" si="1"/>
        <v>0</v>
      </c>
      <c r="AQ27" s="57">
        <f t="shared" si="2"/>
        <v>0</v>
      </c>
      <c r="AR27" s="57">
        <f t="shared" si="3"/>
        <v>0</v>
      </c>
      <c r="AS27" s="57">
        <f t="shared" si="7"/>
        <v>0</v>
      </c>
      <c r="AT27" s="57">
        <f t="shared" si="8"/>
        <v>0</v>
      </c>
      <c r="AU27" s="57">
        <f t="shared" si="4"/>
        <v>0</v>
      </c>
      <c r="AV27" s="57">
        <f t="shared" si="9"/>
        <v>0</v>
      </c>
      <c r="AW27" s="57">
        <f t="shared" si="10"/>
        <v>0</v>
      </c>
      <c r="AX27" s="57">
        <f t="shared" si="11"/>
        <v>0</v>
      </c>
      <c r="AY27" s="57">
        <f t="shared" si="12"/>
        <v>0</v>
      </c>
      <c r="AZ27" s="57">
        <f t="shared" si="13"/>
        <v>0</v>
      </c>
      <c r="BA27" s="57">
        <f t="shared" si="28"/>
        <v>0</v>
      </c>
      <c r="BB27" s="57">
        <f t="shared" si="14"/>
        <v>0</v>
      </c>
      <c r="BC27" s="57">
        <f t="shared" si="15"/>
        <v>0</v>
      </c>
      <c r="BD27" s="57">
        <f t="shared" si="16"/>
        <v>0</v>
      </c>
      <c r="BE27" s="57">
        <f t="shared" si="17"/>
        <v>0</v>
      </c>
      <c r="BF27" s="57">
        <f t="shared" si="18"/>
        <v>0</v>
      </c>
      <c r="BG27" s="57">
        <f t="shared" si="19"/>
        <v>0</v>
      </c>
      <c r="BH27" s="57">
        <f t="shared" si="20"/>
        <v>0</v>
      </c>
      <c r="BI27" s="57">
        <f t="shared" si="21"/>
        <v>0</v>
      </c>
      <c r="BJ27" s="57">
        <f t="shared" si="22"/>
        <v>0</v>
      </c>
      <c r="BK27" s="57">
        <f t="shared" si="23"/>
        <v>0</v>
      </c>
      <c r="BL27" s="57">
        <f t="shared" si="24"/>
        <v>0</v>
      </c>
      <c r="BM27" s="57">
        <f t="shared" si="25"/>
        <v>0</v>
      </c>
      <c r="BN27" s="57">
        <f t="shared" si="26"/>
        <v>0</v>
      </c>
      <c r="BO27" s="57"/>
      <c r="BP27" s="217"/>
      <c r="BQ27" s="217"/>
    </row>
    <row r="28" spans="2:69" s="2" customFormat="1" ht="17.25" customHeight="1" x14ac:dyDescent="0.15">
      <c r="G28" s="245"/>
      <c r="H28" s="26">
        <v>7</v>
      </c>
      <c r="I28" s="162"/>
      <c r="J28" s="171" t="str">
        <f t="shared" si="27"/>
        <v/>
      </c>
      <c r="K28" s="174"/>
      <c r="L28" s="83"/>
      <c r="M28" s="83"/>
      <c r="N28" s="83"/>
      <c r="O28" s="81"/>
      <c r="P28" s="82"/>
      <c r="Q28" s="39"/>
      <c r="R28" s="65"/>
      <c r="S28" s="96"/>
      <c r="T28" s="93"/>
      <c r="U28" s="93"/>
      <c r="V28" s="93"/>
      <c r="W28" s="94"/>
      <c r="X28" s="72"/>
      <c r="Y28" s="89"/>
      <c r="Z28" s="101"/>
      <c r="AA28" s="87"/>
      <c r="AB28" s="100"/>
      <c r="AC28" s="89"/>
      <c r="AD28" s="101"/>
      <c r="AE28" s="90"/>
      <c r="AF28" s="100"/>
      <c r="AG28" s="186"/>
      <c r="AH28" s="194"/>
      <c r="AI28" s="206"/>
      <c r="AJ28" s="211"/>
      <c r="AK28" s="222"/>
      <c r="AL28" s="233"/>
      <c r="AM28" s="228" t="str">
        <f>IF(COUNTIF(AU22:AU51,"1")&gt;0,"受講者の姓のフリガナが記入されていません。　","")</f>
        <v/>
      </c>
      <c r="AN28" s="57"/>
      <c r="AO28" s="57">
        <f t="shared" si="6"/>
        <v>0</v>
      </c>
      <c r="AP28" s="57">
        <f t="shared" si="1"/>
        <v>0</v>
      </c>
      <c r="AQ28" s="57">
        <f t="shared" si="2"/>
        <v>0</v>
      </c>
      <c r="AR28" s="57">
        <f t="shared" si="3"/>
        <v>0</v>
      </c>
      <c r="AS28" s="57">
        <f t="shared" si="7"/>
        <v>0</v>
      </c>
      <c r="AT28" s="57">
        <f t="shared" si="8"/>
        <v>0</v>
      </c>
      <c r="AU28" s="57">
        <f t="shared" si="4"/>
        <v>0</v>
      </c>
      <c r="AV28" s="57">
        <f t="shared" si="9"/>
        <v>0</v>
      </c>
      <c r="AW28" s="57">
        <f t="shared" si="10"/>
        <v>0</v>
      </c>
      <c r="AX28" s="57">
        <f t="shared" si="11"/>
        <v>0</v>
      </c>
      <c r="AY28" s="57">
        <f t="shared" si="12"/>
        <v>0</v>
      </c>
      <c r="AZ28" s="57">
        <f t="shared" si="13"/>
        <v>0</v>
      </c>
      <c r="BA28" s="57">
        <f t="shared" si="28"/>
        <v>0</v>
      </c>
      <c r="BB28" s="57">
        <f t="shared" si="14"/>
        <v>0</v>
      </c>
      <c r="BC28" s="57">
        <f t="shared" si="15"/>
        <v>0</v>
      </c>
      <c r="BD28" s="57">
        <f t="shared" si="16"/>
        <v>0</v>
      </c>
      <c r="BE28" s="57">
        <f t="shared" si="17"/>
        <v>0</v>
      </c>
      <c r="BF28" s="57">
        <f t="shared" si="18"/>
        <v>0</v>
      </c>
      <c r="BG28" s="57">
        <f t="shared" si="19"/>
        <v>0</v>
      </c>
      <c r="BH28" s="57">
        <f t="shared" si="20"/>
        <v>0</v>
      </c>
      <c r="BI28" s="57">
        <f t="shared" si="21"/>
        <v>0</v>
      </c>
      <c r="BJ28" s="57">
        <f t="shared" si="22"/>
        <v>0</v>
      </c>
      <c r="BK28" s="57">
        <f t="shared" si="23"/>
        <v>0</v>
      </c>
      <c r="BL28" s="57">
        <f t="shared" si="24"/>
        <v>0</v>
      </c>
      <c r="BM28" s="57">
        <f t="shared" si="25"/>
        <v>0</v>
      </c>
      <c r="BN28" s="57">
        <f t="shared" si="26"/>
        <v>0</v>
      </c>
      <c r="BO28" s="57"/>
      <c r="BP28" s="217"/>
      <c r="BQ28" s="217"/>
    </row>
    <row r="29" spans="2:69" s="2" customFormat="1" ht="17.25" customHeight="1" x14ac:dyDescent="0.15">
      <c r="G29" s="245"/>
      <c r="H29" s="26">
        <v>8</v>
      </c>
      <c r="I29" s="162"/>
      <c r="J29" s="171" t="str">
        <f t="shared" si="27"/>
        <v/>
      </c>
      <c r="K29" s="174"/>
      <c r="L29" s="83"/>
      <c r="M29" s="83"/>
      <c r="N29" s="83"/>
      <c r="O29" s="81"/>
      <c r="P29" s="82"/>
      <c r="Q29" s="39"/>
      <c r="R29" s="53"/>
      <c r="S29" s="96"/>
      <c r="T29" s="93"/>
      <c r="U29" s="93"/>
      <c r="V29" s="93"/>
      <c r="W29" s="94"/>
      <c r="X29" s="72"/>
      <c r="Y29" s="89"/>
      <c r="Z29" s="101"/>
      <c r="AA29" s="90"/>
      <c r="AB29" s="101"/>
      <c r="AC29" s="89"/>
      <c r="AD29" s="101"/>
      <c r="AE29" s="90"/>
      <c r="AF29" s="101"/>
      <c r="AG29" s="187"/>
      <c r="AH29" s="194"/>
      <c r="AI29" s="206"/>
      <c r="AJ29" s="212"/>
      <c r="AK29" s="223"/>
      <c r="AL29" s="233"/>
      <c r="AM29" s="228" t="str">
        <f>IF(COUNTIF(AV22:AV51,"1")&gt;0,"受講者の名のフリガナが記入されていません。　","")</f>
        <v/>
      </c>
      <c r="AN29" s="57"/>
      <c r="AO29" s="57">
        <f t="shared" si="6"/>
        <v>0</v>
      </c>
      <c r="AP29" s="57">
        <f t="shared" si="1"/>
        <v>0</v>
      </c>
      <c r="AQ29" s="57">
        <f t="shared" si="2"/>
        <v>0</v>
      </c>
      <c r="AR29" s="57">
        <f t="shared" si="3"/>
        <v>0</v>
      </c>
      <c r="AS29" s="57">
        <f t="shared" si="7"/>
        <v>0</v>
      </c>
      <c r="AT29" s="57">
        <f t="shared" si="8"/>
        <v>0</v>
      </c>
      <c r="AU29" s="57">
        <f t="shared" si="4"/>
        <v>0</v>
      </c>
      <c r="AV29" s="57">
        <f t="shared" si="9"/>
        <v>0</v>
      </c>
      <c r="AW29" s="57">
        <f t="shared" si="10"/>
        <v>0</v>
      </c>
      <c r="AX29" s="57">
        <f t="shared" si="11"/>
        <v>0</v>
      </c>
      <c r="AY29" s="57">
        <f t="shared" si="12"/>
        <v>0</v>
      </c>
      <c r="AZ29" s="57">
        <f t="shared" si="13"/>
        <v>0</v>
      </c>
      <c r="BA29" s="57">
        <f t="shared" si="28"/>
        <v>0</v>
      </c>
      <c r="BB29" s="57">
        <f t="shared" si="14"/>
        <v>0</v>
      </c>
      <c r="BC29" s="57">
        <f t="shared" si="15"/>
        <v>0</v>
      </c>
      <c r="BD29" s="57">
        <f t="shared" si="16"/>
        <v>0</v>
      </c>
      <c r="BE29" s="57">
        <f t="shared" si="17"/>
        <v>0</v>
      </c>
      <c r="BF29" s="57">
        <f t="shared" si="18"/>
        <v>0</v>
      </c>
      <c r="BG29" s="57">
        <f t="shared" si="19"/>
        <v>0</v>
      </c>
      <c r="BH29" s="57">
        <f t="shared" si="20"/>
        <v>0</v>
      </c>
      <c r="BI29" s="57">
        <f t="shared" si="21"/>
        <v>0</v>
      </c>
      <c r="BJ29" s="57">
        <f t="shared" si="22"/>
        <v>0</v>
      </c>
      <c r="BK29" s="57">
        <f t="shared" si="23"/>
        <v>0</v>
      </c>
      <c r="BL29" s="57">
        <f t="shared" si="24"/>
        <v>0</v>
      </c>
      <c r="BM29" s="57">
        <f t="shared" si="25"/>
        <v>0</v>
      </c>
      <c r="BN29" s="57">
        <f t="shared" si="26"/>
        <v>0</v>
      </c>
      <c r="BO29" s="57"/>
      <c r="BP29" s="217"/>
      <c r="BQ29" s="217"/>
    </row>
    <row r="30" spans="2:69" s="2" customFormat="1" ht="17.25" customHeight="1" x14ac:dyDescent="0.15">
      <c r="G30" s="245"/>
      <c r="H30" s="26">
        <v>9</v>
      </c>
      <c r="I30" s="162"/>
      <c r="J30" s="171" t="str">
        <f t="shared" si="27"/>
        <v/>
      </c>
      <c r="K30" s="174"/>
      <c r="L30" s="83"/>
      <c r="M30" s="83"/>
      <c r="N30" s="83"/>
      <c r="O30" s="81"/>
      <c r="P30" s="82"/>
      <c r="Q30" s="39"/>
      <c r="R30" s="65"/>
      <c r="S30" s="96"/>
      <c r="T30" s="93"/>
      <c r="U30" s="93"/>
      <c r="V30" s="93"/>
      <c r="W30" s="94"/>
      <c r="X30" s="72"/>
      <c r="Y30" s="89"/>
      <c r="Z30" s="101"/>
      <c r="AA30" s="90"/>
      <c r="AB30" s="101"/>
      <c r="AC30" s="89"/>
      <c r="AD30" s="101"/>
      <c r="AE30" s="90"/>
      <c r="AF30" s="101"/>
      <c r="AG30" s="187"/>
      <c r="AH30" s="194"/>
      <c r="AI30" s="206"/>
      <c r="AJ30" s="212"/>
      <c r="AK30" s="223"/>
      <c r="AL30" s="233"/>
      <c r="AM30" s="228" t="str">
        <f>IF(COUNTIF(AW22:AW51,"1")&gt;0,"送付先の郵便番号が記入されていません。　","")</f>
        <v/>
      </c>
      <c r="AN30" s="57"/>
      <c r="AO30" s="57">
        <f t="shared" si="6"/>
        <v>0</v>
      </c>
      <c r="AP30" s="57">
        <f t="shared" si="1"/>
        <v>0</v>
      </c>
      <c r="AQ30" s="57">
        <f t="shared" si="2"/>
        <v>0</v>
      </c>
      <c r="AR30" s="57">
        <f t="shared" si="3"/>
        <v>0</v>
      </c>
      <c r="AS30" s="57">
        <f t="shared" si="7"/>
        <v>0</v>
      </c>
      <c r="AT30" s="57">
        <f t="shared" si="8"/>
        <v>0</v>
      </c>
      <c r="AU30" s="57">
        <f t="shared" si="4"/>
        <v>0</v>
      </c>
      <c r="AV30" s="57">
        <f t="shared" si="9"/>
        <v>0</v>
      </c>
      <c r="AW30" s="57">
        <f t="shared" si="10"/>
        <v>0</v>
      </c>
      <c r="AX30" s="57">
        <f t="shared" si="11"/>
        <v>0</v>
      </c>
      <c r="AY30" s="57">
        <f t="shared" si="12"/>
        <v>0</v>
      </c>
      <c r="AZ30" s="57">
        <f t="shared" si="13"/>
        <v>0</v>
      </c>
      <c r="BA30" s="57">
        <f t="shared" si="28"/>
        <v>0</v>
      </c>
      <c r="BB30" s="57">
        <f t="shared" si="14"/>
        <v>0</v>
      </c>
      <c r="BC30" s="57">
        <f t="shared" si="15"/>
        <v>0</v>
      </c>
      <c r="BD30" s="57">
        <f t="shared" si="16"/>
        <v>0</v>
      </c>
      <c r="BE30" s="57">
        <f t="shared" si="17"/>
        <v>0</v>
      </c>
      <c r="BF30" s="57">
        <f t="shared" si="18"/>
        <v>0</v>
      </c>
      <c r="BG30" s="57">
        <f t="shared" si="19"/>
        <v>0</v>
      </c>
      <c r="BH30" s="57">
        <f t="shared" si="20"/>
        <v>0</v>
      </c>
      <c r="BI30" s="57">
        <f t="shared" si="21"/>
        <v>0</v>
      </c>
      <c r="BJ30" s="57">
        <f t="shared" si="22"/>
        <v>0</v>
      </c>
      <c r="BK30" s="57">
        <f t="shared" si="23"/>
        <v>0</v>
      </c>
      <c r="BL30" s="57">
        <f t="shared" si="24"/>
        <v>0</v>
      </c>
      <c r="BM30" s="57">
        <f t="shared" si="25"/>
        <v>0</v>
      </c>
      <c r="BN30" s="57">
        <f t="shared" si="26"/>
        <v>0</v>
      </c>
      <c r="BO30" s="57"/>
      <c r="BP30" s="217"/>
      <c r="BQ30" s="217"/>
    </row>
    <row r="31" spans="2:69" s="2" customFormat="1" ht="17.25" customHeight="1" x14ac:dyDescent="0.15">
      <c r="G31" s="245"/>
      <c r="H31" s="104">
        <v>10</v>
      </c>
      <c r="I31" s="162"/>
      <c r="J31" s="171" t="str">
        <f t="shared" si="27"/>
        <v/>
      </c>
      <c r="K31" s="175"/>
      <c r="L31" s="107"/>
      <c r="M31" s="107"/>
      <c r="N31" s="107"/>
      <c r="O31" s="107"/>
      <c r="P31" s="84"/>
      <c r="Q31" s="39"/>
      <c r="R31" s="53"/>
      <c r="S31" s="108"/>
      <c r="T31" s="109"/>
      <c r="U31" s="109"/>
      <c r="V31" s="109"/>
      <c r="W31" s="110"/>
      <c r="X31" s="72"/>
      <c r="Y31" s="105"/>
      <c r="Z31" s="111"/>
      <c r="AA31" s="106"/>
      <c r="AB31" s="111"/>
      <c r="AC31" s="105"/>
      <c r="AD31" s="111"/>
      <c r="AE31" s="106"/>
      <c r="AF31" s="111"/>
      <c r="AG31" s="188"/>
      <c r="AH31" s="195"/>
      <c r="AI31" s="207"/>
      <c r="AJ31" s="213"/>
      <c r="AK31" s="224"/>
      <c r="AL31" s="233"/>
      <c r="AM31" s="228" t="str">
        <f>IF(COUNTIF(AX22:AX51,"1")&gt;0,"送付先の電話番号が記入されていません。　","")</f>
        <v/>
      </c>
      <c r="AN31" s="57"/>
      <c r="AO31" s="57">
        <f t="shared" si="6"/>
        <v>0</v>
      </c>
      <c r="AP31" s="57">
        <f t="shared" si="1"/>
        <v>0</v>
      </c>
      <c r="AQ31" s="57">
        <f t="shared" si="2"/>
        <v>0</v>
      </c>
      <c r="AR31" s="57">
        <f t="shared" si="3"/>
        <v>0</v>
      </c>
      <c r="AS31" s="57">
        <f t="shared" si="7"/>
        <v>0</v>
      </c>
      <c r="AT31" s="57">
        <f t="shared" si="8"/>
        <v>0</v>
      </c>
      <c r="AU31" s="57">
        <f t="shared" si="4"/>
        <v>0</v>
      </c>
      <c r="AV31" s="57">
        <f t="shared" si="9"/>
        <v>0</v>
      </c>
      <c r="AW31" s="57">
        <f t="shared" si="10"/>
        <v>0</v>
      </c>
      <c r="AX31" s="57">
        <f t="shared" si="11"/>
        <v>0</v>
      </c>
      <c r="AY31" s="57">
        <f t="shared" si="12"/>
        <v>0</v>
      </c>
      <c r="AZ31" s="57">
        <f t="shared" si="13"/>
        <v>0</v>
      </c>
      <c r="BA31" s="57">
        <f t="shared" si="28"/>
        <v>0</v>
      </c>
      <c r="BB31" s="57">
        <f t="shared" si="14"/>
        <v>0</v>
      </c>
      <c r="BC31" s="57">
        <f t="shared" si="15"/>
        <v>0</v>
      </c>
      <c r="BD31" s="57">
        <f t="shared" si="16"/>
        <v>0</v>
      </c>
      <c r="BE31" s="57">
        <f t="shared" si="17"/>
        <v>0</v>
      </c>
      <c r="BF31" s="57">
        <f t="shared" si="18"/>
        <v>0</v>
      </c>
      <c r="BG31" s="57">
        <f t="shared" si="19"/>
        <v>0</v>
      </c>
      <c r="BH31" s="57">
        <f t="shared" si="20"/>
        <v>0</v>
      </c>
      <c r="BI31" s="57">
        <f t="shared" si="21"/>
        <v>0</v>
      </c>
      <c r="BJ31" s="57">
        <f t="shared" si="22"/>
        <v>0</v>
      </c>
      <c r="BK31" s="57">
        <f t="shared" si="23"/>
        <v>0</v>
      </c>
      <c r="BL31" s="57">
        <f t="shared" si="24"/>
        <v>0</v>
      </c>
      <c r="BM31" s="57">
        <f t="shared" si="25"/>
        <v>0</v>
      </c>
      <c r="BN31" s="57">
        <f t="shared" si="26"/>
        <v>0</v>
      </c>
      <c r="BO31" s="57"/>
      <c r="BP31" s="217"/>
      <c r="BQ31" s="217"/>
    </row>
    <row r="32" spans="2:69" s="2" customFormat="1" ht="17.25" customHeight="1" x14ac:dyDescent="0.15">
      <c r="G32" s="245"/>
      <c r="H32" s="115">
        <v>11</v>
      </c>
      <c r="I32" s="162"/>
      <c r="J32" s="171" t="str">
        <f t="shared" si="27"/>
        <v/>
      </c>
      <c r="K32" s="176"/>
      <c r="L32" s="118"/>
      <c r="M32" s="118"/>
      <c r="N32" s="118"/>
      <c r="O32" s="118"/>
      <c r="P32" s="119"/>
      <c r="Q32" s="120"/>
      <c r="R32" s="121"/>
      <c r="S32" s="122"/>
      <c r="T32" s="123"/>
      <c r="U32" s="123"/>
      <c r="V32" s="123"/>
      <c r="W32" s="124"/>
      <c r="X32" s="147"/>
      <c r="Y32" s="116"/>
      <c r="Z32" s="125"/>
      <c r="AA32" s="117"/>
      <c r="AB32" s="125"/>
      <c r="AC32" s="116"/>
      <c r="AD32" s="125"/>
      <c r="AE32" s="117"/>
      <c r="AF32" s="125"/>
      <c r="AG32" s="189"/>
      <c r="AH32" s="196"/>
      <c r="AI32" s="208"/>
      <c r="AJ32" s="214"/>
      <c r="AK32" s="225"/>
      <c r="AL32" s="233"/>
      <c r="AM32" s="228" t="str">
        <f>IF(COUNTIF(AY22:AY51,"1")&gt;0,"住所欄では、同上、〃の文字は使用できません。　","")</f>
        <v/>
      </c>
      <c r="AN32" s="57"/>
      <c r="AO32" s="57">
        <f t="shared" si="6"/>
        <v>0</v>
      </c>
      <c r="AP32" s="57">
        <f t="shared" si="1"/>
        <v>0</v>
      </c>
      <c r="AQ32" s="57">
        <f t="shared" si="2"/>
        <v>0</v>
      </c>
      <c r="AR32" s="57">
        <f t="shared" si="3"/>
        <v>0</v>
      </c>
      <c r="AS32" s="57">
        <f t="shared" si="7"/>
        <v>0</v>
      </c>
      <c r="AT32" s="57">
        <f t="shared" si="8"/>
        <v>0</v>
      </c>
      <c r="AU32" s="57">
        <f t="shared" si="4"/>
        <v>0</v>
      </c>
      <c r="AV32" s="57">
        <f t="shared" si="9"/>
        <v>0</v>
      </c>
      <c r="AW32" s="57">
        <f t="shared" si="10"/>
        <v>0</v>
      </c>
      <c r="AX32" s="57">
        <f t="shared" si="11"/>
        <v>0</v>
      </c>
      <c r="AY32" s="57">
        <f t="shared" si="12"/>
        <v>0</v>
      </c>
      <c r="AZ32" s="57">
        <f t="shared" si="13"/>
        <v>0</v>
      </c>
      <c r="BA32" s="57">
        <f t="shared" si="28"/>
        <v>0</v>
      </c>
      <c r="BB32" s="57">
        <f t="shared" si="14"/>
        <v>0</v>
      </c>
      <c r="BC32" s="57">
        <f t="shared" si="15"/>
        <v>0</v>
      </c>
      <c r="BD32" s="57">
        <f t="shared" si="16"/>
        <v>0</v>
      </c>
      <c r="BE32" s="57">
        <f t="shared" si="17"/>
        <v>0</v>
      </c>
      <c r="BF32" s="57">
        <f t="shared" si="18"/>
        <v>0</v>
      </c>
      <c r="BG32" s="57">
        <f t="shared" si="19"/>
        <v>0</v>
      </c>
      <c r="BH32" s="57">
        <f t="shared" si="20"/>
        <v>0</v>
      </c>
      <c r="BI32" s="57">
        <f t="shared" si="21"/>
        <v>0</v>
      </c>
      <c r="BJ32" s="57">
        <f t="shared" si="22"/>
        <v>0</v>
      </c>
      <c r="BK32" s="57">
        <f t="shared" si="23"/>
        <v>0</v>
      </c>
      <c r="BL32" s="57">
        <f t="shared" si="24"/>
        <v>0</v>
      </c>
      <c r="BM32" s="57">
        <f t="shared" si="25"/>
        <v>0</v>
      </c>
      <c r="BN32" s="57">
        <f t="shared" si="26"/>
        <v>0</v>
      </c>
      <c r="BO32" s="57"/>
      <c r="BP32" s="217"/>
      <c r="BQ32" s="217"/>
    </row>
    <row r="33" spans="7:69" s="2" customFormat="1" ht="17.25" customHeight="1" x14ac:dyDescent="0.15">
      <c r="G33" s="245"/>
      <c r="H33" s="26">
        <v>12</v>
      </c>
      <c r="I33" s="162"/>
      <c r="J33" s="171" t="str">
        <f t="shared" si="27"/>
        <v/>
      </c>
      <c r="K33" s="174"/>
      <c r="L33" s="83"/>
      <c r="M33" s="83"/>
      <c r="N33" s="83"/>
      <c r="O33" s="83"/>
      <c r="P33" s="84"/>
      <c r="Q33" s="39"/>
      <c r="R33" s="53"/>
      <c r="S33" s="96"/>
      <c r="T33" s="93"/>
      <c r="U33" s="93"/>
      <c r="V33" s="93"/>
      <c r="W33" s="94"/>
      <c r="X33" s="147"/>
      <c r="Y33" s="89"/>
      <c r="Z33" s="101"/>
      <c r="AA33" s="90"/>
      <c r="AB33" s="101"/>
      <c r="AC33" s="89"/>
      <c r="AD33" s="101"/>
      <c r="AE33" s="90"/>
      <c r="AF33" s="101"/>
      <c r="AG33" s="187"/>
      <c r="AH33" s="194"/>
      <c r="AI33" s="206"/>
      <c r="AJ33" s="212"/>
      <c r="AK33" s="223"/>
      <c r="AL33" s="233"/>
      <c r="AM33" s="228" t="str">
        <f>IF(COUNTIF(AZ22:AZ51,"1")&gt;0,"電話番号欄では、同上、〃の文字は使用できません。　","")</f>
        <v/>
      </c>
      <c r="AN33" s="57"/>
      <c r="AO33" s="57">
        <f t="shared" si="6"/>
        <v>0</v>
      </c>
      <c r="AP33" s="57">
        <f t="shared" si="1"/>
        <v>0</v>
      </c>
      <c r="AQ33" s="57">
        <f t="shared" si="2"/>
        <v>0</v>
      </c>
      <c r="AR33" s="57">
        <f t="shared" si="3"/>
        <v>0</v>
      </c>
      <c r="AS33" s="57">
        <f t="shared" si="7"/>
        <v>0</v>
      </c>
      <c r="AT33" s="57">
        <f t="shared" si="8"/>
        <v>0</v>
      </c>
      <c r="AU33" s="57">
        <f t="shared" si="4"/>
        <v>0</v>
      </c>
      <c r="AV33" s="57">
        <f t="shared" si="9"/>
        <v>0</v>
      </c>
      <c r="AW33" s="57">
        <f t="shared" si="10"/>
        <v>0</v>
      </c>
      <c r="AX33" s="57">
        <f t="shared" si="11"/>
        <v>0</v>
      </c>
      <c r="AY33" s="57">
        <f t="shared" si="12"/>
        <v>0</v>
      </c>
      <c r="AZ33" s="57">
        <f t="shared" si="13"/>
        <v>0</v>
      </c>
      <c r="BA33" s="57">
        <f t="shared" si="28"/>
        <v>0</v>
      </c>
      <c r="BB33" s="57">
        <f t="shared" si="14"/>
        <v>0</v>
      </c>
      <c r="BC33" s="57">
        <f t="shared" si="15"/>
        <v>0</v>
      </c>
      <c r="BD33" s="57">
        <f t="shared" si="16"/>
        <v>0</v>
      </c>
      <c r="BE33" s="57">
        <f t="shared" si="17"/>
        <v>0</v>
      </c>
      <c r="BF33" s="57">
        <f t="shared" si="18"/>
        <v>0</v>
      </c>
      <c r="BG33" s="57">
        <f t="shared" si="19"/>
        <v>0</v>
      </c>
      <c r="BH33" s="57">
        <f t="shared" si="20"/>
        <v>0</v>
      </c>
      <c r="BI33" s="57">
        <f t="shared" si="21"/>
        <v>0</v>
      </c>
      <c r="BJ33" s="57">
        <f t="shared" si="22"/>
        <v>0</v>
      </c>
      <c r="BK33" s="57">
        <f t="shared" si="23"/>
        <v>0</v>
      </c>
      <c r="BL33" s="57">
        <f t="shared" si="24"/>
        <v>0</v>
      </c>
      <c r="BM33" s="57">
        <f t="shared" si="25"/>
        <v>0</v>
      </c>
      <c r="BN33" s="57">
        <f t="shared" si="26"/>
        <v>0</v>
      </c>
      <c r="BO33" s="57"/>
      <c r="BP33" s="217"/>
      <c r="BQ33" s="217"/>
    </row>
    <row r="34" spans="7:69" s="2" customFormat="1" ht="17.25" customHeight="1" x14ac:dyDescent="0.15">
      <c r="G34" s="245"/>
      <c r="H34" s="26">
        <v>13</v>
      </c>
      <c r="I34" s="162"/>
      <c r="J34" s="171" t="str">
        <f t="shared" si="27"/>
        <v/>
      </c>
      <c r="K34" s="174"/>
      <c r="L34" s="83"/>
      <c r="M34" s="83"/>
      <c r="N34" s="83"/>
      <c r="O34" s="83"/>
      <c r="P34" s="84"/>
      <c r="Q34" s="39"/>
      <c r="R34" s="65"/>
      <c r="S34" s="96"/>
      <c r="T34" s="93"/>
      <c r="U34" s="93"/>
      <c r="V34" s="93"/>
      <c r="W34" s="94"/>
      <c r="X34" s="147"/>
      <c r="Y34" s="89"/>
      <c r="Z34" s="101"/>
      <c r="AA34" s="90"/>
      <c r="AB34" s="101"/>
      <c r="AC34" s="89"/>
      <c r="AD34" s="101"/>
      <c r="AE34" s="90"/>
      <c r="AF34" s="101"/>
      <c r="AG34" s="187"/>
      <c r="AH34" s="194"/>
      <c r="AI34" s="206"/>
      <c r="AJ34" s="212"/>
      <c r="AK34" s="223"/>
      <c r="AL34" s="233"/>
      <c r="AM34" s="228" t="str">
        <f>IF(COUNTIF(BN22:BN51,"1")&gt;0,"コースが選択されていますが、受講者名が記入されていません。　","")</f>
        <v/>
      </c>
      <c r="AN34" s="57"/>
      <c r="AO34" s="57">
        <f t="shared" si="6"/>
        <v>0</v>
      </c>
      <c r="AP34" s="57">
        <f t="shared" si="1"/>
        <v>0</v>
      </c>
      <c r="AQ34" s="57">
        <f t="shared" si="2"/>
        <v>0</v>
      </c>
      <c r="AR34" s="57">
        <f t="shared" si="3"/>
        <v>0</v>
      </c>
      <c r="AS34" s="57">
        <f t="shared" si="7"/>
        <v>0</v>
      </c>
      <c r="AT34" s="57">
        <f t="shared" si="8"/>
        <v>0</v>
      </c>
      <c r="AU34" s="57">
        <f t="shared" si="4"/>
        <v>0</v>
      </c>
      <c r="AV34" s="57">
        <f t="shared" si="9"/>
        <v>0</v>
      </c>
      <c r="AW34" s="57">
        <f t="shared" si="10"/>
        <v>0</v>
      </c>
      <c r="AX34" s="57">
        <f t="shared" si="11"/>
        <v>0</v>
      </c>
      <c r="AY34" s="57">
        <f t="shared" si="12"/>
        <v>0</v>
      </c>
      <c r="AZ34" s="57">
        <f t="shared" si="13"/>
        <v>0</v>
      </c>
      <c r="BA34" s="57">
        <f t="shared" si="28"/>
        <v>0</v>
      </c>
      <c r="BB34" s="57">
        <f t="shared" si="14"/>
        <v>0</v>
      </c>
      <c r="BC34" s="57">
        <f t="shared" si="15"/>
        <v>0</v>
      </c>
      <c r="BD34" s="57">
        <f t="shared" si="16"/>
        <v>0</v>
      </c>
      <c r="BE34" s="57">
        <f t="shared" si="17"/>
        <v>0</v>
      </c>
      <c r="BF34" s="57">
        <f t="shared" si="18"/>
        <v>0</v>
      </c>
      <c r="BG34" s="57">
        <f t="shared" si="19"/>
        <v>0</v>
      </c>
      <c r="BH34" s="57">
        <f t="shared" si="20"/>
        <v>0</v>
      </c>
      <c r="BI34" s="57">
        <f t="shared" si="21"/>
        <v>0</v>
      </c>
      <c r="BJ34" s="57">
        <f t="shared" si="22"/>
        <v>0</v>
      </c>
      <c r="BK34" s="57">
        <f t="shared" si="23"/>
        <v>0</v>
      </c>
      <c r="BL34" s="57">
        <f t="shared" si="24"/>
        <v>0</v>
      </c>
      <c r="BM34" s="57">
        <f t="shared" si="25"/>
        <v>0</v>
      </c>
      <c r="BN34" s="57">
        <f t="shared" si="26"/>
        <v>0</v>
      </c>
      <c r="BO34" s="57"/>
      <c r="BP34" s="217"/>
      <c r="BQ34" s="217"/>
    </row>
    <row r="35" spans="7:69" s="2" customFormat="1" ht="17.25" customHeight="1" x14ac:dyDescent="0.15">
      <c r="G35" s="245"/>
      <c r="H35" s="26">
        <v>14</v>
      </c>
      <c r="I35" s="162"/>
      <c r="J35" s="171" t="str">
        <f t="shared" si="27"/>
        <v/>
      </c>
      <c r="K35" s="174"/>
      <c r="L35" s="83"/>
      <c r="M35" s="83"/>
      <c r="N35" s="83"/>
      <c r="O35" s="83"/>
      <c r="P35" s="84"/>
      <c r="Q35" s="39"/>
      <c r="R35" s="53"/>
      <c r="S35" s="96"/>
      <c r="T35" s="93"/>
      <c r="U35" s="93"/>
      <c r="V35" s="93"/>
      <c r="W35" s="94"/>
      <c r="X35" s="147"/>
      <c r="Y35" s="89"/>
      <c r="Z35" s="101"/>
      <c r="AA35" s="90"/>
      <c r="AB35" s="101"/>
      <c r="AC35" s="89"/>
      <c r="AD35" s="101"/>
      <c r="AE35" s="90"/>
      <c r="AF35" s="101"/>
      <c r="AG35" s="187"/>
      <c r="AH35" s="194"/>
      <c r="AI35" s="206"/>
      <c r="AJ35" s="212"/>
      <c r="AK35" s="223"/>
      <c r="AL35" s="233"/>
      <c r="AM35" s="57"/>
      <c r="AN35" s="57"/>
      <c r="AO35" s="57">
        <f t="shared" si="6"/>
        <v>0</v>
      </c>
      <c r="AP35" s="57">
        <f t="shared" si="1"/>
        <v>0</v>
      </c>
      <c r="AQ35" s="57">
        <f t="shared" si="2"/>
        <v>0</v>
      </c>
      <c r="AR35" s="57">
        <f t="shared" si="3"/>
        <v>0</v>
      </c>
      <c r="AS35" s="57">
        <f t="shared" si="7"/>
        <v>0</v>
      </c>
      <c r="AT35" s="57">
        <f t="shared" si="8"/>
        <v>0</v>
      </c>
      <c r="AU35" s="57">
        <f t="shared" si="4"/>
        <v>0</v>
      </c>
      <c r="AV35" s="57">
        <f t="shared" si="9"/>
        <v>0</v>
      </c>
      <c r="AW35" s="57">
        <f t="shared" si="10"/>
        <v>0</v>
      </c>
      <c r="AX35" s="57">
        <f t="shared" si="11"/>
        <v>0</v>
      </c>
      <c r="AY35" s="57">
        <f t="shared" si="12"/>
        <v>0</v>
      </c>
      <c r="AZ35" s="57">
        <f t="shared" si="13"/>
        <v>0</v>
      </c>
      <c r="BA35" s="57">
        <f t="shared" si="28"/>
        <v>0</v>
      </c>
      <c r="BB35" s="57">
        <f t="shared" si="14"/>
        <v>0</v>
      </c>
      <c r="BC35" s="57">
        <f t="shared" si="15"/>
        <v>0</v>
      </c>
      <c r="BD35" s="57">
        <f t="shared" si="16"/>
        <v>0</v>
      </c>
      <c r="BE35" s="57">
        <f t="shared" si="17"/>
        <v>0</v>
      </c>
      <c r="BF35" s="57">
        <f t="shared" si="18"/>
        <v>0</v>
      </c>
      <c r="BG35" s="57">
        <f t="shared" si="19"/>
        <v>0</v>
      </c>
      <c r="BH35" s="57">
        <f t="shared" si="20"/>
        <v>0</v>
      </c>
      <c r="BI35" s="57">
        <f t="shared" si="21"/>
        <v>0</v>
      </c>
      <c r="BJ35" s="57">
        <f t="shared" si="22"/>
        <v>0</v>
      </c>
      <c r="BK35" s="57">
        <f t="shared" si="23"/>
        <v>0</v>
      </c>
      <c r="BL35" s="57">
        <f t="shared" si="24"/>
        <v>0</v>
      </c>
      <c r="BM35" s="57">
        <f t="shared" si="25"/>
        <v>0</v>
      </c>
      <c r="BN35" s="57">
        <f t="shared" si="26"/>
        <v>0</v>
      </c>
      <c r="BO35" s="57"/>
      <c r="BP35" s="217"/>
      <c r="BQ35" s="217"/>
    </row>
    <row r="36" spans="7:69" s="2" customFormat="1" ht="17.25" customHeight="1" x14ac:dyDescent="0.15">
      <c r="G36" s="245"/>
      <c r="H36" s="26">
        <v>15</v>
      </c>
      <c r="I36" s="162"/>
      <c r="J36" s="171" t="str">
        <f t="shared" si="27"/>
        <v/>
      </c>
      <c r="K36" s="174"/>
      <c r="L36" s="83"/>
      <c r="M36" s="83"/>
      <c r="N36" s="83"/>
      <c r="O36" s="83"/>
      <c r="P36" s="84"/>
      <c r="Q36" s="39"/>
      <c r="R36" s="65"/>
      <c r="S36" s="96"/>
      <c r="T36" s="93"/>
      <c r="U36" s="93"/>
      <c r="V36" s="93"/>
      <c r="W36" s="94"/>
      <c r="X36" s="147"/>
      <c r="Y36" s="89"/>
      <c r="Z36" s="101"/>
      <c r="AA36" s="90"/>
      <c r="AB36" s="101"/>
      <c r="AC36" s="89"/>
      <c r="AD36" s="101"/>
      <c r="AE36" s="90"/>
      <c r="AF36" s="101"/>
      <c r="AG36" s="187"/>
      <c r="AH36" s="194"/>
      <c r="AI36" s="206"/>
      <c r="AJ36" s="212"/>
      <c r="AK36" s="223"/>
      <c r="AL36" s="233"/>
      <c r="AM36" s="57"/>
      <c r="AN36" s="57"/>
      <c r="AO36" s="57">
        <f t="shared" si="6"/>
        <v>0</v>
      </c>
      <c r="AP36" s="57">
        <f t="shared" si="1"/>
        <v>0</v>
      </c>
      <c r="AQ36" s="57">
        <f t="shared" si="2"/>
        <v>0</v>
      </c>
      <c r="AR36" s="57">
        <f t="shared" si="3"/>
        <v>0</v>
      </c>
      <c r="AS36" s="57">
        <f t="shared" si="7"/>
        <v>0</v>
      </c>
      <c r="AT36" s="57">
        <f t="shared" si="8"/>
        <v>0</v>
      </c>
      <c r="AU36" s="57">
        <f t="shared" si="4"/>
        <v>0</v>
      </c>
      <c r="AV36" s="57">
        <f t="shared" si="9"/>
        <v>0</v>
      </c>
      <c r="AW36" s="57">
        <f t="shared" si="10"/>
        <v>0</v>
      </c>
      <c r="AX36" s="57">
        <f t="shared" si="11"/>
        <v>0</v>
      </c>
      <c r="AY36" s="57">
        <f t="shared" si="12"/>
        <v>0</v>
      </c>
      <c r="AZ36" s="57">
        <f t="shared" si="13"/>
        <v>0</v>
      </c>
      <c r="BA36" s="57">
        <f t="shared" si="28"/>
        <v>0</v>
      </c>
      <c r="BB36" s="57">
        <f t="shared" si="14"/>
        <v>0</v>
      </c>
      <c r="BC36" s="57">
        <f t="shared" si="15"/>
        <v>0</v>
      </c>
      <c r="BD36" s="57">
        <f t="shared" si="16"/>
        <v>0</v>
      </c>
      <c r="BE36" s="57">
        <f t="shared" si="17"/>
        <v>0</v>
      </c>
      <c r="BF36" s="57">
        <f t="shared" si="18"/>
        <v>0</v>
      </c>
      <c r="BG36" s="57">
        <f t="shared" si="19"/>
        <v>0</v>
      </c>
      <c r="BH36" s="57">
        <f t="shared" si="20"/>
        <v>0</v>
      </c>
      <c r="BI36" s="57">
        <f t="shared" si="21"/>
        <v>0</v>
      </c>
      <c r="BJ36" s="57">
        <f t="shared" si="22"/>
        <v>0</v>
      </c>
      <c r="BK36" s="57">
        <f t="shared" si="23"/>
        <v>0</v>
      </c>
      <c r="BL36" s="57">
        <f t="shared" si="24"/>
        <v>0</v>
      </c>
      <c r="BM36" s="57">
        <f t="shared" si="25"/>
        <v>0</v>
      </c>
      <c r="BN36" s="57">
        <f t="shared" si="26"/>
        <v>0</v>
      </c>
      <c r="BO36" s="57"/>
      <c r="BP36" s="217"/>
      <c r="BQ36" s="217"/>
    </row>
    <row r="37" spans="7:69" s="2" customFormat="1" ht="17.25" customHeight="1" x14ac:dyDescent="0.15">
      <c r="G37" s="245"/>
      <c r="H37" s="26">
        <v>16</v>
      </c>
      <c r="I37" s="162"/>
      <c r="J37" s="171" t="str">
        <f t="shared" si="27"/>
        <v/>
      </c>
      <c r="K37" s="174"/>
      <c r="L37" s="83"/>
      <c r="M37" s="83"/>
      <c r="N37" s="83"/>
      <c r="O37" s="83"/>
      <c r="P37" s="84"/>
      <c r="Q37" s="39"/>
      <c r="R37" s="53"/>
      <c r="S37" s="96"/>
      <c r="T37" s="93"/>
      <c r="U37" s="93"/>
      <c r="V37" s="93"/>
      <c r="W37" s="94"/>
      <c r="X37" s="147"/>
      <c r="Y37" s="89"/>
      <c r="Z37" s="101"/>
      <c r="AA37" s="90"/>
      <c r="AB37" s="101"/>
      <c r="AC37" s="89"/>
      <c r="AD37" s="101"/>
      <c r="AE37" s="90"/>
      <c r="AF37" s="101"/>
      <c r="AG37" s="187"/>
      <c r="AH37" s="194"/>
      <c r="AI37" s="206"/>
      <c r="AJ37" s="212"/>
      <c r="AK37" s="223"/>
      <c r="AL37" s="233"/>
      <c r="AM37" s="57"/>
      <c r="AN37" s="57"/>
      <c r="AO37" s="57">
        <f t="shared" si="6"/>
        <v>0</v>
      </c>
      <c r="AP37" s="57">
        <f t="shared" si="1"/>
        <v>0</v>
      </c>
      <c r="AQ37" s="57">
        <f t="shared" si="2"/>
        <v>0</v>
      </c>
      <c r="AR37" s="57">
        <f t="shared" si="3"/>
        <v>0</v>
      </c>
      <c r="AS37" s="57">
        <f t="shared" si="7"/>
        <v>0</v>
      </c>
      <c r="AT37" s="57">
        <f t="shared" si="8"/>
        <v>0</v>
      </c>
      <c r="AU37" s="57">
        <f t="shared" si="4"/>
        <v>0</v>
      </c>
      <c r="AV37" s="57">
        <f t="shared" si="9"/>
        <v>0</v>
      </c>
      <c r="AW37" s="57">
        <f t="shared" si="10"/>
        <v>0</v>
      </c>
      <c r="AX37" s="57">
        <f t="shared" si="11"/>
        <v>0</v>
      </c>
      <c r="AY37" s="57">
        <f t="shared" si="12"/>
        <v>0</v>
      </c>
      <c r="AZ37" s="57">
        <f t="shared" si="13"/>
        <v>0</v>
      </c>
      <c r="BA37" s="57">
        <f t="shared" si="28"/>
        <v>0</v>
      </c>
      <c r="BB37" s="57">
        <f t="shared" si="14"/>
        <v>0</v>
      </c>
      <c r="BC37" s="57">
        <f t="shared" si="15"/>
        <v>0</v>
      </c>
      <c r="BD37" s="57">
        <f t="shared" si="16"/>
        <v>0</v>
      </c>
      <c r="BE37" s="57">
        <f t="shared" si="17"/>
        <v>0</v>
      </c>
      <c r="BF37" s="57">
        <f t="shared" si="18"/>
        <v>0</v>
      </c>
      <c r="BG37" s="57">
        <f t="shared" si="19"/>
        <v>0</v>
      </c>
      <c r="BH37" s="57">
        <f t="shared" si="20"/>
        <v>0</v>
      </c>
      <c r="BI37" s="57">
        <f t="shared" si="21"/>
        <v>0</v>
      </c>
      <c r="BJ37" s="57">
        <f t="shared" si="22"/>
        <v>0</v>
      </c>
      <c r="BK37" s="57">
        <f t="shared" si="23"/>
        <v>0</v>
      </c>
      <c r="BL37" s="57">
        <f t="shared" si="24"/>
        <v>0</v>
      </c>
      <c r="BM37" s="57">
        <f t="shared" si="25"/>
        <v>0</v>
      </c>
      <c r="BN37" s="57">
        <f t="shared" si="26"/>
        <v>0</v>
      </c>
      <c r="BO37" s="57"/>
      <c r="BP37" s="217"/>
      <c r="BQ37" s="217"/>
    </row>
    <row r="38" spans="7:69" s="2" customFormat="1" ht="17.25" customHeight="1" x14ac:dyDescent="0.15">
      <c r="G38" s="245"/>
      <c r="H38" s="26">
        <v>17</v>
      </c>
      <c r="I38" s="162"/>
      <c r="J38" s="171" t="str">
        <f t="shared" si="27"/>
        <v/>
      </c>
      <c r="K38" s="174"/>
      <c r="L38" s="83"/>
      <c r="M38" s="83"/>
      <c r="N38" s="83"/>
      <c r="O38" s="83"/>
      <c r="P38" s="84"/>
      <c r="Q38" s="39"/>
      <c r="R38" s="65"/>
      <c r="S38" s="96"/>
      <c r="T38" s="93"/>
      <c r="U38" s="93"/>
      <c r="V38" s="93"/>
      <c r="W38" s="94"/>
      <c r="X38" s="147"/>
      <c r="Y38" s="89"/>
      <c r="Z38" s="101"/>
      <c r="AA38" s="90"/>
      <c r="AB38" s="101"/>
      <c r="AC38" s="89"/>
      <c r="AD38" s="101"/>
      <c r="AE38" s="90"/>
      <c r="AF38" s="101"/>
      <c r="AG38" s="187"/>
      <c r="AH38" s="194"/>
      <c r="AI38" s="206"/>
      <c r="AJ38" s="212"/>
      <c r="AK38" s="223"/>
      <c r="AL38" s="233"/>
      <c r="AM38" s="57"/>
      <c r="AN38" s="57"/>
      <c r="AO38" s="57">
        <f t="shared" si="6"/>
        <v>0</v>
      </c>
      <c r="AP38" s="57">
        <f t="shared" si="1"/>
        <v>0</v>
      </c>
      <c r="AQ38" s="57">
        <f t="shared" si="2"/>
        <v>0</v>
      </c>
      <c r="AR38" s="57">
        <f t="shared" si="3"/>
        <v>0</v>
      </c>
      <c r="AS38" s="57">
        <f t="shared" si="7"/>
        <v>0</v>
      </c>
      <c r="AT38" s="57">
        <f t="shared" si="8"/>
        <v>0</v>
      </c>
      <c r="AU38" s="57">
        <f t="shared" si="4"/>
        <v>0</v>
      </c>
      <c r="AV38" s="57">
        <f t="shared" si="9"/>
        <v>0</v>
      </c>
      <c r="AW38" s="57">
        <f t="shared" si="10"/>
        <v>0</v>
      </c>
      <c r="AX38" s="57">
        <f t="shared" si="11"/>
        <v>0</v>
      </c>
      <c r="AY38" s="57">
        <f t="shared" si="12"/>
        <v>0</v>
      </c>
      <c r="AZ38" s="57">
        <f t="shared" si="13"/>
        <v>0</v>
      </c>
      <c r="BA38" s="57">
        <f t="shared" si="28"/>
        <v>0</v>
      </c>
      <c r="BB38" s="57">
        <f t="shared" si="14"/>
        <v>0</v>
      </c>
      <c r="BC38" s="57">
        <f t="shared" si="15"/>
        <v>0</v>
      </c>
      <c r="BD38" s="57">
        <f t="shared" si="16"/>
        <v>0</v>
      </c>
      <c r="BE38" s="57">
        <f t="shared" si="17"/>
        <v>0</v>
      </c>
      <c r="BF38" s="57">
        <f t="shared" si="18"/>
        <v>0</v>
      </c>
      <c r="BG38" s="57">
        <f t="shared" si="19"/>
        <v>0</v>
      </c>
      <c r="BH38" s="57">
        <f t="shared" si="20"/>
        <v>0</v>
      </c>
      <c r="BI38" s="57">
        <f t="shared" si="21"/>
        <v>0</v>
      </c>
      <c r="BJ38" s="57">
        <f t="shared" si="22"/>
        <v>0</v>
      </c>
      <c r="BK38" s="57">
        <f t="shared" si="23"/>
        <v>0</v>
      </c>
      <c r="BL38" s="57">
        <f t="shared" si="24"/>
        <v>0</v>
      </c>
      <c r="BM38" s="57">
        <f t="shared" si="25"/>
        <v>0</v>
      </c>
      <c r="BN38" s="57">
        <f t="shared" si="26"/>
        <v>0</v>
      </c>
      <c r="BO38" s="57"/>
      <c r="BP38" s="217"/>
      <c r="BQ38" s="217"/>
    </row>
    <row r="39" spans="7:69" s="2" customFormat="1" ht="17.25" customHeight="1" x14ac:dyDescent="0.15">
      <c r="G39" s="245"/>
      <c r="H39" s="26">
        <v>18</v>
      </c>
      <c r="I39" s="162"/>
      <c r="J39" s="171" t="str">
        <f t="shared" si="27"/>
        <v/>
      </c>
      <c r="K39" s="174"/>
      <c r="L39" s="83"/>
      <c r="M39" s="83"/>
      <c r="N39" s="83"/>
      <c r="O39" s="83"/>
      <c r="P39" s="84"/>
      <c r="Q39" s="39"/>
      <c r="R39" s="53"/>
      <c r="S39" s="96"/>
      <c r="T39" s="93"/>
      <c r="U39" s="93"/>
      <c r="V39" s="93"/>
      <c r="W39" s="94"/>
      <c r="X39" s="147"/>
      <c r="Y39" s="89"/>
      <c r="Z39" s="101"/>
      <c r="AA39" s="90"/>
      <c r="AB39" s="101"/>
      <c r="AC39" s="89"/>
      <c r="AD39" s="101"/>
      <c r="AE39" s="90"/>
      <c r="AF39" s="101"/>
      <c r="AG39" s="187"/>
      <c r="AH39" s="194"/>
      <c r="AI39" s="206"/>
      <c r="AJ39" s="212"/>
      <c r="AK39" s="223"/>
      <c r="AL39" s="233"/>
      <c r="AM39" s="57"/>
      <c r="AN39" s="57"/>
      <c r="AO39" s="57">
        <f t="shared" si="6"/>
        <v>0</v>
      </c>
      <c r="AP39" s="57">
        <f t="shared" si="1"/>
        <v>0</v>
      </c>
      <c r="AQ39" s="57">
        <f t="shared" si="2"/>
        <v>0</v>
      </c>
      <c r="AR39" s="57">
        <f t="shared" si="3"/>
        <v>0</v>
      </c>
      <c r="AS39" s="57">
        <f t="shared" si="7"/>
        <v>0</v>
      </c>
      <c r="AT39" s="57">
        <f t="shared" si="8"/>
        <v>0</v>
      </c>
      <c r="AU39" s="57">
        <f t="shared" si="4"/>
        <v>0</v>
      </c>
      <c r="AV39" s="57">
        <f t="shared" si="9"/>
        <v>0</v>
      </c>
      <c r="AW39" s="57">
        <f t="shared" si="10"/>
        <v>0</v>
      </c>
      <c r="AX39" s="57">
        <f t="shared" si="11"/>
        <v>0</v>
      </c>
      <c r="AY39" s="57">
        <f t="shared" si="12"/>
        <v>0</v>
      </c>
      <c r="AZ39" s="57">
        <f t="shared" si="13"/>
        <v>0</v>
      </c>
      <c r="BA39" s="57">
        <f t="shared" si="28"/>
        <v>0</v>
      </c>
      <c r="BB39" s="57">
        <f t="shared" si="14"/>
        <v>0</v>
      </c>
      <c r="BC39" s="57">
        <f t="shared" si="15"/>
        <v>0</v>
      </c>
      <c r="BD39" s="57">
        <f t="shared" si="16"/>
        <v>0</v>
      </c>
      <c r="BE39" s="57">
        <f t="shared" si="17"/>
        <v>0</v>
      </c>
      <c r="BF39" s="57">
        <f t="shared" si="18"/>
        <v>0</v>
      </c>
      <c r="BG39" s="57">
        <f t="shared" si="19"/>
        <v>0</v>
      </c>
      <c r="BH39" s="57">
        <f t="shared" si="20"/>
        <v>0</v>
      </c>
      <c r="BI39" s="57">
        <f t="shared" si="21"/>
        <v>0</v>
      </c>
      <c r="BJ39" s="57">
        <f t="shared" si="22"/>
        <v>0</v>
      </c>
      <c r="BK39" s="57">
        <f t="shared" si="23"/>
        <v>0</v>
      </c>
      <c r="BL39" s="57">
        <f t="shared" si="24"/>
        <v>0</v>
      </c>
      <c r="BM39" s="57">
        <f t="shared" si="25"/>
        <v>0</v>
      </c>
      <c r="BN39" s="57">
        <f t="shared" si="26"/>
        <v>0</v>
      </c>
      <c r="BO39" s="57"/>
      <c r="BP39" s="217"/>
      <c r="BQ39" s="217"/>
    </row>
    <row r="40" spans="7:69" s="2" customFormat="1" ht="17.25" customHeight="1" x14ac:dyDescent="0.15">
      <c r="G40" s="245"/>
      <c r="H40" s="26">
        <v>19</v>
      </c>
      <c r="I40" s="162"/>
      <c r="J40" s="171" t="str">
        <f t="shared" si="27"/>
        <v/>
      </c>
      <c r="K40" s="174"/>
      <c r="L40" s="83"/>
      <c r="M40" s="83"/>
      <c r="N40" s="83"/>
      <c r="O40" s="83"/>
      <c r="P40" s="84"/>
      <c r="Q40" s="39"/>
      <c r="R40" s="65"/>
      <c r="S40" s="96"/>
      <c r="T40" s="93"/>
      <c r="U40" s="93"/>
      <c r="V40" s="93"/>
      <c r="W40" s="94"/>
      <c r="X40" s="147"/>
      <c r="Y40" s="89"/>
      <c r="Z40" s="101"/>
      <c r="AA40" s="90"/>
      <c r="AB40" s="101"/>
      <c r="AC40" s="89"/>
      <c r="AD40" s="101"/>
      <c r="AE40" s="90"/>
      <c r="AF40" s="101"/>
      <c r="AG40" s="187"/>
      <c r="AH40" s="194"/>
      <c r="AI40" s="206"/>
      <c r="AJ40" s="212"/>
      <c r="AK40" s="223"/>
      <c r="AL40" s="233"/>
      <c r="AM40" s="57"/>
      <c r="AN40" s="57"/>
      <c r="AO40" s="57">
        <f t="shared" si="6"/>
        <v>0</v>
      </c>
      <c r="AP40" s="57">
        <f t="shared" si="1"/>
        <v>0</v>
      </c>
      <c r="AQ40" s="57">
        <f t="shared" si="2"/>
        <v>0</v>
      </c>
      <c r="AR40" s="57">
        <f t="shared" si="3"/>
        <v>0</v>
      </c>
      <c r="AS40" s="57">
        <f t="shared" si="7"/>
        <v>0</v>
      </c>
      <c r="AT40" s="57">
        <f t="shared" si="8"/>
        <v>0</v>
      </c>
      <c r="AU40" s="57">
        <f t="shared" si="4"/>
        <v>0</v>
      </c>
      <c r="AV40" s="57">
        <f t="shared" si="9"/>
        <v>0</v>
      </c>
      <c r="AW40" s="57">
        <f t="shared" si="10"/>
        <v>0</v>
      </c>
      <c r="AX40" s="57">
        <f t="shared" si="11"/>
        <v>0</v>
      </c>
      <c r="AY40" s="57">
        <f t="shared" si="12"/>
        <v>0</v>
      </c>
      <c r="AZ40" s="57">
        <f t="shared" si="13"/>
        <v>0</v>
      </c>
      <c r="BA40" s="57">
        <f t="shared" si="28"/>
        <v>0</v>
      </c>
      <c r="BB40" s="57">
        <f t="shared" si="14"/>
        <v>0</v>
      </c>
      <c r="BC40" s="57">
        <f t="shared" si="15"/>
        <v>0</v>
      </c>
      <c r="BD40" s="57">
        <f t="shared" si="16"/>
        <v>0</v>
      </c>
      <c r="BE40" s="57">
        <f t="shared" si="17"/>
        <v>0</v>
      </c>
      <c r="BF40" s="57">
        <f t="shared" si="18"/>
        <v>0</v>
      </c>
      <c r="BG40" s="57">
        <f t="shared" si="19"/>
        <v>0</v>
      </c>
      <c r="BH40" s="57">
        <f t="shared" si="20"/>
        <v>0</v>
      </c>
      <c r="BI40" s="57">
        <f t="shared" si="21"/>
        <v>0</v>
      </c>
      <c r="BJ40" s="57">
        <f t="shared" si="22"/>
        <v>0</v>
      </c>
      <c r="BK40" s="57">
        <f t="shared" si="23"/>
        <v>0</v>
      </c>
      <c r="BL40" s="57">
        <f t="shared" si="24"/>
        <v>0</v>
      </c>
      <c r="BM40" s="57">
        <f t="shared" si="25"/>
        <v>0</v>
      </c>
      <c r="BN40" s="57">
        <f t="shared" si="26"/>
        <v>0</v>
      </c>
      <c r="BO40" s="57"/>
      <c r="BP40" s="217"/>
      <c r="BQ40" s="217"/>
    </row>
    <row r="41" spans="7:69" s="2" customFormat="1" ht="17.25" customHeight="1" x14ac:dyDescent="0.15">
      <c r="G41" s="245"/>
      <c r="H41" s="126">
        <v>20</v>
      </c>
      <c r="I41" s="162"/>
      <c r="J41" s="171" t="str">
        <f t="shared" si="27"/>
        <v/>
      </c>
      <c r="K41" s="177"/>
      <c r="L41" s="129"/>
      <c r="M41" s="129"/>
      <c r="N41" s="129"/>
      <c r="O41" s="129"/>
      <c r="P41" s="130"/>
      <c r="Q41" s="131"/>
      <c r="R41" s="132"/>
      <c r="S41" s="133"/>
      <c r="T41" s="134"/>
      <c r="U41" s="134"/>
      <c r="V41" s="134"/>
      <c r="W41" s="135"/>
      <c r="X41" s="147"/>
      <c r="Y41" s="127"/>
      <c r="Z41" s="136"/>
      <c r="AA41" s="128"/>
      <c r="AB41" s="136"/>
      <c r="AC41" s="127"/>
      <c r="AD41" s="136"/>
      <c r="AE41" s="128"/>
      <c r="AF41" s="136"/>
      <c r="AG41" s="190"/>
      <c r="AH41" s="197"/>
      <c r="AI41" s="209"/>
      <c r="AJ41" s="215"/>
      <c r="AK41" s="226"/>
      <c r="AL41" s="233"/>
      <c r="AM41" s="57"/>
      <c r="AN41" s="57"/>
      <c r="AO41" s="57">
        <f t="shared" si="6"/>
        <v>0</v>
      </c>
      <c r="AP41" s="57">
        <f t="shared" si="1"/>
        <v>0</v>
      </c>
      <c r="AQ41" s="57">
        <f t="shared" si="2"/>
        <v>0</v>
      </c>
      <c r="AR41" s="57">
        <f t="shared" si="3"/>
        <v>0</v>
      </c>
      <c r="AS41" s="57">
        <f t="shared" si="7"/>
        <v>0</v>
      </c>
      <c r="AT41" s="57">
        <f t="shared" si="8"/>
        <v>0</v>
      </c>
      <c r="AU41" s="57">
        <f t="shared" si="4"/>
        <v>0</v>
      </c>
      <c r="AV41" s="57">
        <f t="shared" si="9"/>
        <v>0</v>
      </c>
      <c r="AW41" s="57">
        <f t="shared" si="10"/>
        <v>0</v>
      </c>
      <c r="AX41" s="57">
        <f t="shared" si="11"/>
        <v>0</v>
      </c>
      <c r="AY41" s="57">
        <f t="shared" si="12"/>
        <v>0</v>
      </c>
      <c r="AZ41" s="57">
        <f t="shared" si="13"/>
        <v>0</v>
      </c>
      <c r="BA41" s="57">
        <f t="shared" si="28"/>
        <v>0</v>
      </c>
      <c r="BB41" s="57">
        <f t="shared" si="14"/>
        <v>0</v>
      </c>
      <c r="BC41" s="57">
        <f t="shared" si="15"/>
        <v>0</v>
      </c>
      <c r="BD41" s="57">
        <f t="shared" si="16"/>
        <v>0</v>
      </c>
      <c r="BE41" s="57">
        <f t="shared" si="17"/>
        <v>0</v>
      </c>
      <c r="BF41" s="57">
        <f t="shared" si="18"/>
        <v>0</v>
      </c>
      <c r="BG41" s="57">
        <f t="shared" si="19"/>
        <v>0</v>
      </c>
      <c r="BH41" s="57">
        <f t="shared" si="20"/>
        <v>0</v>
      </c>
      <c r="BI41" s="57">
        <f t="shared" si="21"/>
        <v>0</v>
      </c>
      <c r="BJ41" s="57">
        <f t="shared" si="22"/>
        <v>0</v>
      </c>
      <c r="BK41" s="57">
        <f t="shared" si="23"/>
        <v>0</v>
      </c>
      <c r="BL41" s="57">
        <f t="shared" si="24"/>
        <v>0</v>
      </c>
      <c r="BM41" s="57">
        <f t="shared" si="25"/>
        <v>0</v>
      </c>
      <c r="BN41" s="57">
        <f t="shared" si="26"/>
        <v>0</v>
      </c>
      <c r="BO41" s="57"/>
      <c r="BP41" s="217"/>
      <c r="BQ41" s="217"/>
    </row>
    <row r="42" spans="7:69" s="2" customFormat="1" ht="17.25" customHeight="1" x14ac:dyDescent="0.15">
      <c r="G42" s="245"/>
      <c r="H42" s="112">
        <v>21</v>
      </c>
      <c r="I42" s="162"/>
      <c r="J42" s="171" t="str">
        <f t="shared" si="27"/>
        <v/>
      </c>
      <c r="K42" s="173"/>
      <c r="L42" s="81"/>
      <c r="M42" s="81"/>
      <c r="N42" s="81"/>
      <c r="O42" s="81"/>
      <c r="P42" s="84"/>
      <c r="Q42" s="39"/>
      <c r="R42" s="65"/>
      <c r="S42" s="95"/>
      <c r="T42" s="113"/>
      <c r="U42" s="113"/>
      <c r="V42" s="113"/>
      <c r="W42" s="114"/>
      <c r="X42" s="72"/>
      <c r="Y42" s="88"/>
      <c r="Z42" s="100"/>
      <c r="AA42" s="87"/>
      <c r="AB42" s="100"/>
      <c r="AC42" s="88"/>
      <c r="AD42" s="100"/>
      <c r="AE42" s="87"/>
      <c r="AF42" s="100"/>
      <c r="AG42" s="186"/>
      <c r="AH42" s="193"/>
      <c r="AI42" s="205"/>
      <c r="AJ42" s="211"/>
      <c r="AK42" s="222"/>
      <c r="AL42" s="233"/>
      <c r="AM42" s="57"/>
      <c r="AN42" s="57"/>
      <c r="AO42" s="57">
        <f t="shared" si="6"/>
        <v>0</v>
      </c>
      <c r="AP42" s="57">
        <f t="shared" si="1"/>
        <v>0</v>
      </c>
      <c r="AQ42" s="57">
        <f t="shared" si="2"/>
        <v>0</v>
      </c>
      <c r="AR42" s="57">
        <f t="shared" si="3"/>
        <v>0</v>
      </c>
      <c r="AS42" s="57">
        <f t="shared" si="7"/>
        <v>0</v>
      </c>
      <c r="AT42" s="57">
        <f t="shared" si="8"/>
        <v>0</v>
      </c>
      <c r="AU42" s="57">
        <f t="shared" si="4"/>
        <v>0</v>
      </c>
      <c r="AV42" s="57">
        <f t="shared" si="9"/>
        <v>0</v>
      </c>
      <c r="AW42" s="57">
        <f t="shared" si="10"/>
        <v>0</v>
      </c>
      <c r="AX42" s="57">
        <f t="shared" si="11"/>
        <v>0</v>
      </c>
      <c r="AY42" s="57">
        <f t="shared" si="12"/>
        <v>0</v>
      </c>
      <c r="AZ42" s="57">
        <f t="shared" si="13"/>
        <v>0</v>
      </c>
      <c r="BA42" s="57">
        <f t="shared" si="28"/>
        <v>0</v>
      </c>
      <c r="BB42" s="57">
        <f t="shared" si="14"/>
        <v>0</v>
      </c>
      <c r="BC42" s="57">
        <f t="shared" si="15"/>
        <v>0</v>
      </c>
      <c r="BD42" s="57">
        <f t="shared" si="16"/>
        <v>0</v>
      </c>
      <c r="BE42" s="57">
        <f t="shared" si="17"/>
        <v>0</v>
      </c>
      <c r="BF42" s="57">
        <f t="shared" si="18"/>
        <v>0</v>
      </c>
      <c r="BG42" s="57">
        <f t="shared" si="19"/>
        <v>0</v>
      </c>
      <c r="BH42" s="57">
        <f t="shared" si="20"/>
        <v>0</v>
      </c>
      <c r="BI42" s="57">
        <f t="shared" si="21"/>
        <v>0</v>
      </c>
      <c r="BJ42" s="57">
        <f t="shared" si="22"/>
        <v>0</v>
      </c>
      <c r="BK42" s="57">
        <f t="shared" si="23"/>
        <v>0</v>
      </c>
      <c r="BL42" s="57">
        <f t="shared" si="24"/>
        <v>0</v>
      </c>
      <c r="BM42" s="57">
        <f t="shared" si="25"/>
        <v>0</v>
      </c>
      <c r="BN42" s="57">
        <f t="shared" si="26"/>
        <v>0</v>
      </c>
      <c r="BO42" s="57"/>
      <c r="BP42" s="217"/>
      <c r="BQ42" s="217"/>
    </row>
    <row r="43" spans="7:69" s="2" customFormat="1" ht="17.25" customHeight="1" x14ac:dyDescent="0.15">
      <c r="G43" s="245"/>
      <c r="H43" s="112">
        <v>22</v>
      </c>
      <c r="I43" s="162"/>
      <c r="J43" s="171" t="str">
        <f t="shared" si="27"/>
        <v/>
      </c>
      <c r="K43" s="173"/>
      <c r="L43" s="81"/>
      <c r="M43" s="81"/>
      <c r="N43" s="81"/>
      <c r="O43" s="81"/>
      <c r="P43" s="82"/>
      <c r="Q43" s="39"/>
      <c r="R43" s="65"/>
      <c r="S43" s="95"/>
      <c r="T43" s="113"/>
      <c r="U43" s="113"/>
      <c r="V43" s="113"/>
      <c r="W43" s="114"/>
      <c r="X43" s="72"/>
      <c r="Y43" s="88"/>
      <c r="Z43" s="100"/>
      <c r="AA43" s="87"/>
      <c r="AB43" s="100"/>
      <c r="AC43" s="88"/>
      <c r="AD43" s="100"/>
      <c r="AE43" s="87"/>
      <c r="AF43" s="100"/>
      <c r="AG43" s="186"/>
      <c r="AH43" s="193"/>
      <c r="AI43" s="205"/>
      <c r="AJ43" s="211"/>
      <c r="AK43" s="223"/>
      <c r="AL43" s="233"/>
      <c r="AM43" s="57"/>
      <c r="AN43" s="57"/>
      <c r="AO43" s="57">
        <f t="shared" si="6"/>
        <v>0</v>
      </c>
      <c r="AP43" s="57">
        <f t="shared" si="1"/>
        <v>0</v>
      </c>
      <c r="AQ43" s="57">
        <f t="shared" si="2"/>
        <v>0</v>
      </c>
      <c r="AR43" s="57">
        <f t="shared" si="3"/>
        <v>0</v>
      </c>
      <c r="AS43" s="57">
        <f t="shared" si="7"/>
        <v>0</v>
      </c>
      <c r="AT43" s="57">
        <f t="shared" si="8"/>
        <v>0</v>
      </c>
      <c r="AU43" s="57">
        <f t="shared" si="4"/>
        <v>0</v>
      </c>
      <c r="AV43" s="57">
        <f t="shared" si="9"/>
        <v>0</v>
      </c>
      <c r="AW43" s="57">
        <f t="shared" si="10"/>
        <v>0</v>
      </c>
      <c r="AX43" s="57">
        <f t="shared" si="11"/>
        <v>0</v>
      </c>
      <c r="AY43" s="57">
        <f t="shared" si="12"/>
        <v>0</v>
      </c>
      <c r="AZ43" s="57">
        <f t="shared" si="13"/>
        <v>0</v>
      </c>
      <c r="BA43" s="57">
        <f t="shared" si="28"/>
        <v>0</v>
      </c>
      <c r="BB43" s="57">
        <f t="shared" si="14"/>
        <v>0</v>
      </c>
      <c r="BC43" s="57">
        <f t="shared" si="15"/>
        <v>0</v>
      </c>
      <c r="BD43" s="57">
        <f t="shared" si="16"/>
        <v>0</v>
      </c>
      <c r="BE43" s="57">
        <f t="shared" si="17"/>
        <v>0</v>
      </c>
      <c r="BF43" s="57">
        <f t="shared" si="18"/>
        <v>0</v>
      </c>
      <c r="BG43" s="57">
        <f t="shared" si="19"/>
        <v>0</v>
      </c>
      <c r="BH43" s="57">
        <f t="shared" si="20"/>
        <v>0</v>
      </c>
      <c r="BI43" s="57">
        <f t="shared" si="21"/>
        <v>0</v>
      </c>
      <c r="BJ43" s="57">
        <f t="shared" si="22"/>
        <v>0</v>
      </c>
      <c r="BK43" s="57">
        <f t="shared" si="23"/>
        <v>0</v>
      </c>
      <c r="BL43" s="57">
        <f t="shared" si="24"/>
        <v>0</v>
      </c>
      <c r="BM43" s="57">
        <f t="shared" si="25"/>
        <v>0</v>
      </c>
      <c r="BN43" s="57">
        <f t="shared" si="26"/>
        <v>0</v>
      </c>
      <c r="BO43" s="57"/>
      <c r="BP43" s="217"/>
      <c r="BQ43" s="217"/>
    </row>
    <row r="44" spans="7:69" s="2" customFormat="1" ht="17.25" customHeight="1" x14ac:dyDescent="0.15">
      <c r="G44" s="245"/>
      <c r="H44" s="112">
        <v>23</v>
      </c>
      <c r="I44" s="162"/>
      <c r="J44" s="171" t="str">
        <f t="shared" si="27"/>
        <v/>
      </c>
      <c r="K44" s="173"/>
      <c r="L44" s="81"/>
      <c r="M44" s="81"/>
      <c r="N44" s="81"/>
      <c r="O44" s="81"/>
      <c r="P44" s="82"/>
      <c r="Q44" s="39"/>
      <c r="R44" s="65"/>
      <c r="S44" s="95"/>
      <c r="T44" s="113"/>
      <c r="U44" s="113"/>
      <c r="V44" s="113"/>
      <c r="W44" s="114"/>
      <c r="X44" s="72"/>
      <c r="Y44" s="88"/>
      <c r="Z44" s="100"/>
      <c r="AA44" s="87"/>
      <c r="AB44" s="100"/>
      <c r="AC44" s="88"/>
      <c r="AD44" s="100"/>
      <c r="AE44" s="87"/>
      <c r="AF44" s="100"/>
      <c r="AG44" s="186"/>
      <c r="AH44" s="193"/>
      <c r="AI44" s="205"/>
      <c r="AJ44" s="211"/>
      <c r="AK44" s="223"/>
      <c r="AL44" s="233"/>
      <c r="AM44" s="57"/>
      <c r="AN44" s="57"/>
      <c r="AO44" s="57">
        <f t="shared" si="6"/>
        <v>0</v>
      </c>
      <c r="AP44" s="57">
        <f t="shared" si="1"/>
        <v>0</v>
      </c>
      <c r="AQ44" s="57">
        <f t="shared" si="2"/>
        <v>0</v>
      </c>
      <c r="AR44" s="57">
        <f t="shared" si="3"/>
        <v>0</v>
      </c>
      <c r="AS44" s="57">
        <f t="shared" si="7"/>
        <v>0</v>
      </c>
      <c r="AT44" s="57">
        <f t="shared" si="8"/>
        <v>0</v>
      </c>
      <c r="AU44" s="57">
        <f t="shared" si="4"/>
        <v>0</v>
      </c>
      <c r="AV44" s="57">
        <f t="shared" si="9"/>
        <v>0</v>
      </c>
      <c r="AW44" s="57">
        <f t="shared" si="10"/>
        <v>0</v>
      </c>
      <c r="AX44" s="57">
        <f t="shared" si="11"/>
        <v>0</v>
      </c>
      <c r="AY44" s="57">
        <f t="shared" si="12"/>
        <v>0</v>
      </c>
      <c r="AZ44" s="57">
        <f t="shared" si="13"/>
        <v>0</v>
      </c>
      <c r="BA44" s="57">
        <f t="shared" si="28"/>
        <v>0</v>
      </c>
      <c r="BB44" s="57">
        <f t="shared" si="14"/>
        <v>0</v>
      </c>
      <c r="BC44" s="57">
        <f t="shared" si="15"/>
        <v>0</v>
      </c>
      <c r="BD44" s="57">
        <f t="shared" si="16"/>
        <v>0</v>
      </c>
      <c r="BE44" s="57">
        <f t="shared" si="17"/>
        <v>0</v>
      </c>
      <c r="BF44" s="57">
        <f t="shared" si="18"/>
        <v>0</v>
      </c>
      <c r="BG44" s="57">
        <f t="shared" si="19"/>
        <v>0</v>
      </c>
      <c r="BH44" s="57">
        <f t="shared" si="20"/>
        <v>0</v>
      </c>
      <c r="BI44" s="57">
        <f t="shared" si="21"/>
        <v>0</v>
      </c>
      <c r="BJ44" s="57">
        <f t="shared" si="22"/>
        <v>0</v>
      </c>
      <c r="BK44" s="57">
        <f t="shared" si="23"/>
        <v>0</v>
      </c>
      <c r="BL44" s="57">
        <f t="shared" si="24"/>
        <v>0</v>
      </c>
      <c r="BM44" s="57">
        <f t="shared" si="25"/>
        <v>0</v>
      </c>
      <c r="BN44" s="57">
        <f t="shared" si="26"/>
        <v>0</v>
      </c>
      <c r="BO44" s="57"/>
      <c r="BP44" s="217"/>
      <c r="BQ44" s="217"/>
    </row>
    <row r="45" spans="7:69" s="2" customFormat="1" ht="17.25" customHeight="1" x14ac:dyDescent="0.15">
      <c r="G45" s="245"/>
      <c r="H45" s="112">
        <v>24</v>
      </c>
      <c r="I45" s="162"/>
      <c r="J45" s="171" t="str">
        <f t="shared" si="27"/>
        <v/>
      </c>
      <c r="K45" s="173"/>
      <c r="L45" s="81"/>
      <c r="M45" s="81"/>
      <c r="N45" s="81"/>
      <c r="O45" s="81"/>
      <c r="P45" s="82"/>
      <c r="Q45" s="39"/>
      <c r="R45" s="65"/>
      <c r="S45" s="95"/>
      <c r="T45" s="113"/>
      <c r="U45" s="113"/>
      <c r="V45" s="113"/>
      <c r="W45" s="114"/>
      <c r="X45" s="72"/>
      <c r="Y45" s="88"/>
      <c r="Z45" s="100"/>
      <c r="AA45" s="87"/>
      <c r="AB45" s="100"/>
      <c r="AC45" s="88"/>
      <c r="AD45" s="100"/>
      <c r="AE45" s="87"/>
      <c r="AF45" s="100"/>
      <c r="AG45" s="186"/>
      <c r="AH45" s="193"/>
      <c r="AI45" s="205"/>
      <c r="AJ45" s="211"/>
      <c r="AK45" s="223"/>
      <c r="AL45" s="233"/>
      <c r="AM45" s="57"/>
      <c r="AN45" s="57"/>
      <c r="AO45" s="57">
        <f t="shared" si="6"/>
        <v>0</v>
      </c>
      <c r="AP45" s="57">
        <f t="shared" si="1"/>
        <v>0</v>
      </c>
      <c r="AQ45" s="57">
        <f t="shared" si="2"/>
        <v>0</v>
      </c>
      <c r="AR45" s="57">
        <f t="shared" si="3"/>
        <v>0</v>
      </c>
      <c r="AS45" s="57">
        <f t="shared" si="7"/>
        <v>0</v>
      </c>
      <c r="AT45" s="57">
        <f t="shared" si="8"/>
        <v>0</v>
      </c>
      <c r="AU45" s="57">
        <f t="shared" si="4"/>
        <v>0</v>
      </c>
      <c r="AV45" s="57">
        <f t="shared" si="9"/>
        <v>0</v>
      </c>
      <c r="AW45" s="57">
        <f t="shared" si="10"/>
        <v>0</v>
      </c>
      <c r="AX45" s="57">
        <f t="shared" si="11"/>
        <v>0</v>
      </c>
      <c r="AY45" s="57">
        <f t="shared" si="12"/>
        <v>0</v>
      </c>
      <c r="AZ45" s="57">
        <f t="shared" si="13"/>
        <v>0</v>
      </c>
      <c r="BA45" s="57">
        <f t="shared" si="28"/>
        <v>0</v>
      </c>
      <c r="BB45" s="57">
        <f t="shared" si="14"/>
        <v>0</v>
      </c>
      <c r="BC45" s="57">
        <f t="shared" si="15"/>
        <v>0</v>
      </c>
      <c r="BD45" s="57">
        <f t="shared" si="16"/>
        <v>0</v>
      </c>
      <c r="BE45" s="57">
        <f t="shared" si="17"/>
        <v>0</v>
      </c>
      <c r="BF45" s="57">
        <f t="shared" si="18"/>
        <v>0</v>
      </c>
      <c r="BG45" s="57">
        <f t="shared" si="19"/>
        <v>0</v>
      </c>
      <c r="BH45" s="57">
        <f t="shared" si="20"/>
        <v>0</v>
      </c>
      <c r="BI45" s="57">
        <f t="shared" si="21"/>
        <v>0</v>
      </c>
      <c r="BJ45" s="57">
        <f t="shared" si="22"/>
        <v>0</v>
      </c>
      <c r="BK45" s="57">
        <f t="shared" si="23"/>
        <v>0</v>
      </c>
      <c r="BL45" s="57">
        <f t="shared" si="24"/>
        <v>0</v>
      </c>
      <c r="BM45" s="57">
        <f t="shared" si="25"/>
        <v>0</v>
      </c>
      <c r="BN45" s="57">
        <f t="shared" si="26"/>
        <v>0</v>
      </c>
      <c r="BO45" s="57"/>
      <c r="BP45" s="217"/>
      <c r="BQ45" s="217"/>
    </row>
    <row r="46" spans="7:69" s="2" customFormat="1" ht="17.25" customHeight="1" x14ac:dyDescent="0.15">
      <c r="G46" s="245"/>
      <c r="H46" s="112">
        <v>25</v>
      </c>
      <c r="I46" s="162"/>
      <c r="J46" s="171" t="str">
        <f t="shared" si="27"/>
        <v/>
      </c>
      <c r="K46" s="173"/>
      <c r="L46" s="81"/>
      <c r="M46" s="81"/>
      <c r="N46" s="81"/>
      <c r="O46" s="81"/>
      <c r="P46" s="82"/>
      <c r="Q46" s="39"/>
      <c r="R46" s="65"/>
      <c r="S46" s="95"/>
      <c r="T46" s="113"/>
      <c r="U46" s="113"/>
      <c r="V46" s="113"/>
      <c r="W46" s="114"/>
      <c r="X46" s="72"/>
      <c r="Y46" s="88"/>
      <c r="Z46" s="100"/>
      <c r="AA46" s="87"/>
      <c r="AB46" s="100"/>
      <c r="AC46" s="88"/>
      <c r="AD46" s="100"/>
      <c r="AE46" s="87"/>
      <c r="AF46" s="100"/>
      <c r="AG46" s="186"/>
      <c r="AH46" s="193"/>
      <c r="AI46" s="205"/>
      <c r="AJ46" s="211"/>
      <c r="AK46" s="223"/>
      <c r="AL46" s="233"/>
      <c r="AM46" s="57"/>
      <c r="AN46" s="57"/>
      <c r="AO46" s="57">
        <f t="shared" si="6"/>
        <v>0</v>
      </c>
      <c r="AP46" s="57">
        <f t="shared" si="1"/>
        <v>0</v>
      </c>
      <c r="AQ46" s="57">
        <f t="shared" si="2"/>
        <v>0</v>
      </c>
      <c r="AR46" s="57">
        <f t="shared" si="3"/>
        <v>0</v>
      </c>
      <c r="AS46" s="57">
        <f t="shared" si="7"/>
        <v>0</v>
      </c>
      <c r="AT46" s="57">
        <f t="shared" si="8"/>
        <v>0</v>
      </c>
      <c r="AU46" s="57">
        <f t="shared" si="4"/>
        <v>0</v>
      </c>
      <c r="AV46" s="57">
        <f t="shared" si="9"/>
        <v>0</v>
      </c>
      <c r="AW46" s="57">
        <f t="shared" si="10"/>
        <v>0</v>
      </c>
      <c r="AX46" s="57">
        <f t="shared" si="11"/>
        <v>0</v>
      </c>
      <c r="AY46" s="57">
        <f t="shared" si="12"/>
        <v>0</v>
      </c>
      <c r="AZ46" s="57">
        <f t="shared" si="13"/>
        <v>0</v>
      </c>
      <c r="BA46" s="57">
        <f t="shared" si="28"/>
        <v>0</v>
      </c>
      <c r="BB46" s="57">
        <f t="shared" si="14"/>
        <v>0</v>
      </c>
      <c r="BC46" s="57">
        <f t="shared" si="15"/>
        <v>0</v>
      </c>
      <c r="BD46" s="57">
        <f t="shared" si="16"/>
        <v>0</v>
      </c>
      <c r="BE46" s="57">
        <f t="shared" si="17"/>
        <v>0</v>
      </c>
      <c r="BF46" s="57">
        <f t="shared" si="18"/>
        <v>0</v>
      </c>
      <c r="BG46" s="57">
        <f t="shared" si="19"/>
        <v>0</v>
      </c>
      <c r="BH46" s="57">
        <f t="shared" si="20"/>
        <v>0</v>
      </c>
      <c r="BI46" s="57">
        <f t="shared" si="21"/>
        <v>0</v>
      </c>
      <c r="BJ46" s="57">
        <f t="shared" si="22"/>
        <v>0</v>
      </c>
      <c r="BK46" s="57">
        <f t="shared" si="23"/>
        <v>0</v>
      </c>
      <c r="BL46" s="57">
        <f t="shared" si="24"/>
        <v>0</v>
      </c>
      <c r="BM46" s="57">
        <f t="shared" si="25"/>
        <v>0</v>
      </c>
      <c r="BN46" s="57">
        <f t="shared" si="26"/>
        <v>0</v>
      </c>
      <c r="BO46" s="57"/>
      <c r="BP46" s="217"/>
      <c r="BQ46" s="217"/>
    </row>
    <row r="47" spans="7:69" s="2" customFormat="1" ht="17.25" customHeight="1" x14ac:dyDescent="0.15">
      <c r="G47" s="245"/>
      <c r="H47" s="112">
        <v>26</v>
      </c>
      <c r="I47" s="162"/>
      <c r="J47" s="171" t="str">
        <f t="shared" si="27"/>
        <v/>
      </c>
      <c r="K47" s="173"/>
      <c r="L47" s="81"/>
      <c r="M47" s="81"/>
      <c r="N47" s="81"/>
      <c r="O47" s="81"/>
      <c r="P47" s="82"/>
      <c r="Q47" s="39"/>
      <c r="R47" s="65"/>
      <c r="S47" s="95"/>
      <c r="T47" s="113"/>
      <c r="U47" s="113"/>
      <c r="V47" s="113"/>
      <c r="W47" s="114"/>
      <c r="X47" s="72"/>
      <c r="Y47" s="88"/>
      <c r="Z47" s="100"/>
      <c r="AA47" s="87"/>
      <c r="AB47" s="100"/>
      <c r="AC47" s="88"/>
      <c r="AD47" s="100"/>
      <c r="AE47" s="87"/>
      <c r="AF47" s="100"/>
      <c r="AG47" s="186"/>
      <c r="AH47" s="193"/>
      <c r="AI47" s="205"/>
      <c r="AJ47" s="211"/>
      <c r="AK47" s="223"/>
      <c r="AL47" s="233"/>
      <c r="AM47" s="57"/>
      <c r="AN47" s="57"/>
      <c r="AO47" s="57">
        <f t="shared" si="6"/>
        <v>0</v>
      </c>
      <c r="AP47" s="57">
        <f t="shared" si="1"/>
        <v>0</v>
      </c>
      <c r="AQ47" s="57">
        <f t="shared" si="2"/>
        <v>0</v>
      </c>
      <c r="AR47" s="57">
        <f t="shared" si="3"/>
        <v>0</v>
      </c>
      <c r="AS47" s="57">
        <f t="shared" si="7"/>
        <v>0</v>
      </c>
      <c r="AT47" s="57">
        <f t="shared" si="8"/>
        <v>0</v>
      </c>
      <c r="AU47" s="57">
        <f t="shared" si="4"/>
        <v>0</v>
      </c>
      <c r="AV47" s="57">
        <f t="shared" si="9"/>
        <v>0</v>
      </c>
      <c r="AW47" s="57">
        <f t="shared" si="10"/>
        <v>0</v>
      </c>
      <c r="AX47" s="57">
        <f t="shared" si="11"/>
        <v>0</v>
      </c>
      <c r="AY47" s="57">
        <f t="shared" si="12"/>
        <v>0</v>
      </c>
      <c r="AZ47" s="57">
        <f t="shared" si="13"/>
        <v>0</v>
      </c>
      <c r="BA47" s="57">
        <f t="shared" si="28"/>
        <v>0</v>
      </c>
      <c r="BB47" s="57">
        <f t="shared" si="14"/>
        <v>0</v>
      </c>
      <c r="BC47" s="57">
        <f t="shared" si="15"/>
        <v>0</v>
      </c>
      <c r="BD47" s="57">
        <f t="shared" si="16"/>
        <v>0</v>
      </c>
      <c r="BE47" s="57">
        <f t="shared" si="17"/>
        <v>0</v>
      </c>
      <c r="BF47" s="57">
        <f t="shared" si="18"/>
        <v>0</v>
      </c>
      <c r="BG47" s="57">
        <f t="shared" si="19"/>
        <v>0</v>
      </c>
      <c r="BH47" s="57">
        <f t="shared" si="20"/>
        <v>0</v>
      </c>
      <c r="BI47" s="57">
        <f t="shared" si="21"/>
        <v>0</v>
      </c>
      <c r="BJ47" s="57">
        <f t="shared" si="22"/>
        <v>0</v>
      </c>
      <c r="BK47" s="57">
        <f t="shared" si="23"/>
        <v>0</v>
      </c>
      <c r="BL47" s="57">
        <f t="shared" si="24"/>
        <v>0</v>
      </c>
      <c r="BM47" s="57">
        <f t="shared" si="25"/>
        <v>0</v>
      </c>
      <c r="BN47" s="57">
        <f t="shared" si="26"/>
        <v>0</v>
      </c>
      <c r="BO47" s="57"/>
      <c r="BP47" s="217"/>
      <c r="BQ47" s="217"/>
    </row>
    <row r="48" spans="7:69" s="2" customFormat="1" ht="17.25" customHeight="1" x14ac:dyDescent="0.15">
      <c r="G48" s="245"/>
      <c r="H48" s="112">
        <v>27</v>
      </c>
      <c r="I48" s="162"/>
      <c r="J48" s="171" t="str">
        <f t="shared" si="27"/>
        <v/>
      </c>
      <c r="K48" s="173"/>
      <c r="L48" s="81"/>
      <c r="M48" s="81"/>
      <c r="N48" s="81"/>
      <c r="O48" s="81"/>
      <c r="P48" s="82"/>
      <c r="Q48" s="39"/>
      <c r="R48" s="65"/>
      <c r="S48" s="95"/>
      <c r="T48" s="113"/>
      <c r="U48" s="113"/>
      <c r="V48" s="113"/>
      <c r="W48" s="114"/>
      <c r="X48" s="72"/>
      <c r="Y48" s="88"/>
      <c r="Z48" s="100"/>
      <c r="AA48" s="87"/>
      <c r="AB48" s="100"/>
      <c r="AC48" s="88"/>
      <c r="AD48" s="100"/>
      <c r="AE48" s="87"/>
      <c r="AF48" s="100"/>
      <c r="AG48" s="186"/>
      <c r="AH48" s="193"/>
      <c r="AI48" s="205"/>
      <c r="AJ48" s="211"/>
      <c r="AK48" s="223"/>
      <c r="AL48" s="233"/>
      <c r="AM48" s="57"/>
      <c r="AN48" s="57"/>
      <c r="AO48" s="57">
        <f t="shared" si="6"/>
        <v>0</v>
      </c>
      <c r="AP48" s="57">
        <f t="shared" si="1"/>
        <v>0</v>
      </c>
      <c r="AQ48" s="57">
        <f t="shared" si="2"/>
        <v>0</v>
      </c>
      <c r="AR48" s="57">
        <f t="shared" si="3"/>
        <v>0</v>
      </c>
      <c r="AS48" s="57">
        <f t="shared" si="7"/>
        <v>0</v>
      </c>
      <c r="AT48" s="57">
        <f t="shared" si="8"/>
        <v>0</v>
      </c>
      <c r="AU48" s="57">
        <f t="shared" si="4"/>
        <v>0</v>
      </c>
      <c r="AV48" s="57">
        <f t="shared" si="9"/>
        <v>0</v>
      </c>
      <c r="AW48" s="57">
        <f t="shared" si="10"/>
        <v>0</v>
      </c>
      <c r="AX48" s="57">
        <f t="shared" si="11"/>
        <v>0</v>
      </c>
      <c r="AY48" s="57">
        <f t="shared" si="12"/>
        <v>0</v>
      </c>
      <c r="AZ48" s="57">
        <f t="shared" si="13"/>
        <v>0</v>
      </c>
      <c r="BA48" s="57">
        <f t="shared" si="28"/>
        <v>0</v>
      </c>
      <c r="BB48" s="57">
        <f t="shared" si="14"/>
        <v>0</v>
      </c>
      <c r="BC48" s="57">
        <f t="shared" si="15"/>
        <v>0</v>
      </c>
      <c r="BD48" s="57">
        <f t="shared" si="16"/>
        <v>0</v>
      </c>
      <c r="BE48" s="57">
        <f t="shared" si="17"/>
        <v>0</v>
      </c>
      <c r="BF48" s="57">
        <f t="shared" si="18"/>
        <v>0</v>
      </c>
      <c r="BG48" s="57">
        <f t="shared" si="19"/>
        <v>0</v>
      </c>
      <c r="BH48" s="57">
        <f t="shared" si="20"/>
        <v>0</v>
      </c>
      <c r="BI48" s="57">
        <f t="shared" si="21"/>
        <v>0</v>
      </c>
      <c r="BJ48" s="57">
        <f t="shared" si="22"/>
        <v>0</v>
      </c>
      <c r="BK48" s="57">
        <f t="shared" si="23"/>
        <v>0</v>
      </c>
      <c r="BL48" s="57">
        <f t="shared" si="24"/>
        <v>0</v>
      </c>
      <c r="BM48" s="57">
        <f t="shared" si="25"/>
        <v>0</v>
      </c>
      <c r="BN48" s="57">
        <f t="shared" si="26"/>
        <v>0</v>
      </c>
      <c r="BO48" s="57"/>
      <c r="BP48" s="217"/>
      <c r="BQ48" s="217"/>
    </row>
    <row r="49" spans="3:70" s="2" customFormat="1" ht="17.25" customHeight="1" x14ac:dyDescent="0.15">
      <c r="G49" s="245"/>
      <c r="H49" s="112">
        <v>28</v>
      </c>
      <c r="I49" s="162"/>
      <c r="J49" s="171" t="str">
        <f t="shared" si="27"/>
        <v/>
      </c>
      <c r="K49" s="173"/>
      <c r="L49" s="81"/>
      <c r="M49" s="81"/>
      <c r="N49" s="81"/>
      <c r="O49" s="81"/>
      <c r="P49" s="82"/>
      <c r="Q49" s="39"/>
      <c r="R49" s="65"/>
      <c r="S49" s="95"/>
      <c r="T49" s="113"/>
      <c r="U49" s="113"/>
      <c r="V49" s="113"/>
      <c r="W49" s="114"/>
      <c r="X49" s="72"/>
      <c r="Y49" s="88"/>
      <c r="Z49" s="100"/>
      <c r="AA49" s="87"/>
      <c r="AB49" s="100"/>
      <c r="AC49" s="88"/>
      <c r="AD49" s="100"/>
      <c r="AE49" s="87"/>
      <c r="AF49" s="100"/>
      <c r="AG49" s="186"/>
      <c r="AH49" s="193"/>
      <c r="AI49" s="205"/>
      <c r="AJ49" s="211"/>
      <c r="AK49" s="223"/>
      <c r="AL49" s="233"/>
      <c r="AM49" s="57"/>
      <c r="AN49" s="57"/>
      <c r="AO49" s="57">
        <f t="shared" si="6"/>
        <v>0</v>
      </c>
      <c r="AP49" s="57">
        <f t="shared" si="1"/>
        <v>0</v>
      </c>
      <c r="AQ49" s="57">
        <f t="shared" si="2"/>
        <v>0</v>
      </c>
      <c r="AR49" s="57">
        <f t="shared" si="3"/>
        <v>0</v>
      </c>
      <c r="AS49" s="57">
        <f t="shared" si="7"/>
        <v>0</v>
      </c>
      <c r="AT49" s="57">
        <f t="shared" si="8"/>
        <v>0</v>
      </c>
      <c r="AU49" s="57">
        <f t="shared" si="4"/>
        <v>0</v>
      </c>
      <c r="AV49" s="57">
        <f t="shared" si="9"/>
        <v>0</v>
      </c>
      <c r="AW49" s="57">
        <f t="shared" si="10"/>
        <v>0</v>
      </c>
      <c r="AX49" s="57">
        <f t="shared" si="11"/>
        <v>0</v>
      </c>
      <c r="AY49" s="57">
        <f t="shared" si="12"/>
        <v>0</v>
      </c>
      <c r="AZ49" s="57">
        <f t="shared" si="13"/>
        <v>0</v>
      </c>
      <c r="BA49" s="57">
        <f t="shared" si="28"/>
        <v>0</v>
      </c>
      <c r="BB49" s="57">
        <f t="shared" si="14"/>
        <v>0</v>
      </c>
      <c r="BC49" s="57">
        <f t="shared" si="15"/>
        <v>0</v>
      </c>
      <c r="BD49" s="57">
        <f t="shared" si="16"/>
        <v>0</v>
      </c>
      <c r="BE49" s="57">
        <f t="shared" si="17"/>
        <v>0</v>
      </c>
      <c r="BF49" s="57">
        <f t="shared" si="18"/>
        <v>0</v>
      </c>
      <c r="BG49" s="57">
        <f t="shared" si="19"/>
        <v>0</v>
      </c>
      <c r="BH49" s="57">
        <f t="shared" si="20"/>
        <v>0</v>
      </c>
      <c r="BI49" s="57">
        <f t="shared" si="21"/>
        <v>0</v>
      </c>
      <c r="BJ49" s="57">
        <f t="shared" si="22"/>
        <v>0</v>
      </c>
      <c r="BK49" s="57">
        <f t="shared" si="23"/>
        <v>0</v>
      </c>
      <c r="BL49" s="57">
        <f t="shared" si="24"/>
        <v>0</v>
      </c>
      <c r="BM49" s="57">
        <f t="shared" si="25"/>
        <v>0</v>
      </c>
      <c r="BN49" s="57">
        <f t="shared" si="26"/>
        <v>0</v>
      </c>
      <c r="BO49" s="57"/>
      <c r="BP49" s="217"/>
      <c r="BQ49" s="217"/>
    </row>
    <row r="50" spans="3:70" s="2" customFormat="1" ht="17.25" customHeight="1" x14ac:dyDescent="0.15">
      <c r="G50" s="245"/>
      <c r="H50" s="112">
        <v>29</v>
      </c>
      <c r="I50" s="162"/>
      <c r="J50" s="171" t="str">
        <f t="shared" si="27"/>
        <v/>
      </c>
      <c r="K50" s="173"/>
      <c r="L50" s="81"/>
      <c r="M50" s="81"/>
      <c r="N50" s="81"/>
      <c r="O50" s="81"/>
      <c r="P50" s="82"/>
      <c r="Q50" s="39"/>
      <c r="R50" s="65"/>
      <c r="S50" s="95"/>
      <c r="T50" s="113"/>
      <c r="U50" s="113"/>
      <c r="V50" s="113"/>
      <c r="W50" s="114"/>
      <c r="X50" s="72"/>
      <c r="Y50" s="88"/>
      <c r="Z50" s="100"/>
      <c r="AA50" s="87"/>
      <c r="AB50" s="100"/>
      <c r="AC50" s="88"/>
      <c r="AD50" s="100"/>
      <c r="AE50" s="87"/>
      <c r="AF50" s="100"/>
      <c r="AG50" s="186"/>
      <c r="AH50" s="193"/>
      <c r="AI50" s="205"/>
      <c r="AJ50" s="211"/>
      <c r="AK50" s="223"/>
      <c r="AL50" s="233"/>
      <c r="AM50" s="57"/>
      <c r="AN50" s="57"/>
      <c r="AO50" s="57">
        <f t="shared" si="6"/>
        <v>0</v>
      </c>
      <c r="AP50" s="57">
        <f t="shared" si="1"/>
        <v>0</v>
      </c>
      <c r="AQ50" s="57">
        <f t="shared" si="2"/>
        <v>0</v>
      </c>
      <c r="AR50" s="57">
        <f t="shared" si="3"/>
        <v>0</v>
      </c>
      <c r="AS50" s="57">
        <f t="shared" si="7"/>
        <v>0</v>
      </c>
      <c r="AT50" s="57">
        <f t="shared" si="8"/>
        <v>0</v>
      </c>
      <c r="AU50" s="57">
        <f t="shared" si="4"/>
        <v>0</v>
      </c>
      <c r="AV50" s="57">
        <f t="shared" si="9"/>
        <v>0</v>
      </c>
      <c r="AW50" s="57">
        <f t="shared" si="10"/>
        <v>0</v>
      </c>
      <c r="AX50" s="57">
        <f t="shared" si="11"/>
        <v>0</v>
      </c>
      <c r="AY50" s="57">
        <f t="shared" si="12"/>
        <v>0</v>
      </c>
      <c r="AZ50" s="57">
        <f t="shared" si="13"/>
        <v>0</v>
      </c>
      <c r="BA50" s="57">
        <f t="shared" si="28"/>
        <v>0</v>
      </c>
      <c r="BB50" s="57">
        <f t="shared" si="14"/>
        <v>0</v>
      </c>
      <c r="BC50" s="57">
        <f t="shared" si="15"/>
        <v>0</v>
      </c>
      <c r="BD50" s="57">
        <f t="shared" si="16"/>
        <v>0</v>
      </c>
      <c r="BE50" s="57">
        <f t="shared" si="17"/>
        <v>0</v>
      </c>
      <c r="BF50" s="57">
        <f t="shared" si="18"/>
        <v>0</v>
      </c>
      <c r="BG50" s="57">
        <f t="shared" si="19"/>
        <v>0</v>
      </c>
      <c r="BH50" s="57">
        <f t="shared" si="20"/>
        <v>0</v>
      </c>
      <c r="BI50" s="57">
        <f t="shared" si="21"/>
        <v>0</v>
      </c>
      <c r="BJ50" s="57">
        <f t="shared" si="22"/>
        <v>0</v>
      </c>
      <c r="BK50" s="57">
        <f t="shared" si="23"/>
        <v>0</v>
      </c>
      <c r="BL50" s="57">
        <f t="shared" si="24"/>
        <v>0</v>
      </c>
      <c r="BM50" s="57">
        <f t="shared" si="25"/>
        <v>0</v>
      </c>
      <c r="BN50" s="57">
        <f t="shared" si="26"/>
        <v>0</v>
      </c>
      <c r="BO50" s="57"/>
      <c r="BP50" s="217"/>
      <c r="BQ50" s="217"/>
    </row>
    <row r="51" spans="3:70" s="2" customFormat="1" ht="17.25" customHeight="1" thickBot="1" x14ac:dyDescent="0.2">
      <c r="G51" s="246"/>
      <c r="H51" s="27">
        <v>30</v>
      </c>
      <c r="I51" s="163"/>
      <c r="J51" s="172" t="str">
        <f t="shared" ref="J51" si="29">IF(L51 &lt;&gt; "",$I$2,"")</f>
        <v/>
      </c>
      <c r="K51" s="178"/>
      <c r="L51" s="85"/>
      <c r="M51" s="85"/>
      <c r="N51" s="85"/>
      <c r="O51" s="85"/>
      <c r="P51" s="150"/>
      <c r="Q51" s="143"/>
      <c r="R51" s="144"/>
      <c r="S51" s="97"/>
      <c r="T51" s="98"/>
      <c r="U51" s="98"/>
      <c r="V51" s="98"/>
      <c r="W51" s="99"/>
      <c r="X51" s="148"/>
      <c r="Y51" s="91"/>
      <c r="Z51" s="102"/>
      <c r="AA51" s="92"/>
      <c r="AB51" s="102"/>
      <c r="AC51" s="91"/>
      <c r="AD51" s="102"/>
      <c r="AE51" s="92"/>
      <c r="AF51" s="102"/>
      <c r="AG51" s="191"/>
      <c r="AH51" s="198"/>
      <c r="AI51" s="210"/>
      <c r="AJ51" s="216"/>
      <c r="AK51" s="227"/>
      <c r="AL51" s="233"/>
      <c r="AM51" s="57"/>
      <c r="AN51" s="57"/>
      <c r="AO51" s="57">
        <f t="shared" si="6"/>
        <v>0</v>
      </c>
      <c r="AP51" s="57">
        <f t="shared" si="1"/>
        <v>0</v>
      </c>
      <c r="AQ51" s="57">
        <f t="shared" si="2"/>
        <v>0</v>
      </c>
      <c r="AR51" s="57">
        <f t="shared" si="3"/>
        <v>0</v>
      </c>
      <c r="AS51" s="57">
        <f t="shared" si="7"/>
        <v>0</v>
      </c>
      <c r="AT51" s="57">
        <f t="shared" si="8"/>
        <v>0</v>
      </c>
      <c r="AU51" s="57">
        <f t="shared" si="4"/>
        <v>0</v>
      </c>
      <c r="AV51" s="57">
        <f t="shared" si="9"/>
        <v>0</v>
      </c>
      <c r="AW51" s="57">
        <f t="shared" si="10"/>
        <v>0</v>
      </c>
      <c r="AX51" s="57">
        <f t="shared" si="11"/>
        <v>0</v>
      </c>
      <c r="AY51" s="57">
        <f t="shared" si="12"/>
        <v>0</v>
      </c>
      <c r="AZ51" s="57">
        <f t="shared" si="13"/>
        <v>0</v>
      </c>
      <c r="BA51" s="57">
        <f t="shared" si="28"/>
        <v>0</v>
      </c>
      <c r="BB51" s="57">
        <f t="shared" si="14"/>
        <v>0</v>
      </c>
      <c r="BC51" s="57">
        <f t="shared" si="15"/>
        <v>0</v>
      </c>
      <c r="BD51" s="57">
        <f t="shared" si="16"/>
        <v>0</v>
      </c>
      <c r="BE51" s="57">
        <f t="shared" si="17"/>
        <v>0</v>
      </c>
      <c r="BF51" s="57">
        <f t="shared" si="18"/>
        <v>0</v>
      </c>
      <c r="BG51" s="57">
        <f t="shared" si="19"/>
        <v>0</v>
      </c>
      <c r="BH51" s="57">
        <f t="shared" si="20"/>
        <v>0</v>
      </c>
      <c r="BI51" s="57">
        <f t="shared" si="21"/>
        <v>0</v>
      </c>
      <c r="BJ51" s="57">
        <f t="shared" si="22"/>
        <v>0</v>
      </c>
      <c r="BK51" s="57">
        <f t="shared" si="23"/>
        <v>0</v>
      </c>
      <c r="BL51" s="57">
        <f t="shared" si="24"/>
        <v>0</v>
      </c>
      <c r="BM51" s="57">
        <f t="shared" si="25"/>
        <v>0</v>
      </c>
      <c r="BN51" s="57">
        <f t="shared" si="26"/>
        <v>0</v>
      </c>
      <c r="BO51" s="57"/>
      <c r="BP51" s="217"/>
      <c r="BQ51" s="217"/>
    </row>
    <row r="52" spans="3:70" s="2" customFormat="1" ht="22.5" customHeight="1" x14ac:dyDescent="0.15">
      <c r="G52" s="67"/>
      <c r="H52" s="52"/>
      <c r="I52" s="3"/>
      <c r="J52" s="28"/>
      <c r="K52" s="3"/>
      <c r="L52" s="3"/>
      <c r="M52" s="3"/>
      <c r="N52" s="3"/>
      <c r="O52" s="3"/>
      <c r="P52" s="3"/>
      <c r="Q52" s="53"/>
      <c r="R52" s="65"/>
      <c r="S52" s="3"/>
      <c r="T52" s="3"/>
      <c r="U52" s="15"/>
      <c r="V52" s="15"/>
      <c r="W52" s="52" t="s">
        <v>37</v>
      </c>
      <c r="X52" s="53"/>
      <c r="Y52" s="151">
        <f t="shared" ref="Y52:AD52" si="30">COUNTA(Y22:Y51)</f>
        <v>0</v>
      </c>
      <c r="Z52" s="151">
        <f t="shared" si="30"/>
        <v>0</v>
      </c>
      <c r="AA52" s="151">
        <f t="shared" si="30"/>
        <v>0</v>
      </c>
      <c r="AB52" s="151">
        <f t="shared" si="30"/>
        <v>0</v>
      </c>
      <c r="AC52" s="153">
        <f t="shared" si="30"/>
        <v>0</v>
      </c>
      <c r="AD52" s="153">
        <f t="shared" si="30"/>
        <v>0</v>
      </c>
      <c r="AE52" s="153">
        <f t="shared" ref="AE52:AK52" si="31">COUNTA(AE22:AE51)</f>
        <v>0</v>
      </c>
      <c r="AF52" s="153">
        <f t="shared" si="31"/>
        <v>0</v>
      </c>
      <c r="AG52" s="153">
        <f t="shared" si="31"/>
        <v>0</v>
      </c>
      <c r="AH52" s="153">
        <f t="shared" si="31"/>
        <v>0</v>
      </c>
      <c r="AI52" s="153">
        <f t="shared" si="31"/>
        <v>0</v>
      </c>
      <c r="AJ52" s="153">
        <f t="shared" si="31"/>
        <v>0</v>
      </c>
      <c r="AK52" s="153">
        <f t="shared" si="31"/>
        <v>0</v>
      </c>
      <c r="AL52" s="58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217"/>
      <c r="BQ52" s="217"/>
    </row>
    <row r="53" spans="3:70" s="2" customFormat="1" ht="22.5" customHeight="1" thickBot="1" x14ac:dyDescent="0.2">
      <c r="H53" s="179"/>
      <c r="I53" s="3"/>
      <c r="J53" s="28"/>
      <c r="K53" s="3"/>
      <c r="L53" s="3"/>
      <c r="M53" s="3"/>
      <c r="N53" s="3"/>
      <c r="O53" s="3"/>
      <c r="P53" s="4"/>
      <c r="Q53" s="53"/>
      <c r="R53" s="53"/>
      <c r="S53" s="3"/>
      <c r="T53" s="3"/>
      <c r="U53" s="15"/>
      <c r="V53" s="15"/>
      <c r="W53" s="49" t="s">
        <v>35</v>
      </c>
      <c r="X53" s="149" t="s">
        <v>35</v>
      </c>
      <c r="Y53" s="152">
        <f t="shared" ref="Y53:AE53" si="32">Y52*13000</f>
        <v>0</v>
      </c>
      <c r="Z53" s="152">
        <f t="shared" si="32"/>
        <v>0</v>
      </c>
      <c r="AA53" s="152">
        <f t="shared" si="32"/>
        <v>0</v>
      </c>
      <c r="AB53" s="152">
        <f t="shared" si="32"/>
        <v>0</v>
      </c>
      <c r="AC53" s="152">
        <f t="shared" si="32"/>
        <v>0</v>
      </c>
      <c r="AD53" s="152">
        <f t="shared" si="32"/>
        <v>0</v>
      </c>
      <c r="AE53" s="152">
        <f t="shared" si="32"/>
        <v>0</v>
      </c>
      <c r="AF53" s="152">
        <f t="shared" ref="AF53:AG53" si="33">AF52*13000</f>
        <v>0</v>
      </c>
      <c r="AG53" s="152">
        <f t="shared" si="33"/>
        <v>0</v>
      </c>
      <c r="AH53" s="152">
        <f>AH52*3000</f>
        <v>0</v>
      </c>
      <c r="AI53" s="152">
        <f>AI52*15000</f>
        <v>0</v>
      </c>
      <c r="AJ53" s="152">
        <f>AJ52*15000</f>
        <v>0</v>
      </c>
      <c r="AK53" s="152">
        <f>AK52*8000</f>
        <v>0</v>
      </c>
      <c r="AL53" s="58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217"/>
      <c r="BQ53" s="217"/>
    </row>
    <row r="54" spans="3:70" s="2" customFormat="1" ht="22.5" customHeight="1" thickTop="1" x14ac:dyDescent="0.15">
      <c r="G54" s="29"/>
      <c r="I54" s="3"/>
      <c r="J54" s="3"/>
      <c r="K54" s="3"/>
      <c r="L54" s="3"/>
      <c r="M54" s="3"/>
      <c r="N54" s="3"/>
      <c r="O54" s="3"/>
      <c r="P54" s="4"/>
      <c r="Q54" s="53"/>
      <c r="R54" s="53"/>
      <c r="S54" s="3"/>
      <c r="T54" s="3"/>
      <c r="U54" s="15"/>
      <c r="V54" s="15"/>
      <c r="W54" s="47" t="s">
        <v>16</v>
      </c>
      <c r="X54" s="53"/>
      <c r="Y54" s="241">
        <f>Y53+Z53+AA53+AB53+AC53+AD53+AE53+AF53+AG53+AH53+AI53+AJ53+AK53</f>
        <v>0</v>
      </c>
      <c r="Z54" s="242"/>
      <c r="AA54" s="3"/>
      <c r="AB54" s="3"/>
      <c r="AC54" s="53"/>
      <c r="AD54" s="53"/>
      <c r="AE54" s="53"/>
      <c r="AF54" s="53"/>
      <c r="AG54" s="53"/>
      <c r="AH54" s="58"/>
      <c r="AI54" s="58"/>
      <c r="AJ54" s="58"/>
      <c r="AK54" s="58"/>
      <c r="AL54" s="58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217"/>
      <c r="BQ54" s="217"/>
    </row>
    <row r="55" spans="3:70" s="2" customFormat="1" x14ac:dyDescent="0.15">
      <c r="C55" s="30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/>
      <c r="Q55" s="53"/>
      <c r="R55" s="53"/>
      <c r="S55" s="3"/>
      <c r="T55" s="3"/>
      <c r="U55" s="15"/>
      <c r="V55" s="15"/>
      <c r="W55" s="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8"/>
      <c r="AI55" s="58"/>
      <c r="AJ55" s="58"/>
      <c r="AK55" s="58"/>
      <c r="AL55" s="58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217"/>
      <c r="BQ55" s="217"/>
    </row>
    <row r="56" spans="3:70" s="2" customFormat="1" x14ac:dyDescent="0.1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"/>
      <c r="Q56" s="53"/>
      <c r="R56" s="53"/>
      <c r="S56" s="3"/>
      <c r="T56" s="3"/>
      <c r="U56" s="15"/>
      <c r="V56" s="15"/>
      <c r="W56" s="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8"/>
      <c r="AI56" s="58"/>
      <c r="AJ56" s="58"/>
      <c r="AK56" s="58"/>
      <c r="AL56" s="58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217"/>
      <c r="BQ56" s="217"/>
    </row>
    <row r="57" spans="3:70" x14ac:dyDescent="0.15">
      <c r="AO57" s="220"/>
      <c r="AP57" s="220"/>
      <c r="AQ57" s="220"/>
      <c r="AR57" s="220"/>
      <c r="AS57" s="220"/>
      <c r="AT57" s="220"/>
      <c r="BR57" s="4"/>
    </row>
    <row r="58" spans="3:70" x14ac:dyDescent="0.15">
      <c r="AO58" s="220"/>
      <c r="AP58" s="220"/>
      <c r="AQ58" s="220"/>
      <c r="AR58" s="220"/>
      <c r="AS58" s="220"/>
      <c r="AT58" s="220"/>
      <c r="BR58" s="4"/>
    </row>
    <row r="59" spans="3:70" x14ac:dyDescent="0.15">
      <c r="AO59" s="220"/>
      <c r="AP59" s="220"/>
      <c r="AQ59" s="220"/>
      <c r="AR59" s="220"/>
      <c r="AS59" s="220"/>
      <c r="AT59" s="220"/>
      <c r="BR59" s="4"/>
    </row>
    <row r="60" spans="3:70" x14ac:dyDescent="0.15">
      <c r="AO60" s="220"/>
      <c r="AP60" s="220"/>
      <c r="AQ60" s="220"/>
      <c r="AR60" s="220"/>
      <c r="AS60" s="220"/>
      <c r="AT60" s="220"/>
      <c r="BR60" s="4"/>
    </row>
    <row r="61" spans="3:70" x14ac:dyDescent="0.15">
      <c r="AO61" s="220"/>
      <c r="AP61" s="220"/>
      <c r="AQ61" s="220"/>
      <c r="AR61" s="220"/>
      <c r="AS61" s="220"/>
      <c r="AT61" s="220"/>
      <c r="BR61" s="4"/>
    </row>
  </sheetData>
  <sheetProtection algorithmName="SHA-512" hashValue="8b+d6kMMBnDpQ/7WQjrDAl9sH+g3ApS1/+rRI73QSLCTVWX0EUkUT2fUBlPTTkkzoWuuG/9dUqN1EjsfP0V1Gg==" saltValue="JjxxO3zg1yhwCfh1FJpQGA==" spinCount="100000" sheet="1" objects="1" scenarios="1" selectLockedCells="1"/>
  <mergeCells count="56">
    <mergeCell ref="AF1:AG1"/>
    <mergeCell ref="O1:S1"/>
    <mergeCell ref="P13:P15"/>
    <mergeCell ref="O3:P3"/>
    <mergeCell ref="I2:N2"/>
    <mergeCell ref="H6:I6"/>
    <mergeCell ref="M6:N6"/>
    <mergeCell ref="H5:I5"/>
    <mergeCell ref="E2:H2"/>
    <mergeCell ref="E3:H3"/>
    <mergeCell ref="E4:H4"/>
    <mergeCell ref="E5:G5"/>
    <mergeCell ref="E6:G6"/>
    <mergeCell ref="M5:N5"/>
    <mergeCell ref="L3:N3"/>
    <mergeCell ref="E8:H8"/>
    <mergeCell ref="AJ19:AJ21"/>
    <mergeCell ref="AK19:AK21"/>
    <mergeCell ref="Y19:AB19"/>
    <mergeCell ref="AC19:AC21"/>
    <mergeCell ref="AE19:AE21"/>
    <mergeCell ref="AF19:AF21"/>
    <mergeCell ref="AG19:AG21"/>
    <mergeCell ref="AH19:AH21"/>
    <mergeCell ref="AI19:AI21"/>
    <mergeCell ref="I9:N9"/>
    <mergeCell ref="Y18:AI18"/>
    <mergeCell ref="I4:L4"/>
    <mergeCell ref="I3:K3"/>
    <mergeCell ref="S19:W19"/>
    <mergeCell ref="K19:K21"/>
    <mergeCell ref="L19:M20"/>
    <mergeCell ref="N19:O20"/>
    <mergeCell ref="P19:P21"/>
    <mergeCell ref="T20:T21"/>
    <mergeCell ref="U20:U21"/>
    <mergeCell ref="V20:V21"/>
    <mergeCell ref="AA20:AB20"/>
    <mergeCell ref="R20:R21"/>
    <mergeCell ref="AD19:AD21"/>
    <mergeCell ref="Y54:Z54"/>
    <mergeCell ref="M1:N1"/>
    <mergeCell ref="G22:G51"/>
    <mergeCell ref="R13:R15"/>
    <mergeCell ref="Y20:Z20"/>
    <mergeCell ref="I20:I21"/>
    <mergeCell ref="G21:H21"/>
    <mergeCell ref="J13:J15"/>
    <mergeCell ref="K13:K15"/>
    <mergeCell ref="L13:M14"/>
    <mergeCell ref="N13:O14"/>
    <mergeCell ref="I7:N7"/>
    <mergeCell ref="I8:N8"/>
    <mergeCell ref="O6:U11"/>
    <mergeCell ref="E7:H7"/>
    <mergeCell ref="E9:H9"/>
  </mergeCells>
  <phoneticPr fontId="1"/>
  <conditionalFormatting sqref="P17:P18">
    <cfRule type="expression" dxfId="5" priority="115">
      <formula>OR(AO17=1,AP17&lt;&gt;0)</formula>
    </cfRule>
  </conditionalFormatting>
  <conditionalFormatting sqref="P22:P38">
    <cfRule type="expression" dxfId="4" priority="1">
      <formula>OR(AO22=1,AP22&lt;&gt;0)</formula>
    </cfRule>
  </conditionalFormatting>
  <conditionalFormatting sqref="P39">
    <cfRule type="expression" dxfId="3" priority="18">
      <formula>OR(AP39=1,AP39&lt;&gt;0)</formula>
    </cfRule>
  </conditionalFormatting>
  <conditionalFormatting sqref="P40:P49">
    <cfRule type="expression" dxfId="2" priority="8">
      <formula>OR(AO40=1,AP40&lt;&gt;0)</formula>
    </cfRule>
  </conditionalFormatting>
  <conditionalFormatting sqref="P50">
    <cfRule type="expression" dxfId="1" priority="7">
      <formula>"""OR(AO50=1,AP50&lt;&gt;0)"</formula>
    </cfRule>
  </conditionalFormatting>
  <conditionalFormatting sqref="P51">
    <cfRule type="expression" dxfId="0" priority="6">
      <formula>OR(AO51=1,AP51&lt;&gt;0)</formula>
    </cfRule>
  </conditionalFormatting>
  <dataValidations count="5">
    <dataValidation imeMode="halfAlpha" allowBlank="1" showInputMessage="1" showErrorMessage="1" sqref="I7:N8 P16:P18 AH16:AK17 W16:AB18 AL16:AL18 S16:S17 S19 W22:X51 AL22:AL51 S22:S51 P22:P51" xr:uid="{00000000-0002-0000-0100-000001000000}"/>
    <dataValidation imeMode="fullKatakana" allowBlank="1" showInputMessage="1" showErrorMessage="1" sqref="J6:K6 M6:N6 AC16:AG17 N16:O18 N22:O51" xr:uid="{00000000-0002-0000-0100-000002000000}"/>
    <dataValidation imeMode="hiragana" allowBlank="1" showInputMessage="1" showErrorMessage="1" sqref="J5 I9:N9 M5 K16:M18 X7:AB8 O5 S18 AE8:AL8 I2:N2 I3:I4 T22:V51 K22:M51 J16:J51" xr:uid="{00000000-0002-0000-0100-000003000000}"/>
    <dataValidation type="list" allowBlank="1" showInputMessage="1" showErrorMessage="1" sqref="M1:N1" xr:uid="{2ABCA394-6DF2-494B-8741-F5B57B004049}">
      <formula1>$AT$8:$AT$10</formula1>
    </dataValidation>
    <dataValidation type="list" allowBlank="1" showInputMessage="1" showErrorMessage="1" sqref="Y22:AK51" xr:uid="{B8142942-74CC-4C88-AC55-CE9BDC1F6A4C}">
      <formula1>$AT$14:$AT$15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8" scale="60" fitToHeight="0" orientation="landscape" r:id="rId1"/>
  <headerFooter alignWithMargins="0"/>
  <ignoredErrors>
    <ignoredError sqref="J9:N9 K16:P16 S16:W16 J2:N2 N5 J7:N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記入上の注意</vt:lpstr>
      <vt:lpstr>お申込みシート</vt:lpstr>
      <vt:lpstr>お申込みシート!Print_Area</vt:lpstr>
      <vt:lpstr>記入上の注意!Print_Area</vt:lpstr>
      <vt:lpstr>お申込みシート!Print_Titles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2018-07-11T05:28:10Z</dcterms:created>
  <dcterms:modified xsi:type="dcterms:W3CDTF">2024-03-21T23:21:41Z</dcterms:modified>
</cp:coreProperties>
</file>