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1BAE8926-7C43-4743-A1B4-A73E769D88E9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<sst xmlns="http://schemas.openxmlformats.org/spreadsheetml/2006/main" count="385" uniqueCount="88">
  <si>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</si>
  <si>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</si>
  <si>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</si>
  <si>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</si>
  <si>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</si>
  <si>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</si>
  <si>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</si>
  <si>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</si>
  <si>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</si>
  <si>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</si>
  <si>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</si>
  <si>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</si>
  <si>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</si>
  <si>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</si>
  <si>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</si>
  <si>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</si>
  <si>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</si>
  <si>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</si>
  <si>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</si>
  <si>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</si>
  <si>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</si>
  <si>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</si>
  <si>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</si>
  <si>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</si>
  <si>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</si>
  <si>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</si>
  <si>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</si>
  <si>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</si>
  <si>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</si>
  <si>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</si>
  <si>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</si>
  <si>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</si>
  <si>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</si>
  <si>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</si>
  <si>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</si>
  <si>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</si>
  <si>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</si>
  <si>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</si>
  <si>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</si>
  <si>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</si>
  <si>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</si>
  <si>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</si>
  <si>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</si>
  <si>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</si>
  <si>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</si>
  <si>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</si>
  <si>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</si>
  <si>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</si>
  <si>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</si>
  <si>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</si>
  <si>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</si>
  <si>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</si>
  <si>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</si>
  <si>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</si>
  <si>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</si>
  <si>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</si>
  <si>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</si>
  <si>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</si>
  <si>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</si>
  <si>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</si>
  <si>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</si>
  <si>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</si>
  <si>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</si>
  <si>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</si>
  <si>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</si>
  <si>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</si>
  <si>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</si>
  <si>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</si>
  <si>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</si>
  <si>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</si>
  <si>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</si>
  <si>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</si>
  <si>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</si>
  <si>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</si>
  <si>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</si>
  <si>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</si>
  <si>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</si>
  <si>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</si>
  <si>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</si>
  <si>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</si>
  <si>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</si>
  <si>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</si>
  <si>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</si>
  <si>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</si>
  <si>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</si>
  <si>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</si>
  <si>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</si>
  <si>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6月分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</si>
</sst>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38" fontId="5" fillId="0" borderId="9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1" xfId="0" applyFont="1" applyBorder="1" applyAlignment="1">
      <alignment horizontal="lef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8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6" t="s">
        <v>2</v>
      </c>
      <c r="E3" s="196"/>
      <c r="F3" s="196"/>
      <c r="G3" s="19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4" t="s">
        <v>87</v>
      </c>
      <c r="B4" s="225"/>
      <c r="C4" s="2"/>
      <c r="D4" s="2"/>
      <c r="E4" s="2"/>
      <c r="F4" s="2"/>
      <c r="G4" s="2"/>
      <c r="H4" s="197" t="s">
        <v>3</v>
      </c>
      <c r="I4" s="197"/>
      <c r="J4" s="197"/>
      <c r="K4" s="2"/>
      <c r="L4" s="186"/>
      <c r="M4" s="182"/>
      <c r="N4" s="2"/>
      <c r="O4" s="2"/>
      <c r="P4" s="2"/>
      <c r="Q4" s="2"/>
      <c r="R4" s="2"/>
      <c r="S4" s="197"/>
      <c r="T4" s="197"/>
      <c r="U4" s="197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2" t="s">
        <v>8</v>
      </c>
      <c r="D7" s="201"/>
      <c r="E7" s="219" t="s">
        <v>9</v>
      </c>
      <c r="F7" s="220"/>
      <c r="G7" s="201" t="s">
        <v>10</v>
      </c>
      <c r="H7" s="201"/>
      <c r="I7" s="219" t="s">
        <v>11</v>
      </c>
      <c r="J7" s="203"/>
      <c r="K7" s="2"/>
      <c r="L7" s="2"/>
      <c r="M7" s="8"/>
      <c r="N7" s="196"/>
      <c r="O7" s="196"/>
      <c r="P7" s="196"/>
      <c r="Q7" s="196"/>
      <c r="R7" s="196"/>
      <c r="S7" s="196"/>
      <c r="T7" s="196"/>
      <c r="U7" s="196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217" t="s">
        <v>14</v>
      </c>
      <c r="B9" s="218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96"/>
      <c r="M9" s="196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968.90000000000009</v>
      </c>
      <c r="D10" s="71">
        <f t="shared" ref="D10:H10" si="0">+D68+O68+D127+O127</f>
        <v>237711.6</v>
      </c>
      <c r="E10" s="72">
        <f t="shared" si="0"/>
        <v>70</v>
      </c>
      <c r="F10" s="73">
        <f t="shared" si="0"/>
        <v>16000</v>
      </c>
      <c r="G10" s="70">
        <f t="shared" si="0"/>
        <v>70</v>
      </c>
      <c r="H10" s="74">
        <f t="shared" si="0"/>
        <v>16000</v>
      </c>
      <c r="I10" s="70">
        <f>+C10+E10-G10</f>
        <v>968.90000000000009</v>
      </c>
      <c r="J10" s="136">
        <f>+D10+F10-H10</f>
        <v>237711.6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593</v>
      </c>
      <c r="D11" s="78">
        <f t="shared" si="1"/>
        <v>41412</v>
      </c>
      <c r="E11" s="79">
        <f t="shared" si="1"/>
        <v>820</v>
      </c>
      <c r="F11" s="80">
        <f t="shared" si="1"/>
        <v>55842</v>
      </c>
      <c r="G11" s="81">
        <f t="shared" si="1"/>
        <v>757</v>
      </c>
      <c r="H11" s="80">
        <f t="shared" si="1"/>
        <v>52451</v>
      </c>
      <c r="I11" s="81">
        <f t="shared" ref="I11:J49" si="2">+C11+E11-G11</f>
        <v>656</v>
      </c>
      <c r="J11" s="137">
        <f t="shared" si="2"/>
        <v>44803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1400.7660000000005</v>
      </c>
      <c r="D22" s="78">
        <f t="shared" si="13"/>
        <v>613967</v>
      </c>
      <c r="E22" s="79">
        <f t="shared" si="13"/>
        <v>828</v>
      </c>
      <c r="F22" s="80">
        <f t="shared" si="13"/>
        <v>330047</v>
      </c>
      <c r="G22" s="77">
        <f t="shared" si="13"/>
        <v>907.19100000000003</v>
      </c>
      <c r="H22" s="80">
        <f t="shared" si="13"/>
        <v>354980</v>
      </c>
      <c r="I22" s="81">
        <f t="shared" si="2"/>
        <v>1321.5750000000005</v>
      </c>
      <c r="J22" s="137">
        <f t="shared" si="2"/>
        <v>589034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184.00899999999999</v>
      </c>
      <c r="D23" s="78">
        <f t="shared" si="14"/>
        <v>103400</v>
      </c>
      <c r="E23" s="79">
        <f t="shared" si="14"/>
        <v>202.20500000000001</v>
      </c>
      <c r="F23" s="80">
        <f t="shared" si="14"/>
        <v>110800</v>
      </c>
      <c r="G23" s="77">
        <f t="shared" si="14"/>
        <v>206.32400000000001</v>
      </c>
      <c r="H23" s="80">
        <f t="shared" si="14"/>
        <v>113400</v>
      </c>
      <c r="I23" s="81">
        <f t="shared" si="2"/>
        <v>179.89</v>
      </c>
      <c r="J23" s="137">
        <f t="shared" si="2"/>
        <v>100800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1184</v>
      </c>
      <c r="D24" s="78">
        <f t="shared" si="15"/>
        <v>522734.69999999995</v>
      </c>
      <c r="E24" s="79">
        <f t="shared" si="15"/>
        <v>389</v>
      </c>
      <c r="F24" s="80">
        <f t="shared" si="15"/>
        <v>177282</v>
      </c>
      <c r="G24" s="77">
        <f t="shared" si="15"/>
        <v>409</v>
      </c>
      <c r="H24" s="80">
        <f t="shared" si="15"/>
        <v>160079</v>
      </c>
      <c r="I24" s="81">
        <f t="shared" si="2"/>
        <v>1164</v>
      </c>
      <c r="J24" s="137">
        <f t="shared" si="2"/>
        <v>539937.69999999995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1600</v>
      </c>
      <c r="D25" s="78">
        <f t="shared" si="16"/>
        <v>2292964.7000000002</v>
      </c>
      <c r="E25" s="79">
        <f t="shared" si="16"/>
        <v>775</v>
      </c>
      <c r="F25" s="80">
        <f t="shared" si="16"/>
        <v>867285.6</v>
      </c>
      <c r="G25" s="77">
        <f t="shared" si="16"/>
        <v>1048</v>
      </c>
      <c r="H25" s="80">
        <f t="shared" si="16"/>
        <v>1052222.3</v>
      </c>
      <c r="I25" s="81">
        <f t="shared" si="2"/>
        <v>1327</v>
      </c>
      <c r="J25" s="137">
        <f t="shared" si="2"/>
        <v>2108028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704</v>
      </c>
      <c r="D26" s="78">
        <f t="shared" si="17"/>
        <v>331006.36363636376</v>
      </c>
      <c r="E26" s="79">
        <f t="shared" si="17"/>
        <v>280</v>
      </c>
      <c r="F26" s="80">
        <f t="shared" si="17"/>
        <v>174674</v>
      </c>
      <c r="G26" s="77">
        <f t="shared" si="17"/>
        <v>286</v>
      </c>
      <c r="H26" s="80">
        <f t="shared" si="17"/>
        <v>152017.90909090909</v>
      </c>
      <c r="I26" s="81">
        <f t="shared" si="2"/>
        <v>698</v>
      </c>
      <c r="J26" s="137">
        <f t="shared" si="2"/>
        <v>353662.4545454547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96</v>
      </c>
      <c r="D27" s="78">
        <f t="shared" si="18"/>
        <v>64070</v>
      </c>
      <c r="E27" s="79">
        <f t="shared" si="18"/>
        <v>97</v>
      </c>
      <c r="F27" s="80">
        <f t="shared" si="18"/>
        <v>74160</v>
      </c>
      <c r="G27" s="77">
        <f t="shared" si="18"/>
        <v>54</v>
      </c>
      <c r="H27" s="80">
        <f t="shared" si="18"/>
        <v>37605</v>
      </c>
      <c r="I27" s="81">
        <f t="shared" si="2"/>
        <v>139</v>
      </c>
      <c r="J27" s="137">
        <f t="shared" si="2"/>
        <v>100625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3923</v>
      </c>
      <c r="D28" s="78">
        <f t="shared" si="19"/>
        <v>7754907</v>
      </c>
      <c r="E28" s="79">
        <f t="shared" si="19"/>
        <v>2327</v>
      </c>
      <c r="F28" s="80">
        <f t="shared" si="19"/>
        <v>5564374</v>
      </c>
      <c r="G28" s="77">
        <f t="shared" si="19"/>
        <v>2265</v>
      </c>
      <c r="H28" s="80">
        <f t="shared" si="19"/>
        <v>5390741</v>
      </c>
      <c r="I28" s="81">
        <f t="shared" si="2"/>
        <v>3985</v>
      </c>
      <c r="J28" s="137">
        <f t="shared" si="2"/>
        <v>7928540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302.10599999999994</v>
      </c>
      <c r="D30" s="78">
        <f t="shared" si="21"/>
        <v>136828</v>
      </c>
      <c r="E30" s="79">
        <f t="shared" si="21"/>
        <v>267</v>
      </c>
      <c r="F30" s="80">
        <f t="shared" si="21"/>
        <v>97712</v>
      </c>
      <c r="G30" s="77">
        <f t="shared" si="21"/>
        <v>261.3</v>
      </c>
      <c r="H30" s="80">
        <f t="shared" si="21"/>
        <v>103331</v>
      </c>
      <c r="I30" s="81">
        <f t="shared" si="2"/>
        <v>307.80599999999998</v>
      </c>
      <c r="J30" s="137">
        <f t="shared" si="2"/>
        <v>131209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3928</v>
      </c>
      <c r="D31" s="78">
        <f t="shared" si="22"/>
        <v>471156</v>
      </c>
      <c r="E31" s="79">
        <f t="shared" si="22"/>
        <v>0</v>
      </c>
      <c r="F31" s="80">
        <f t="shared" si="22"/>
        <v>0</v>
      </c>
      <c r="G31" s="77">
        <f t="shared" si="22"/>
        <v>734</v>
      </c>
      <c r="H31" s="80">
        <f t="shared" si="22"/>
        <v>56048</v>
      </c>
      <c r="I31" s="81">
        <f t="shared" si="2"/>
        <v>3194</v>
      </c>
      <c r="J31" s="137">
        <f t="shared" si="2"/>
        <v>415108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163</v>
      </c>
      <c r="D32" s="78">
        <f t="shared" si="23"/>
        <v>139570.90100000001</v>
      </c>
      <c r="E32" s="79">
        <f t="shared" si="23"/>
        <v>20</v>
      </c>
      <c r="F32" s="80">
        <f t="shared" si="23"/>
        <v>26997</v>
      </c>
      <c r="G32" s="77">
        <f t="shared" si="23"/>
        <v>42</v>
      </c>
      <c r="H32" s="80">
        <f t="shared" si="23"/>
        <v>43477.599999999999</v>
      </c>
      <c r="I32" s="81">
        <f t="shared" si="2"/>
        <v>141</v>
      </c>
      <c r="J32" s="137">
        <f t="shared" si="2"/>
        <v>123090.30100000001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3349</v>
      </c>
      <c r="D33" s="78">
        <f t="shared" si="24"/>
        <v>263910.20199999993</v>
      </c>
      <c r="E33" s="79">
        <f t="shared" si="24"/>
        <v>1322</v>
      </c>
      <c r="F33" s="80">
        <f t="shared" si="24"/>
        <v>107325.7</v>
      </c>
      <c r="G33" s="77">
        <f t="shared" si="24"/>
        <v>1167</v>
      </c>
      <c r="H33" s="80">
        <f t="shared" si="24"/>
        <v>104208.3</v>
      </c>
      <c r="I33" s="81">
        <f t="shared" si="2"/>
        <v>3504</v>
      </c>
      <c r="J33" s="137">
        <f t="shared" si="2"/>
        <v>267027.60199999996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7046.7000000000007</v>
      </c>
      <c r="D34" s="78">
        <f t="shared" si="25"/>
        <v>2073073.25</v>
      </c>
      <c r="E34" s="79">
        <f t="shared" si="25"/>
        <v>4425</v>
      </c>
      <c r="F34" s="80">
        <f t="shared" si="25"/>
        <v>1206007</v>
      </c>
      <c r="G34" s="77">
        <f t="shared" si="25"/>
        <v>4118</v>
      </c>
      <c r="H34" s="80">
        <f t="shared" si="25"/>
        <v>1040830</v>
      </c>
      <c r="I34" s="81">
        <f t="shared" si="2"/>
        <v>7353.7000000000007</v>
      </c>
      <c r="J34" s="137">
        <f t="shared" si="2"/>
        <v>2238250.25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4946</v>
      </c>
      <c r="D35" s="78">
        <f t="shared" si="26"/>
        <v>1518125.2000000002</v>
      </c>
      <c r="E35" s="83">
        <f t="shared" si="26"/>
        <v>3670</v>
      </c>
      <c r="F35" s="80">
        <f t="shared" si="26"/>
        <v>1241032.7</v>
      </c>
      <c r="G35" s="77">
        <f t="shared" si="26"/>
        <v>3966</v>
      </c>
      <c r="H35" s="80">
        <f t="shared" si="26"/>
        <v>1345891.0999999999</v>
      </c>
      <c r="I35" s="81">
        <f t="shared" si="2"/>
        <v>4650</v>
      </c>
      <c r="J35" s="137">
        <f t="shared" si="2"/>
        <v>1413266.8000000005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45146.900000000009</v>
      </c>
      <c r="D36" s="78">
        <f t="shared" si="27"/>
        <v>6766808.1028999984</v>
      </c>
      <c r="E36" s="79">
        <f t="shared" si="27"/>
        <v>18781</v>
      </c>
      <c r="F36" s="80">
        <f t="shared" si="27"/>
        <v>3129273.7</v>
      </c>
      <c r="G36" s="77">
        <f t="shared" si="27"/>
        <v>18596</v>
      </c>
      <c r="H36" s="80">
        <f t="shared" si="27"/>
        <v>3123502.1</v>
      </c>
      <c r="I36" s="81">
        <f t="shared" si="2"/>
        <v>45331.900000000009</v>
      </c>
      <c r="J36" s="137">
        <f t="shared" si="2"/>
        <v>6772579.7028999981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94</v>
      </c>
      <c r="D37" s="78">
        <f t="shared" si="28"/>
        <v>19974</v>
      </c>
      <c r="E37" s="79">
        <f t="shared" si="28"/>
        <v>18</v>
      </c>
      <c r="F37" s="80">
        <f t="shared" si="28"/>
        <v>3699</v>
      </c>
      <c r="G37" s="77">
        <f t="shared" si="28"/>
        <v>27</v>
      </c>
      <c r="H37" s="80">
        <f t="shared" si="28"/>
        <v>8591</v>
      </c>
      <c r="I37" s="81">
        <f t="shared" si="2"/>
        <v>85</v>
      </c>
      <c r="J37" s="137">
        <f t="shared" si="2"/>
        <v>15082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12327</v>
      </c>
      <c r="D38" s="78">
        <f t="shared" si="29"/>
        <v>3652532.4727000003</v>
      </c>
      <c r="E38" s="79">
        <f t="shared" si="29"/>
        <v>7925</v>
      </c>
      <c r="F38" s="80">
        <f t="shared" si="29"/>
        <v>2181452.2999999998</v>
      </c>
      <c r="G38" s="77">
        <f t="shared" si="29"/>
        <v>7699</v>
      </c>
      <c r="H38" s="80">
        <f t="shared" si="29"/>
        <v>2198283</v>
      </c>
      <c r="I38" s="81">
        <f t="shared" si="2"/>
        <v>12553</v>
      </c>
      <c r="J38" s="137">
        <f t="shared" si="2"/>
        <v>3635701.7727000006</v>
      </c>
      <c r="K38" s="2"/>
      <c r="L38" s="2"/>
      <c r="M38" s="17"/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243</v>
      </c>
      <c r="D39" s="78">
        <f t="shared" si="30"/>
        <v>391916</v>
      </c>
      <c r="E39" s="79">
        <f t="shared" si="30"/>
        <v>56</v>
      </c>
      <c r="F39" s="84">
        <f t="shared" si="30"/>
        <v>52303</v>
      </c>
      <c r="G39" s="77">
        <f t="shared" si="30"/>
        <v>43</v>
      </c>
      <c r="H39" s="80">
        <f t="shared" si="30"/>
        <v>34614</v>
      </c>
      <c r="I39" s="81">
        <f t="shared" si="2"/>
        <v>256</v>
      </c>
      <c r="J39" s="137">
        <f t="shared" si="2"/>
        <v>409605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77</v>
      </c>
      <c r="D41" s="78">
        <f t="shared" si="32"/>
        <v>9965</v>
      </c>
      <c r="E41" s="79">
        <f t="shared" si="32"/>
        <v>60</v>
      </c>
      <c r="F41" s="80">
        <f t="shared" si="32"/>
        <v>8100</v>
      </c>
      <c r="G41" s="77">
        <f t="shared" si="32"/>
        <v>71</v>
      </c>
      <c r="H41" s="80">
        <f t="shared" si="32"/>
        <v>9525</v>
      </c>
      <c r="I41" s="81">
        <f t="shared" si="2"/>
        <v>66</v>
      </c>
      <c r="J41" s="137">
        <f t="shared" si="2"/>
        <v>8540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31350</v>
      </c>
      <c r="D42" s="78">
        <f t="shared" si="33"/>
        <v>2964958</v>
      </c>
      <c r="E42" s="79">
        <f t="shared" si="33"/>
        <v>29817</v>
      </c>
      <c r="F42" s="80">
        <f t="shared" si="33"/>
        <v>7704254</v>
      </c>
      <c r="G42" s="77">
        <f t="shared" si="33"/>
        <v>29314</v>
      </c>
      <c r="H42" s="80">
        <f t="shared" si="33"/>
        <v>7534664</v>
      </c>
      <c r="I42" s="85">
        <f t="shared" si="2"/>
        <v>31853</v>
      </c>
      <c r="J42" s="137">
        <f t="shared" si="2"/>
        <v>3134548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844.20000000000073</v>
      </c>
      <c r="D43" s="78">
        <f t="shared" si="34"/>
        <v>180405.99999999977</v>
      </c>
      <c r="E43" s="79">
        <f t="shared" si="34"/>
        <v>13830</v>
      </c>
      <c r="F43" s="80">
        <f t="shared" si="34"/>
        <v>1140684.3999999999</v>
      </c>
      <c r="G43" s="77">
        <f t="shared" si="34"/>
        <v>13655</v>
      </c>
      <c r="H43" s="80">
        <f t="shared" si="34"/>
        <v>1030577</v>
      </c>
      <c r="I43" s="77">
        <f t="shared" si="2"/>
        <v>1019.2000000000007</v>
      </c>
      <c r="J43" s="137">
        <f t="shared" si="2"/>
        <v>290513.39999999967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44</v>
      </c>
      <c r="D44" s="78">
        <f t="shared" si="35"/>
        <v>63756</v>
      </c>
      <c r="E44" s="79">
        <f t="shared" si="35"/>
        <v>5</v>
      </c>
      <c r="F44" s="80">
        <f t="shared" si="35"/>
        <v>6420</v>
      </c>
      <c r="G44" s="77">
        <f t="shared" si="35"/>
        <v>4</v>
      </c>
      <c r="H44" s="80">
        <f t="shared" si="35"/>
        <v>5410</v>
      </c>
      <c r="I44" s="77">
        <f t="shared" si="2"/>
        <v>45</v>
      </c>
      <c r="J44" s="137">
        <f t="shared" si="2"/>
        <v>64766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1065</v>
      </c>
      <c r="D45" s="78">
        <f t="shared" si="36"/>
        <v>335624</v>
      </c>
      <c r="E45" s="79">
        <f t="shared" si="36"/>
        <v>1449</v>
      </c>
      <c r="F45" s="80">
        <f t="shared" si="36"/>
        <v>171440</v>
      </c>
      <c r="G45" s="77">
        <f t="shared" si="36"/>
        <v>1592</v>
      </c>
      <c r="H45" s="80">
        <f t="shared" si="36"/>
        <v>186805</v>
      </c>
      <c r="I45" s="81">
        <f t="shared" si="2"/>
        <v>922</v>
      </c>
      <c r="J45" s="137">
        <f t="shared" si="2"/>
        <v>320259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1457</v>
      </c>
      <c r="D46" s="78">
        <f t="shared" si="37"/>
        <v>1009705.2790697676</v>
      </c>
      <c r="E46" s="79">
        <f t="shared" si="37"/>
        <v>1217</v>
      </c>
      <c r="F46" s="80">
        <f t="shared" si="37"/>
        <v>983200.3255813953</v>
      </c>
      <c r="G46" s="77">
        <f t="shared" si="37"/>
        <v>615</v>
      </c>
      <c r="H46" s="80">
        <f t="shared" si="37"/>
        <v>443964.74418604653</v>
      </c>
      <c r="I46" s="81">
        <f t="shared" si="2"/>
        <v>2059</v>
      </c>
      <c r="J46" s="137">
        <f t="shared" si="2"/>
        <v>1548940.8604651163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2511.5</v>
      </c>
      <c r="D47" s="78">
        <f t="shared" si="38"/>
        <v>237789.90000000002</v>
      </c>
      <c r="E47" s="79">
        <f t="shared" si="38"/>
        <v>551</v>
      </c>
      <c r="F47" s="80">
        <f t="shared" si="38"/>
        <v>288814</v>
      </c>
      <c r="G47" s="77">
        <f t="shared" si="38"/>
        <v>824</v>
      </c>
      <c r="H47" s="80">
        <f t="shared" si="38"/>
        <v>176983</v>
      </c>
      <c r="I47" s="81">
        <f t="shared" si="2"/>
        <v>2238.5</v>
      </c>
      <c r="J47" s="137">
        <f t="shared" si="2"/>
        <v>349620.9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0</v>
      </c>
      <c r="D48" s="78">
        <f t="shared" si="39"/>
        <v>0</v>
      </c>
      <c r="E48" s="79">
        <f t="shared" si="39"/>
        <v>0</v>
      </c>
      <c r="F48" s="80">
        <f t="shared" si="39"/>
        <v>0</v>
      </c>
      <c r="G48" s="77">
        <f t="shared" si="39"/>
        <v>0</v>
      </c>
      <c r="H48" s="80">
        <f t="shared" si="39"/>
        <v>0</v>
      </c>
      <c r="I48" s="81">
        <f t="shared" si="2"/>
        <v>0</v>
      </c>
      <c r="J48" s="137">
        <f t="shared" si="2"/>
        <v>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7687.1067000000021</v>
      </c>
      <c r="D49" s="89">
        <f t="shared" si="40"/>
        <v>1197174</v>
      </c>
      <c r="E49" s="90">
        <f t="shared" si="40"/>
        <v>3447.4859999999999</v>
      </c>
      <c r="F49" s="91">
        <f t="shared" si="40"/>
        <v>556684</v>
      </c>
      <c r="G49" s="88">
        <f t="shared" si="40"/>
        <v>3893.366</v>
      </c>
      <c r="H49" s="92">
        <f t="shared" si="40"/>
        <v>587586</v>
      </c>
      <c r="I49" s="93">
        <f t="shared" si="2"/>
        <v>7241.2267000000011</v>
      </c>
      <c r="J49" s="138">
        <f t="shared" si="2"/>
        <v>1166272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10" t="s">
        <v>57</v>
      </c>
      <c r="B50" s="211"/>
      <c r="C50" s="155">
        <f t="shared" ref="C50:H50" si="41">SUM(C10:C49)</f>
        <v>133449.78770000002</v>
      </c>
      <c r="D50" s="156">
        <f t="shared" si="41"/>
        <v>33435715.671306126</v>
      </c>
      <c r="E50" s="155">
        <f t="shared" si="41"/>
        <v>92773.691000000006</v>
      </c>
      <c r="F50" s="156">
        <f t="shared" si="41"/>
        <v>26306963.725581393</v>
      </c>
      <c r="G50" s="155">
        <f>SUM(G10:G49)</f>
        <v>92749.180999999997</v>
      </c>
      <c r="H50" s="156">
        <f t="shared" si="41"/>
        <v>25394887.053276956</v>
      </c>
      <c r="I50" s="157">
        <f>SUM(I10:I49)</f>
        <v>133474.29770000002</v>
      </c>
      <c r="J50" s="158">
        <f>SUM(J10:J49)</f>
        <v>34347792.34361057</v>
      </c>
      <c r="K50" s="159"/>
      <c r="L50" s="212"/>
      <c r="M50" s="212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13" t="s">
        <v>58</v>
      </c>
      <c r="B51" s="214"/>
      <c r="C51" s="162">
        <v>146482.08920000002</v>
      </c>
      <c r="D51" s="163">
        <v>32129218.649999999</v>
      </c>
      <c r="E51" s="162">
        <v>108529.333</v>
      </c>
      <c r="F51" s="164">
        <v>26189161.53595658</v>
      </c>
      <c r="G51" s="165">
        <v>110730.60900000001</v>
      </c>
      <c r="H51" s="166">
        <v>27978605.53595658</v>
      </c>
      <c r="I51" s="167">
        <v>144280.8132</v>
      </c>
      <c r="J51" s="168">
        <v>30339774.649999999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15" t="s">
        <v>59</v>
      </c>
      <c r="B52" s="216"/>
      <c r="C52" s="139">
        <f t="shared" ref="C52:I52" si="42">C50/C51*100</f>
        <v>91.103143345937482</v>
      </c>
      <c r="D52" s="140">
        <f t="shared" si="42"/>
        <v>104.06638280108356</v>
      </c>
      <c r="E52" s="139">
        <f t="shared" si="42"/>
        <v>85.48259575132559</v>
      </c>
      <c r="F52" s="141">
        <f t="shared" si="42"/>
        <v>100.44981275732358</v>
      </c>
      <c r="G52" s="142">
        <f t="shared" si="42"/>
        <v>83.761104393456364</v>
      </c>
      <c r="H52" s="141">
        <f t="shared" si="42"/>
        <v>90.765377926504698</v>
      </c>
      <c r="I52" s="143">
        <f t="shared" si="42"/>
        <v>92.510081375116641</v>
      </c>
      <c r="J52" s="144">
        <f>J50/J51*100</f>
        <v>113.210439892343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221" t="s">
        <v>61</v>
      </c>
      <c r="C53" s="221"/>
      <c r="D53" s="221"/>
      <c r="E53" s="221"/>
      <c r="F53" s="221"/>
      <c r="G53" s="221"/>
      <c r="H53" s="221"/>
      <c r="I53" s="221"/>
      <c r="J53" s="22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222" t="s">
        <v>62</v>
      </c>
      <c r="C54" s="222"/>
      <c r="D54" s="222"/>
      <c r="E54" s="222"/>
      <c r="F54" s="222"/>
      <c r="G54" s="222"/>
      <c r="H54" s="222"/>
      <c r="I54" s="222"/>
      <c r="J54" s="2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222" t="s">
        <v>63</v>
      </c>
      <c r="C55" s="222"/>
      <c r="D55" s="222"/>
      <c r="E55" s="222"/>
      <c r="F55" s="222"/>
      <c r="G55" s="222"/>
      <c r="H55" s="222"/>
      <c r="I55" s="222"/>
      <c r="J55" s="2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222" t="s">
        <v>64</v>
      </c>
      <c r="C56" s="222"/>
      <c r="D56" s="222"/>
      <c r="E56" s="222"/>
      <c r="F56" s="222"/>
      <c r="G56" s="222"/>
      <c r="H56" s="222"/>
      <c r="I56" s="222"/>
      <c r="J56" s="222"/>
      <c r="K56" s="2"/>
      <c r="L56" s="2"/>
      <c r="M56" s="183"/>
      <c r="N56" s="183"/>
      <c r="O56" s="183"/>
      <c r="P56" s="183"/>
      <c r="Q56" s="183"/>
      <c r="R56" s="183"/>
      <c r="S56" s="183"/>
      <c r="T56" s="183"/>
      <c r="U56" s="183"/>
      <c r="V56" s="2"/>
    </row>
    <row r="57" spans="1:23" x14ac:dyDescent="0.15">
      <c r="A57" s="99"/>
      <c r="B57" s="222" t="s">
        <v>65</v>
      </c>
      <c r="C57" s="222"/>
      <c r="D57" s="222"/>
      <c r="E57" s="222"/>
      <c r="F57" s="222"/>
      <c r="G57" s="222"/>
      <c r="H57" s="222"/>
      <c r="I57" s="222"/>
      <c r="J57" s="2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3" t="s">
        <v>0</v>
      </c>
      <c r="B59" s="223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2" t="s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2"/>
      <c r="L60" s="2"/>
      <c r="M60" s="195" t="s">
        <v>1</v>
      </c>
      <c r="N60" s="195"/>
      <c r="O60" s="195"/>
      <c r="P60" s="195"/>
      <c r="Q60" s="195"/>
      <c r="R60" s="195"/>
      <c r="S60" s="195"/>
      <c r="T60" s="195"/>
      <c r="U60" s="195"/>
      <c r="V60" s="2"/>
    </row>
    <row r="61" spans="1:23" x14ac:dyDescent="0.15">
      <c r="A61" s="99"/>
      <c r="B61" s="99"/>
      <c r="C61" s="99"/>
      <c r="D61" s="193" t="s">
        <v>2</v>
      </c>
      <c r="E61" s="193"/>
      <c r="F61" s="193"/>
      <c r="G61" s="193"/>
      <c r="H61" s="99"/>
      <c r="I61" s="99"/>
      <c r="J61" s="99"/>
      <c r="K61" s="2"/>
      <c r="L61" s="2"/>
      <c r="M61" s="2"/>
      <c r="N61" s="2"/>
      <c r="O61" s="196" t="s">
        <v>2</v>
      </c>
      <c r="P61" s="196"/>
      <c r="Q61" s="196"/>
      <c r="R61" s="196"/>
      <c r="S61" s="2"/>
      <c r="T61" s="2"/>
      <c r="U61" s="2"/>
      <c r="V61" s="2"/>
    </row>
    <row r="62" spans="1:23" x14ac:dyDescent="0.15">
      <c r="A62" s="100"/>
      <c r="B62" s="101" t="str">
        <f>A4</f>
        <v>令和 6年 6月分</v>
      </c>
      <c r="C62" s="99"/>
      <c r="D62" s="99"/>
      <c r="E62" s="99"/>
      <c r="F62" s="99"/>
      <c r="G62" s="99"/>
      <c r="H62" s="194" t="s">
        <v>3</v>
      </c>
      <c r="I62" s="194"/>
      <c r="J62" s="194"/>
      <c r="K62" s="2"/>
      <c r="L62" s="186" t="str">
        <f>A4</f>
        <v>令和 6年 6月分</v>
      </c>
      <c r="M62" s="182"/>
      <c r="N62" s="2"/>
      <c r="O62" s="2"/>
      <c r="P62" s="2"/>
      <c r="Q62" s="2"/>
      <c r="R62" s="2"/>
      <c r="S62" s="197" t="s">
        <v>3</v>
      </c>
      <c r="T62" s="197"/>
      <c r="U62" s="197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198" t="s">
        <v>68</v>
      </c>
      <c r="D64" s="198"/>
      <c r="E64" s="198"/>
      <c r="F64" s="198"/>
      <c r="G64" s="198"/>
      <c r="H64" s="198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187" t="s">
        <v>8</v>
      </c>
      <c r="D65" s="188"/>
      <c r="E65" s="187" t="s">
        <v>9</v>
      </c>
      <c r="F65" s="189"/>
      <c r="G65" s="188" t="s">
        <v>10</v>
      </c>
      <c r="H65" s="188"/>
      <c r="I65" s="187" t="s">
        <v>11</v>
      </c>
      <c r="J65" s="189"/>
      <c r="K65" s="2"/>
      <c r="L65" s="6"/>
      <c r="M65" s="7" t="s">
        <v>7</v>
      </c>
      <c r="N65" s="202" t="s">
        <v>8</v>
      </c>
      <c r="O65" s="201"/>
      <c r="P65" s="202" t="s">
        <v>9</v>
      </c>
      <c r="Q65" s="203"/>
      <c r="R65" s="201" t="s">
        <v>10</v>
      </c>
      <c r="S65" s="201"/>
      <c r="T65" s="202" t="s">
        <v>11</v>
      </c>
      <c r="U65" s="203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04" t="s">
        <v>14</v>
      </c>
      <c r="M67" s="205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968.90000000000009</v>
      </c>
      <c r="D68" s="71">
        <v>237711.6</v>
      </c>
      <c r="E68" s="169">
        <v>70</v>
      </c>
      <c r="F68" s="170">
        <v>16000</v>
      </c>
      <c r="G68" s="169">
        <v>70</v>
      </c>
      <c r="H68" s="171">
        <v>16000</v>
      </c>
      <c r="I68" s="81">
        <f>+C68+E68-G68</f>
        <v>968.90000000000009</v>
      </c>
      <c r="J68" s="152">
        <f>+D68+F68-H68</f>
        <v>237711.6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1400.7660000000005</v>
      </c>
      <c r="D80" s="78">
        <v>613967</v>
      </c>
      <c r="E80" s="172">
        <v>828</v>
      </c>
      <c r="F80" s="173">
        <v>330047</v>
      </c>
      <c r="G80" s="172">
        <v>907.19100000000003</v>
      </c>
      <c r="H80" s="174">
        <v>354980</v>
      </c>
      <c r="I80" s="81">
        <f t="shared" si="43"/>
        <v>1321.5750000000005</v>
      </c>
      <c r="J80" s="82">
        <f t="shared" si="43"/>
        <v>589034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184.00899999999999</v>
      </c>
      <c r="D81" s="78">
        <v>103400</v>
      </c>
      <c r="E81" s="172">
        <v>202.20500000000001</v>
      </c>
      <c r="F81" s="173">
        <v>110800</v>
      </c>
      <c r="G81" s="172">
        <v>206.32400000000001</v>
      </c>
      <c r="H81" s="174">
        <v>113400</v>
      </c>
      <c r="I81" s="81">
        <f t="shared" si="43"/>
        <v>179.89</v>
      </c>
      <c r="J81" s="82">
        <f t="shared" si="43"/>
        <v>100800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1134</v>
      </c>
      <c r="D82" s="78">
        <v>520734.69999999995</v>
      </c>
      <c r="E82" s="172" ph="1">
        <v>339</v>
      </c>
      <c r="F82" s="173">
        <v>176232</v>
      </c>
      <c r="G82" s="172">
        <v>359</v>
      </c>
      <c r="H82" s="174">
        <v>159029</v>
      </c>
      <c r="I82" s="81">
        <f t="shared" si="43"/>
        <v>1114</v>
      </c>
      <c r="J82" s="82">
        <f t="shared" si="43"/>
        <v>537937.69999999995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1600</v>
      </c>
      <c r="D83" s="78">
        <v>2292964.7000000002</v>
      </c>
      <c r="E83" s="172">
        <v>775</v>
      </c>
      <c r="F83" s="173">
        <v>867285.6</v>
      </c>
      <c r="G83" s="172">
        <v>1048</v>
      </c>
      <c r="H83" s="174">
        <v>1052222.3</v>
      </c>
      <c r="I83" s="81">
        <f t="shared" si="43"/>
        <v>1327</v>
      </c>
      <c r="J83" s="82">
        <f t="shared" si="43"/>
        <v>2108028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704</v>
      </c>
      <c r="D84" s="78">
        <v>331006.36363636376</v>
      </c>
      <c r="E84" s="172">
        <v>280</v>
      </c>
      <c r="F84" s="173">
        <v>174674</v>
      </c>
      <c r="G84" s="172">
        <v>286</v>
      </c>
      <c r="H84" s="174">
        <v>152017.90909090909</v>
      </c>
      <c r="I84" s="81">
        <f t="shared" si="43"/>
        <v>698</v>
      </c>
      <c r="J84" s="82">
        <f t="shared" si="43"/>
        <v>353662.4545454547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96</v>
      </c>
      <c r="D85" s="78">
        <v>64070</v>
      </c>
      <c r="E85" s="172">
        <v>97</v>
      </c>
      <c r="F85" s="173">
        <v>74160</v>
      </c>
      <c r="G85" s="172">
        <v>54</v>
      </c>
      <c r="H85" s="174">
        <v>37605</v>
      </c>
      <c r="I85" s="81">
        <f t="shared" si="43"/>
        <v>139</v>
      </c>
      <c r="J85" s="82">
        <f t="shared" si="43"/>
        <v>100625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3923</v>
      </c>
      <c r="D86" s="78">
        <v>7754907</v>
      </c>
      <c r="E86" s="172">
        <v>2327</v>
      </c>
      <c r="F86" s="173">
        <v>5564374</v>
      </c>
      <c r="G86" s="175">
        <v>2265</v>
      </c>
      <c r="H86" s="176">
        <v>5390741</v>
      </c>
      <c r="I86" s="81">
        <f t="shared" si="43"/>
        <v>3985</v>
      </c>
      <c r="J86" s="82">
        <f t="shared" si="43"/>
        <v>7928540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80">
        <v>0</v>
      </c>
      <c r="S86" s="181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290.94999999999993</v>
      </c>
      <c r="D88" s="78">
        <v>134173</v>
      </c>
      <c r="E88" s="172">
        <v>263</v>
      </c>
      <c r="F88" s="173">
        <v>97162</v>
      </c>
      <c r="G88" s="172">
        <v>257.3</v>
      </c>
      <c r="H88" s="174">
        <v>102781</v>
      </c>
      <c r="I88" s="81">
        <f t="shared" si="43"/>
        <v>296.64999999999992</v>
      </c>
      <c r="J88" s="82">
        <f t="shared" si="43"/>
        <v>128554</v>
      </c>
      <c r="K88" s="2"/>
      <c r="L88" s="29">
        <v>21</v>
      </c>
      <c r="M88" s="12" t="s">
        <v>37</v>
      </c>
      <c r="N88" s="30">
        <v>11.155999999999999</v>
      </c>
      <c r="O88" s="31">
        <v>2655</v>
      </c>
      <c r="P88" s="172">
        <v>4</v>
      </c>
      <c r="Q88" s="173">
        <v>550</v>
      </c>
      <c r="R88" s="172">
        <v>4</v>
      </c>
      <c r="S88" s="174">
        <v>550</v>
      </c>
      <c r="T88" s="27">
        <f t="shared" si="44"/>
        <v>11.155999999999999</v>
      </c>
      <c r="U88" s="48">
        <f t="shared" si="44"/>
        <v>2655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3928</v>
      </c>
      <c r="D89" s="78">
        <v>471156</v>
      </c>
      <c r="E89" s="172">
        <v>0</v>
      </c>
      <c r="F89" s="173">
        <v>0</v>
      </c>
      <c r="G89" s="172">
        <v>734</v>
      </c>
      <c r="H89" s="174">
        <v>56048</v>
      </c>
      <c r="I89" s="81">
        <f t="shared" si="43"/>
        <v>3194</v>
      </c>
      <c r="J89" s="82">
        <f t="shared" si="43"/>
        <v>415108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163</v>
      </c>
      <c r="D90" s="78">
        <v>139570.90100000001</v>
      </c>
      <c r="E90" s="172">
        <v>20</v>
      </c>
      <c r="F90" s="173">
        <v>26997</v>
      </c>
      <c r="G90" s="172">
        <v>42</v>
      </c>
      <c r="H90" s="174">
        <v>43477.599999999999</v>
      </c>
      <c r="I90" s="81">
        <f t="shared" si="43"/>
        <v>141</v>
      </c>
      <c r="J90" s="82">
        <f t="shared" si="43"/>
        <v>123090.30100000001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3349</v>
      </c>
      <c r="D91" s="78">
        <v>263910.20199999993</v>
      </c>
      <c r="E91" s="172">
        <v>1322</v>
      </c>
      <c r="F91" s="173">
        <v>107325.7</v>
      </c>
      <c r="G91" s="172">
        <v>1167</v>
      </c>
      <c r="H91" s="174">
        <v>104208.3</v>
      </c>
      <c r="I91" s="81">
        <f t="shared" si="43"/>
        <v>3504</v>
      </c>
      <c r="J91" s="82">
        <f t="shared" si="43"/>
        <v>267027.60199999996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4601.7000000000007</v>
      </c>
      <c r="D92" s="78">
        <v>1156198.25</v>
      </c>
      <c r="E92" s="172">
        <v>3241</v>
      </c>
      <c r="F92" s="173">
        <v>762007</v>
      </c>
      <c r="G92" s="172">
        <v>3890</v>
      </c>
      <c r="H92" s="174">
        <v>955330</v>
      </c>
      <c r="I92" s="81">
        <f t="shared" si="43"/>
        <v>3952.7000000000007</v>
      </c>
      <c r="J92" s="82">
        <f t="shared" si="43"/>
        <v>962875.25</v>
      </c>
      <c r="K92" s="2"/>
      <c r="L92" s="29">
        <v>25</v>
      </c>
      <c r="M92" s="12" t="s">
        <v>41</v>
      </c>
      <c r="N92" s="30">
        <v>2445</v>
      </c>
      <c r="O92" s="31">
        <v>916875</v>
      </c>
      <c r="P92" s="172">
        <v>1184</v>
      </c>
      <c r="Q92" s="173">
        <v>444000</v>
      </c>
      <c r="R92" s="172">
        <v>228</v>
      </c>
      <c r="S92" s="174">
        <v>85500</v>
      </c>
      <c r="T92" s="32">
        <f t="shared" si="44"/>
        <v>3401</v>
      </c>
      <c r="U92" s="48">
        <f t="shared" si="44"/>
        <v>1275375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4946</v>
      </c>
      <c r="D93" s="78">
        <v>1518125.2000000002</v>
      </c>
      <c r="E93" s="172">
        <v>3670</v>
      </c>
      <c r="F93" s="173">
        <v>1241032.7</v>
      </c>
      <c r="G93" s="172">
        <v>3966</v>
      </c>
      <c r="H93" s="174">
        <v>1345891.0999999999</v>
      </c>
      <c r="I93" s="81">
        <f t="shared" si="43"/>
        <v>4650</v>
      </c>
      <c r="J93" s="82">
        <f t="shared" si="43"/>
        <v>1413266.8000000005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45146.900000000009</v>
      </c>
      <c r="D94" s="78">
        <v>6766808.1028999984</v>
      </c>
      <c r="E94" s="172">
        <v>18781</v>
      </c>
      <c r="F94" s="173">
        <v>3129273.7</v>
      </c>
      <c r="G94" s="172">
        <v>18596</v>
      </c>
      <c r="H94" s="174">
        <v>3123502.1</v>
      </c>
      <c r="I94" s="81">
        <f t="shared" si="43"/>
        <v>45331.900000000009</v>
      </c>
      <c r="J94" s="82">
        <f t="shared" si="43"/>
        <v>6772579.7028999981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94</v>
      </c>
      <c r="D95" s="78">
        <v>19974</v>
      </c>
      <c r="E95" s="172">
        <v>18</v>
      </c>
      <c r="F95" s="173">
        <v>3699</v>
      </c>
      <c r="G95" s="172">
        <v>27</v>
      </c>
      <c r="H95" s="174">
        <v>8591</v>
      </c>
      <c r="I95" s="81">
        <f t="shared" si="43"/>
        <v>85</v>
      </c>
      <c r="J95" s="82">
        <f t="shared" si="43"/>
        <v>15082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12327</v>
      </c>
      <c r="D96" s="78">
        <v>3652532.4727000003</v>
      </c>
      <c r="E96" s="172">
        <v>7925</v>
      </c>
      <c r="F96" s="173">
        <v>2181452.2999999998</v>
      </c>
      <c r="G96" s="172">
        <v>7699</v>
      </c>
      <c r="H96" s="174">
        <v>2198283</v>
      </c>
      <c r="I96" s="81">
        <f t="shared" si="43"/>
        <v>12553</v>
      </c>
      <c r="J96" s="82">
        <f t="shared" si="43"/>
        <v>3635701.7727000006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243</v>
      </c>
      <c r="D97" s="78">
        <v>391916</v>
      </c>
      <c r="E97" s="172">
        <v>56</v>
      </c>
      <c r="F97" s="173">
        <v>52303</v>
      </c>
      <c r="G97" s="172">
        <v>43</v>
      </c>
      <c r="H97" s="174">
        <v>34614</v>
      </c>
      <c r="I97" s="81">
        <f t="shared" si="43"/>
        <v>256</v>
      </c>
      <c r="J97" s="82">
        <f t="shared" si="43"/>
        <v>409605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77</v>
      </c>
      <c r="D99" s="78">
        <v>9965</v>
      </c>
      <c r="E99" s="172">
        <v>60</v>
      </c>
      <c r="F99" s="173">
        <v>8100</v>
      </c>
      <c r="G99" s="172">
        <v>71</v>
      </c>
      <c r="H99" s="174">
        <v>9525</v>
      </c>
      <c r="I99" s="81">
        <f t="shared" si="43"/>
        <v>66</v>
      </c>
      <c r="J99" s="82">
        <f t="shared" si="43"/>
        <v>8540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31350</v>
      </c>
      <c r="D100" s="78">
        <v>2964958</v>
      </c>
      <c r="E100" s="172">
        <v>29817</v>
      </c>
      <c r="F100" s="173">
        <v>7704254</v>
      </c>
      <c r="G100" s="172">
        <v>29314</v>
      </c>
      <c r="H100" s="174">
        <v>7534664</v>
      </c>
      <c r="I100" s="81">
        <f t="shared" si="43"/>
        <v>31853</v>
      </c>
      <c r="J100" s="82">
        <f t="shared" si="43"/>
        <v>3134548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844.20000000000073</v>
      </c>
      <c r="D101" s="78">
        <v>180405.99999999977</v>
      </c>
      <c r="E101" s="172">
        <v>13830</v>
      </c>
      <c r="F101" s="173">
        <v>1140684.3999999999</v>
      </c>
      <c r="G101" s="172">
        <v>13655</v>
      </c>
      <c r="H101" s="174">
        <v>1030577</v>
      </c>
      <c r="I101" s="81">
        <f t="shared" si="43"/>
        <v>1019.2000000000007</v>
      </c>
      <c r="J101" s="82">
        <f t="shared" si="43"/>
        <v>290513.39999999967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44</v>
      </c>
      <c r="D102" s="78">
        <v>63756</v>
      </c>
      <c r="E102" s="172">
        <v>5</v>
      </c>
      <c r="F102" s="173">
        <v>6420</v>
      </c>
      <c r="G102" s="172">
        <v>4</v>
      </c>
      <c r="H102" s="174">
        <v>5410</v>
      </c>
      <c r="I102" s="77">
        <f t="shared" si="43"/>
        <v>45</v>
      </c>
      <c r="J102" s="78">
        <f t="shared" si="43"/>
        <v>64766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1065</v>
      </c>
      <c r="D103" s="78">
        <v>335624</v>
      </c>
      <c r="E103" s="172">
        <v>1449</v>
      </c>
      <c r="F103" s="173">
        <v>171440</v>
      </c>
      <c r="G103" s="172">
        <v>1592</v>
      </c>
      <c r="H103" s="174">
        <v>186805</v>
      </c>
      <c r="I103" s="77">
        <f t="shared" si="43"/>
        <v>922</v>
      </c>
      <c r="J103" s="78">
        <f t="shared" si="43"/>
        <v>320259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1457</v>
      </c>
      <c r="D104" s="78">
        <v>1009705.2790697676</v>
      </c>
      <c r="E104" s="172">
        <v>1217</v>
      </c>
      <c r="F104" s="173">
        <v>983200.3255813953</v>
      </c>
      <c r="G104" s="172">
        <v>615</v>
      </c>
      <c r="H104" s="174">
        <v>443964.74418604653</v>
      </c>
      <c r="I104" s="77">
        <f t="shared" si="43"/>
        <v>2059</v>
      </c>
      <c r="J104" s="78">
        <f t="shared" si="43"/>
        <v>1548940.8604651163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2511.5</v>
      </c>
      <c r="D105" s="78">
        <v>237789.90000000002</v>
      </c>
      <c r="E105" s="172">
        <v>551</v>
      </c>
      <c r="F105" s="173">
        <v>288814</v>
      </c>
      <c r="G105" s="172">
        <v>824</v>
      </c>
      <c r="H105" s="174">
        <v>176983</v>
      </c>
      <c r="I105" s="81">
        <f t="shared" si="43"/>
        <v>2238.5</v>
      </c>
      <c r="J105" s="82">
        <f t="shared" si="43"/>
        <v>349620.9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0</v>
      </c>
      <c r="D106" s="78">
        <v>0</v>
      </c>
      <c r="E106" s="172">
        <v>0</v>
      </c>
      <c r="F106" s="173">
        <v>0</v>
      </c>
      <c r="G106" s="172">
        <v>0</v>
      </c>
      <c r="H106" s="174">
        <v>0</v>
      </c>
      <c r="I106" s="81">
        <f t="shared" si="43"/>
        <v>0</v>
      </c>
      <c r="J106" s="82">
        <f t="shared" si="43"/>
        <v>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7687.1067000000021</v>
      </c>
      <c r="D107" s="147">
        <v>1197174</v>
      </c>
      <c r="E107" s="177">
        <v>3447.4859999999999</v>
      </c>
      <c r="F107" s="178">
        <v>556684</v>
      </c>
      <c r="G107" s="177">
        <v>3893.366</v>
      </c>
      <c r="H107" s="179">
        <v>587586</v>
      </c>
      <c r="I107" s="85">
        <f t="shared" si="43"/>
        <v>7241.2267000000011</v>
      </c>
      <c r="J107" s="148">
        <f t="shared" si="43"/>
        <v>1166272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7">
        <v>0</v>
      </c>
      <c r="Q107" s="178">
        <v>0</v>
      </c>
      <c r="R107" s="177">
        <v>0</v>
      </c>
      <c r="S107" s="179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130300.43170000002</v>
      </c>
      <c r="D108" s="150">
        <f t="shared" ref="D108:J108" si="45">SUM(D68:D107)</f>
        <v>32455683.671306126</v>
      </c>
      <c r="E108" s="149">
        <f>SUM(E68:E107)</f>
        <v>90730.691000000006</v>
      </c>
      <c r="F108" s="150">
        <f t="shared" si="45"/>
        <v>25795521.725581393</v>
      </c>
      <c r="G108" s="151">
        <f t="shared" si="45"/>
        <v>91725.180999999997</v>
      </c>
      <c r="H108" s="150">
        <f t="shared" si="45"/>
        <v>25245336.053276956</v>
      </c>
      <c r="I108" s="151">
        <f t="shared" si="45"/>
        <v>129305.94170000001</v>
      </c>
      <c r="J108" s="135">
        <f t="shared" si="45"/>
        <v>33005869.343610566</v>
      </c>
      <c r="K108" s="2"/>
      <c r="L108" s="206" t="s">
        <v>57</v>
      </c>
      <c r="M108" s="207"/>
      <c r="N108" s="37">
        <f t="shared" ref="N108:S108" si="46">SUM(N68:N107)</f>
        <v>2575.3559999999998</v>
      </c>
      <c r="O108" s="35">
        <f t="shared" si="46"/>
        <v>943520</v>
      </c>
      <c r="P108" s="38">
        <f t="shared" si="46"/>
        <v>1243</v>
      </c>
      <c r="Q108" s="53">
        <f t="shared" si="46"/>
        <v>461550</v>
      </c>
      <c r="R108" s="36">
        <f t="shared" si="46"/>
        <v>287</v>
      </c>
      <c r="S108" s="53">
        <f t="shared" si="46"/>
        <v>103050</v>
      </c>
      <c r="T108" s="36">
        <f>SUM(T68:T107)</f>
        <v>3531.3559999999998</v>
      </c>
      <c r="U108" s="35">
        <f>SUM(U68:U107)</f>
        <v>1302020</v>
      </c>
      <c r="V108" s="2"/>
    </row>
    <row r="109" spans="1:22" ht="18" customHeight="1" thickTop="1" thickBot="1" x14ac:dyDescent="0.2">
      <c r="A109" s="208" t="s">
        <v>58</v>
      </c>
      <c r="B109" s="209"/>
      <c r="C109" s="162">
        <v>143514.30120000002</v>
      </c>
      <c r="D109" s="163">
        <v>31165116.649999999</v>
      </c>
      <c r="E109" s="162">
        <v>106406.205</v>
      </c>
      <c r="F109" s="164">
        <v>25715418.53595658</v>
      </c>
      <c r="G109" s="165">
        <v>108755.51300000001</v>
      </c>
      <c r="H109" s="166">
        <v>27527305.53595658</v>
      </c>
      <c r="I109" s="167">
        <v>141164.9932</v>
      </c>
      <c r="J109" s="168">
        <v>29353229.649999999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9" t="s">
        <v>59</v>
      </c>
      <c r="B110" s="200"/>
      <c r="C110" s="94">
        <f>+C108/C109*100</f>
        <v>90.792646175669077</v>
      </c>
      <c r="D110" s="95">
        <f t="shared" ref="D110:J110" si="47">+D108/D109*100</f>
        <v>104.1410627009674</v>
      </c>
      <c r="E110" s="94">
        <f t="shared" si="47"/>
        <v>85.268233182453983</v>
      </c>
      <c r="F110" s="95">
        <f t="shared" si="47"/>
        <v>100.31149868127874</v>
      </c>
      <c r="G110" s="96">
        <f t="shared" si="47"/>
        <v>84.340718433280699</v>
      </c>
      <c r="H110" s="95">
        <f t="shared" si="47"/>
        <v>91.710160372583942</v>
      </c>
      <c r="I110" s="97">
        <f t="shared" si="47"/>
        <v>91.599155547580907</v>
      </c>
      <c r="J110" s="98">
        <f t="shared" si="47"/>
        <v>112.44374038960503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222" t="s">
        <v>71</v>
      </c>
      <c r="C112" s="222"/>
      <c r="D112" s="222"/>
      <c r="E112" s="222"/>
      <c r="F112" s="222"/>
      <c r="G112" s="222"/>
      <c r="H112" s="222"/>
      <c r="I112" s="222"/>
      <c r="J112" s="22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222" t="s">
        <v>72</v>
      </c>
      <c r="C113" s="222"/>
      <c r="D113" s="222"/>
      <c r="E113" s="222"/>
      <c r="F113" s="222"/>
      <c r="G113" s="222"/>
      <c r="H113" s="222"/>
      <c r="I113" s="222"/>
      <c r="J113" s="22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222" t="s">
        <v>73</v>
      </c>
      <c r="C114" s="222"/>
      <c r="D114" s="222"/>
      <c r="E114" s="222"/>
      <c r="F114" s="222"/>
      <c r="G114" s="222"/>
      <c r="H114" s="222"/>
      <c r="I114" s="222"/>
      <c r="J114" s="222"/>
      <c r="K114" s="2"/>
      <c r="L114" s="2"/>
      <c r="M114" s="183" t="s">
        <v>74</v>
      </c>
      <c r="N114" s="183"/>
      <c r="O114" s="183"/>
      <c r="P114" s="183"/>
      <c r="Q114" s="183"/>
      <c r="R114" s="183"/>
      <c r="S114" s="183"/>
      <c r="T114" s="183"/>
      <c r="U114" s="183"/>
      <c r="V114" s="2"/>
    </row>
    <row r="115" spans="1:22" x14ac:dyDescent="0.15">
      <c r="A115" s="99"/>
      <c r="B115" s="222" t="s">
        <v>74</v>
      </c>
      <c r="C115" s="222"/>
      <c r="D115" s="222"/>
      <c r="E115" s="222"/>
      <c r="F115" s="222"/>
      <c r="G115" s="222"/>
      <c r="H115" s="222"/>
      <c r="I115" s="222"/>
      <c r="J115" s="22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222" t="s">
        <v>76</v>
      </c>
      <c r="C116" s="222"/>
      <c r="D116" s="222"/>
      <c r="E116" s="222"/>
      <c r="F116" s="222"/>
      <c r="G116" s="222"/>
      <c r="H116" s="222"/>
      <c r="I116" s="222"/>
      <c r="J116" s="2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3" t="s">
        <v>0</v>
      </c>
      <c r="B118" s="223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92" t="s">
        <v>1</v>
      </c>
      <c r="C119" s="192"/>
      <c r="D119" s="192"/>
      <c r="E119" s="192"/>
      <c r="F119" s="192"/>
      <c r="G119" s="192"/>
      <c r="H119" s="192"/>
      <c r="I119" s="192"/>
      <c r="J119" s="192"/>
      <c r="L119" s="195" t="s">
        <v>1</v>
      </c>
      <c r="M119" s="195"/>
      <c r="N119" s="195"/>
      <c r="O119" s="195"/>
      <c r="P119" s="195"/>
      <c r="Q119" s="195"/>
      <c r="R119" s="195"/>
      <c r="S119" s="195"/>
      <c r="T119" s="195"/>
      <c r="U119" s="195"/>
    </row>
    <row r="120" spans="1:22" x14ac:dyDescent="0.15">
      <c r="A120" s="99"/>
      <c r="B120" s="99"/>
      <c r="C120" s="99"/>
      <c r="D120" s="193" t="s">
        <v>2</v>
      </c>
      <c r="E120" s="193"/>
      <c r="F120" s="193"/>
      <c r="G120" s="193"/>
      <c r="H120" s="99"/>
      <c r="I120" s="99"/>
      <c r="J120" s="99"/>
      <c r="L120" s="2"/>
      <c r="M120" s="2"/>
      <c r="N120" s="2"/>
      <c r="O120" s="196" t="s">
        <v>2</v>
      </c>
      <c r="P120" s="196"/>
      <c r="Q120" s="196"/>
      <c r="R120" s="196"/>
      <c r="S120" s="2"/>
      <c r="T120" s="2"/>
      <c r="U120" s="2"/>
    </row>
    <row r="121" spans="1:22" x14ac:dyDescent="0.15">
      <c r="A121" s="184" t="str">
        <f>A4</f>
        <v>令和 6年 6月分</v>
      </c>
      <c r="B121" s="185"/>
      <c r="C121" s="99"/>
      <c r="D121" s="99"/>
      <c r="E121" s="99"/>
      <c r="F121" s="99"/>
      <c r="G121" s="99"/>
      <c r="H121" s="194" t="s">
        <v>3</v>
      </c>
      <c r="I121" s="194"/>
      <c r="J121" s="194"/>
      <c r="L121" s="186" t="str">
        <f>A4</f>
        <v>令和 6年 6月分</v>
      </c>
      <c r="M121" s="182"/>
      <c r="N121" s="2"/>
      <c r="O121" s="2"/>
      <c r="P121" s="2"/>
      <c r="Q121" s="2"/>
      <c r="R121" s="2"/>
      <c r="S121" s="197" t="s">
        <v>3</v>
      </c>
      <c r="T121" s="197"/>
      <c r="U121" s="197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8" t="s">
        <v>5</v>
      </c>
      <c r="B123" s="198"/>
      <c r="C123" s="198" t="s">
        <v>69</v>
      </c>
      <c r="D123" s="198"/>
      <c r="E123" s="198"/>
      <c r="F123" s="198"/>
      <c r="G123" s="198"/>
      <c r="H123" s="198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187" t="s">
        <v>8</v>
      </c>
      <c r="D124" s="188"/>
      <c r="E124" s="187" t="s">
        <v>9</v>
      </c>
      <c r="F124" s="189"/>
      <c r="G124" s="188" t="s">
        <v>10</v>
      </c>
      <c r="H124" s="188"/>
      <c r="I124" s="190" t="s">
        <v>11</v>
      </c>
      <c r="J124" s="191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524</v>
      </c>
      <c r="D128" s="129">
        <v>34512</v>
      </c>
      <c r="E128" s="172">
        <v>750</v>
      </c>
      <c r="F128" s="173">
        <v>48842</v>
      </c>
      <c r="G128" s="172">
        <v>687</v>
      </c>
      <c r="H128" s="174">
        <v>45451</v>
      </c>
      <c r="I128" s="126">
        <f t="shared" ref="I128:J166" si="48">+C128+E128-G128</f>
        <v>587</v>
      </c>
      <c r="J128" s="129">
        <f t="shared" si="48"/>
        <v>37903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80">
        <v>0</v>
      </c>
      <c r="H145" s="181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80">
        <v>0</v>
      </c>
      <c r="S145" s="181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7">
        <v>0</v>
      </c>
      <c r="F166" s="178">
        <v>0</v>
      </c>
      <c r="G166" s="177">
        <v>0</v>
      </c>
      <c r="H166" s="179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7">
        <v>0</v>
      </c>
      <c r="Q166" s="178">
        <v>0</v>
      </c>
      <c r="R166" s="177">
        <v>0</v>
      </c>
      <c r="S166" s="179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524</v>
      </c>
      <c r="D167" s="135">
        <f t="shared" si="50"/>
        <v>34512</v>
      </c>
      <c r="E167" s="134">
        <f t="shared" si="50"/>
        <v>750</v>
      </c>
      <c r="F167" s="135">
        <f t="shared" si="50"/>
        <v>48842</v>
      </c>
      <c r="G167" s="134">
        <f t="shared" si="50"/>
        <v>687</v>
      </c>
      <c r="H167" s="135">
        <f t="shared" si="50"/>
        <v>45451</v>
      </c>
      <c r="I167" s="134">
        <f t="shared" si="50"/>
        <v>587</v>
      </c>
      <c r="J167" s="135">
        <f t="shared" si="50"/>
        <v>37903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2" t="s">
        <v>81</v>
      </c>
      <c r="C172" s="182"/>
      <c r="D172" s="182"/>
      <c r="E172" s="182"/>
      <c r="F172" s="182"/>
      <c r="G172" s="182"/>
      <c r="H172" s="182"/>
      <c r="I172" s="182"/>
      <c r="J172" s="18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2024-07-18T06:04:24Z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