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4年度\"/>
    </mc:Choice>
  </mc:AlternateContent>
  <xr:revisionPtr revIDLastSave="0" documentId="8_{5773772A-1DEA-4196-99FD-3C543D66B81F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6" i="1" l="1"/>
  <c r="E108" i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<sst xmlns="http://schemas.openxmlformats.org/spreadsheetml/2006/main" count="385" uniqueCount="88">
  <si>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</si>
  <si>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</si>
  <si>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</si>
  <si>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</si>
  <si>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</si>
  <si>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</si>
  <si>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</si>
  <si>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</si>
  <si>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</si>
  <si>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</si>
  <si>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</si>
  <si>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</si>
  <si>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</si>
  <si>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</si>
  <si>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</si>
  <si>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</si>
  <si>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</si>
  <si>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</si>
  <si>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</si>
  <si>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</si>
  <si>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</si>
  <si>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</si>
  <si>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</si>
  <si>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</si>
  <si>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</si>
  <si>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</si>
  <si>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</si>
  <si>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</si>
  <si>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</si>
  <si>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</si>
  <si>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</si>
  <si>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</si>
  <si>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</si>
  <si>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</si>
  <si>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</si>
  <si>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</si>
  <si>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</si>
  <si>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</si>
  <si>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</si>
  <si>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</si>
  <si>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</si>
  <si>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</si>
  <si>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</si>
  <si>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</si>
  <si>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</si>
  <si>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</si>
  <si>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</si>
  <si>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</si>
  <si>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</si>
  <si>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</si>
  <si>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</si>
  <si>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</si>
  <si>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</si>
  <si>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</si>
  <si>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</si>
  <si>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</si>
  <si>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</si>
  <si>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</si>
  <si>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</si>
  <si>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</si>
  <si>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</si>
  <si>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</si>
  <si>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</si>
  <si>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</si>
  <si>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</si>
  <si>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</si>
  <si>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</si>
  <si>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</si>
  <si>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</si>
  <si>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</si>
  <si>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</si>
  <si>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</si>
  <si>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</si>
  <si>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</si>
  <si>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</si>
  <si>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</si>
  <si>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</si>
  <si>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</si>
  <si>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</si>
  <si>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</si>
  <si>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</si>
  <si>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</si>
  <si>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</si>
  <si>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</si>
  <si>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</si>
  <si>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</si>
  <si>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</si>
  <si>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6年 8月分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</si>
</sst>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0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81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O51" sqref="O51:O52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2"/>
      <c r="M7" s="8"/>
      <c r="N7" s="185"/>
      <c r="O7" s="185"/>
      <c r="P7" s="185"/>
      <c r="Q7" s="185"/>
      <c r="R7" s="185"/>
      <c r="S7" s="185"/>
      <c r="T7" s="185"/>
      <c r="U7" s="185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4" t="s">
        <v>14</v>
      </c>
      <c r="B9" s="195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5"/>
      <c r="M9" s="185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962.90000000000009</v>
      </c>
      <c r="D10" s="71">
        <f t="shared" ref="D10:H10" si="0">+D68+O68+D127+O127</f>
        <v>236880</v>
      </c>
      <c r="E10" s="72">
        <f t="shared" si="0"/>
        <v>70</v>
      </c>
      <c r="F10" s="73">
        <f t="shared" si="0"/>
        <v>16000</v>
      </c>
      <c r="G10" s="70">
        <f t="shared" si="0"/>
        <v>70</v>
      </c>
      <c r="H10" s="74">
        <f t="shared" si="0"/>
        <v>16000</v>
      </c>
      <c r="I10" s="70">
        <f>+C10+E10-G10</f>
        <v>962.90000000000009</v>
      </c>
      <c r="J10" s="136">
        <f>+D10+F10-H10</f>
        <v>236880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696</v>
      </c>
      <c r="D11" s="78">
        <f t="shared" si="1"/>
        <v>47304</v>
      </c>
      <c r="E11" s="79">
        <f t="shared" si="1"/>
        <v>637</v>
      </c>
      <c r="F11" s="80">
        <f t="shared" si="1"/>
        <v>43472</v>
      </c>
      <c r="G11" s="81">
        <f t="shared" si="1"/>
        <v>710</v>
      </c>
      <c r="H11" s="80">
        <f t="shared" si="1"/>
        <v>48168</v>
      </c>
      <c r="I11" s="81">
        <f t="shared" ref="I11:J49" si="2">+C11+E11-G11</f>
        <v>623</v>
      </c>
      <c r="J11" s="137">
        <f t="shared" si="2"/>
        <v>42608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1248.5750000000007</v>
      </c>
      <c r="D22" s="78">
        <f t="shared" si="13"/>
        <v>559619</v>
      </c>
      <c r="E22" s="79">
        <f t="shared" si="13"/>
        <v>893</v>
      </c>
      <c r="F22" s="80">
        <f t="shared" si="13"/>
        <v>375495</v>
      </c>
      <c r="G22" s="77">
        <f t="shared" si="13"/>
        <v>779.76700000000005</v>
      </c>
      <c r="H22" s="80">
        <f t="shared" si="13"/>
        <v>308542</v>
      </c>
      <c r="I22" s="81">
        <f t="shared" si="2"/>
        <v>1361.8080000000007</v>
      </c>
      <c r="J22" s="137">
        <f t="shared" si="2"/>
        <v>626572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176.13600000000002</v>
      </c>
      <c r="D23" s="78">
        <f t="shared" si="14"/>
        <v>98000</v>
      </c>
      <c r="E23" s="79">
        <f t="shared" si="14"/>
        <v>166.376</v>
      </c>
      <c r="F23" s="80">
        <f t="shared" si="14"/>
        <v>90200</v>
      </c>
      <c r="G23" s="77">
        <f t="shared" si="14"/>
        <v>151.16300000000001</v>
      </c>
      <c r="H23" s="80">
        <f t="shared" si="14"/>
        <v>80800</v>
      </c>
      <c r="I23" s="81">
        <f t="shared" si="2"/>
        <v>191.34900000000005</v>
      </c>
      <c r="J23" s="137">
        <f t="shared" si="2"/>
        <v>107400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1109</v>
      </c>
      <c r="D24" s="78">
        <f t="shared" si="15"/>
        <v>547863.69999999995</v>
      </c>
      <c r="E24" s="79">
        <f t="shared" si="15"/>
        <v>434</v>
      </c>
      <c r="F24" s="80">
        <f t="shared" si="15"/>
        <v>155951</v>
      </c>
      <c r="G24" s="77">
        <f t="shared" si="15"/>
        <v>464</v>
      </c>
      <c r="H24" s="80">
        <f t="shared" si="15"/>
        <v>125886</v>
      </c>
      <c r="I24" s="81">
        <f t="shared" si="2"/>
        <v>1079</v>
      </c>
      <c r="J24" s="137">
        <f t="shared" si="2"/>
        <v>577928.69999999995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1353</v>
      </c>
      <c r="D25" s="78">
        <f t="shared" si="16"/>
        <v>2085940.9999999998</v>
      </c>
      <c r="E25" s="79">
        <f t="shared" si="16"/>
        <v>1002</v>
      </c>
      <c r="F25" s="80">
        <f t="shared" si="16"/>
        <v>1016020.3</v>
      </c>
      <c r="G25" s="77">
        <f t="shared" si="16"/>
        <v>861</v>
      </c>
      <c r="H25" s="80">
        <f t="shared" si="16"/>
        <v>937265.3</v>
      </c>
      <c r="I25" s="81">
        <f t="shared" si="2"/>
        <v>1494</v>
      </c>
      <c r="J25" s="137">
        <f t="shared" si="2"/>
        <v>2164696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675</v>
      </c>
      <c r="D26" s="78">
        <f t="shared" si="17"/>
        <v>354163.36363636376</v>
      </c>
      <c r="E26" s="79">
        <f t="shared" si="17"/>
        <v>342</v>
      </c>
      <c r="F26" s="80">
        <f t="shared" si="17"/>
        <v>222137.54545454547</v>
      </c>
      <c r="G26" s="77">
        <f t="shared" si="17"/>
        <v>380</v>
      </c>
      <c r="H26" s="80">
        <f t="shared" si="17"/>
        <v>255235.63636363635</v>
      </c>
      <c r="I26" s="81">
        <f t="shared" si="2"/>
        <v>637</v>
      </c>
      <c r="J26" s="137">
        <f t="shared" si="2"/>
        <v>321065.27272727282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126</v>
      </c>
      <c r="D27" s="78">
        <f t="shared" si="18"/>
        <v>91140</v>
      </c>
      <c r="E27" s="79">
        <f t="shared" si="18"/>
        <v>67</v>
      </c>
      <c r="F27" s="80">
        <f t="shared" si="18"/>
        <v>45395</v>
      </c>
      <c r="G27" s="77">
        <f t="shared" si="18"/>
        <v>43</v>
      </c>
      <c r="H27" s="80">
        <f t="shared" si="18"/>
        <v>29210</v>
      </c>
      <c r="I27" s="81">
        <f t="shared" si="2"/>
        <v>150</v>
      </c>
      <c r="J27" s="137">
        <f t="shared" si="2"/>
        <v>107325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3965</v>
      </c>
      <c r="D28" s="78">
        <f t="shared" si="19"/>
        <v>7911576</v>
      </c>
      <c r="E28" s="79">
        <f t="shared" si="19"/>
        <v>1421</v>
      </c>
      <c r="F28" s="80">
        <f t="shared" si="19"/>
        <v>3414824</v>
      </c>
      <c r="G28" s="77">
        <f t="shared" si="19"/>
        <v>4334</v>
      </c>
      <c r="H28" s="80">
        <f t="shared" si="19"/>
        <v>9277368</v>
      </c>
      <c r="I28" s="81">
        <f t="shared" si="2"/>
        <v>1052</v>
      </c>
      <c r="J28" s="137">
        <f t="shared" si="2"/>
        <v>2049032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283.70199999999994</v>
      </c>
      <c r="D30" s="78">
        <f t="shared" si="21"/>
        <v>128313</v>
      </c>
      <c r="E30" s="79">
        <f t="shared" si="21"/>
        <v>155.096</v>
      </c>
      <c r="F30" s="80">
        <f t="shared" si="21"/>
        <v>58676</v>
      </c>
      <c r="G30" s="77">
        <f t="shared" si="21"/>
        <v>177.072</v>
      </c>
      <c r="H30" s="80">
        <f t="shared" si="21"/>
        <v>74785</v>
      </c>
      <c r="I30" s="81">
        <f t="shared" si="2"/>
        <v>261.72599999999994</v>
      </c>
      <c r="J30" s="137">
        <f t="shared" si="2"/>
        <v>112204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2677</v>
      </c>
      <c r="D31" s="78">
        <f t="shared" si="22"/>
        <v>374600</v>
      </c>
      <c r="E31" s="79">
        <f t="shared" si="22"/>
        <v>0</v>
      </c>
      <c r="F31" s="80">
        <f t="shared" si="22"/>
        <v>0</v>
      </c>
      <c r="G31" s="77">
        <f t="shared" si="22"/>
        <v>257</v>
      </c>
      <c r="H31" s="80">
        <f t="shared" si="22"/>
        <v>24563</v>
      </c>
      <c r="I31" s="81">
        <f t="shared" si="2"/>
        <v>2420</v>
      </c>
      <c r="J31" s="137">
        <f t="shared" si="2"/>
        <v>350037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176</v>
      </c>
      <c r="D32" s="78">
        <f t="shared" si="23"/>
        <v>150133.30099999998</v>
      </c>
      <c r="E32" s="79">
        <f t="shared" si="23"/>
        <v>32</v>
      </c>
      <c r="F32" s="80">
        <f t="shared" si="23"/>
        <v>24689</v>
      </c>
      <c r="G32" s="77">
        <f t="shared" si="23"/>
        <v>41</v>
      </c>
      <c r="H32" s="80">
        <f t="shared" si="23"/>
        <v>34340.199999999997</v>
      </c>
      <c r="I32" s="81">
        <f t="shared" si="2"/>
        <v>167</v>
      </c>
      <c r="J32" s="137">
        <f t="shared" si="2"/>
        <v>140482.10099999997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3321</v>
      </c>
      <c r="D33" s="78">
        <f t="shared" si="24"/>
        <v>265332.00199999998</v>
      </c>
      <c r="E33" s="79">
        <f t="shared" si="24"/>
        <v>1109</v>
      </c>
      <c r="F33" s="80">
        <f t="shared" si="24"/>
        <v>115242.1</v>
      </c>
      <c r="G33" s="77">
        <f t="shared" si="24"/>
        <v>1160</v>
      </c>
      <c r="H33" s="80">
        <f t="shared" si="24"/>
        <v>170287.1</v>
      </c>
      <c r="I33" s="81">
        <f t="shared" si="2"/>
        <v>3270</v>
      </c>
      <c r="J33" s="137">
        <f t="shared" si="2"/>
        <v>210287.00199999995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6778.7000000000007</v>
      </c>
      <c r="D34" s="78">
        <f t="shared" si="25"/>
        <v>1947145.25</v>
      </c>
      <c r="E34" s="79">
        <f t="shared" si="25"/>
        <v>3776</v>
      </c>
      <c r="F34" s="80">
        <f t="shared" si="25"/>
        <v>835900</v>
      </c>
      <c r="G34" s="77">
        <f t="shared" si="25"/>
        <v>3881</v>
      </c>
      <c r="H34" s="80">
        <f t="shared" si="25"/>
        <v>858909</v>
      </c>
      <c r="I34" s="81">
        <f t="shared" si="2"/>
        <v>6673.7000000000007</v>
      </c>
      <c r="J34" s="137">
        <f t="shared" si="2"/>
        <v>1924136.25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4560</v>
      </c>
      <c r="D35" s="78">
        <f t="shared" si="26"/>
        <v>1391069.5000000002</v>
      </c>
      <c r="E35" s="83">
        <f t="shared" si="26"/>
        <v>3930</v>
      </c>
      <c r="F35" s="80">
        <f t="shared" si="26"/>
        <v>1281902.3</v>
      </c>
      <c r="G35" s="77">
        <f t="shared" si="26"/>
        <v>4030</v>
      </c>
      <c r="H35" s="80">
        <f t="shared" si="26"/>
        <v>1325120.6000000001</v>
      </c>
      <c r="I35" s="81">
        <f t="shared" si="2"/>
        <v>4460</v>
      </c>
      <c r="J35" s="137">
        <f t="shared" si="2"/>
        <v>1347851.2000000002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44034.900000000009</v>
      </c>
      <c r="D36" s="78">
        <f t="shared" si="27"/>
        <v>6626847.3028999977</v>
      </c>
      <c r="E36" s="79">
        <f t="shared" si="27"/>
        <v>18083</v>
      </c>
      <c r="F36" s="80">
        <f t="shared" si="27"/>
        <v>3120874</v>
      </c>
      <c r="G36" s="77">
        <f t="shared" si="27"/>
        <v>17167</v>
      </c>
      <c r="H36" s="80">
        <f t="shared" si="27"/>
        <v>2881291.3000000003</v>
      </c>
      <c r="I36" s="81">
        <f t="shared" si="2"/>
        <v>44950.900000000009</v>
      </c>
      <c r="J36" s="137">
        <f t="shared" si="2"/>
        <v>6866430.0028999969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60</v>
      </c>
      <c r="D37" s="78">
        <f t="shared" si="28"/>
        <v>12280</v>
      </c>
      <c r="E37" s="79">
        <f t="shared" si="28"/>
        <v>36</v>
      </c>
      <c r="F37" s="80">
        <f t="shared" si="28"/>
        <v>5849</v>
      </c>
      <c r="G37" s="77">
        <f t="shared" si="28"/>
        <v>18</v>
      </c>
      <c r="H37" s="80">
        <f t="shared" si="28"/>
        <v>2859</v>
      </c>
      <c r="I37" s="81">
        <f t="shared" si="2"/>
        <v>78</v>
      </c>
      <c r="J37" s="137">
        <f t="shared" si="2"/>
        <v>15270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12807</v>
      </c>
      <c r="D38" s="78">
        <f t="shared" si="29"/>
        <v>3705002.1727000014</v>
      </c>
      <c r="E38" s="79">
        <f t="shared" si="29"/>
        <v>7280</v>
      </c>
      <c r="F38" s="80">
        <f t="shared" si="29"/>
        <v>1874366.862</v>
      </c>
      <c r="G38" s="77">
        <f t="shared" si="29"/>
        <v>7142</v>
      </c>
      <c r="H38" s="80">
        <f t="shared" si="29"/>
        <v>1810155.4000000001</v>
      </c>
      <c r="I38" s="81">
        <f t="shared" si="2"/>
        <v>12945</v>
      </c>
      <c r="J38" s="137">
        <f t="shared" si="2"/>
        <v>3769213.6347000012</v>
      </c>
      <c r="K38" s="2"/>
      <c r="L38" s="2"/>
      <c r="M38" s="17"/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299</v>
      </c>
      <c r="D39" s="78">
        <f t="shared" si="30"/>
        <v>420361</v>
      </c>
      <c r="E39" s="79">
        <f t="shared" si="30"/>
        <v>76</v>
      </c>
      <c r="F39" s="84">
        <f t="shared" si="30"/>
        <v>56252</v>
      </c>
      <c r="G39" s="77">
        <f t="shared" si="30"/>
        <v>61</v>
      </c>
      <c r="H39" s="80">
        <f t="shared" si="30"/>
        <v>50730</v>
      </c>
      <c r="I39" s="81">
        <f t="shared" si="2"/>
        <v>314</v>
      </c>
      <c r="J39" s="137">
        <f t="shared" si="2"/>
        <v>425883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29</v>
      </c>
      <c r="D40" s="78">
        <f t="shared" si="31"/>
        <v>1220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29</v>
      </c>
      <c r="J40" s="137">
        <f t="shared" si="2"/>
        <v>1220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70</v>
      </c>
      <c r="D41" s="78">
        <f t="shared" si="32"/>
        <v>9013</v>
      </c>
      <c r="E41" s="79">
        <f t="shared" si="32"/>
        <v>60</v>
      </c>
      <c r="F41" s="80">
        <f t="shared" si="32"/>
        <v>8100</v>
      </c>
      <c r="G41" s="77">
        <f t="shared" si="32"/>
        <v>65</v>
      </c>
      <c r="H41" s="80">
        <f t="shared" si="32"/>
        <v>8650</v>
      </c>
      <c r="I41" s="81">
        <f t="shared" si="2"/>
        <v>65</v>
      </c>
      <c r="J41" s="137">
        <f t="shared" si="2"/>
        <v>8463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32103</v>
      </c>
      <c r="D42" s="78">
        <f t="shared" si="33"/>
        <v>3182232</v>
      </c>
      <c r="E42" s="79">
        <f t="shared" si="33"/>
        <v>32122</v>
      </c>
      <c r="F42" s="80">
        <f t="shared" si="33"/>
        <v>8347515</v>
      </c>
      <c r="G42" s="77">
        <f t="shared" si="33"/>
        <v>32687</v>
      </c>
      <c r="H42" s="80">
        <f t="shared" si="33"/>
        <v>8512252</v>
      </c>
      <c r="I42" s="85">
        <f t="shared" si="2"/>
        <v>31538</v>
      </c>
      <c r="J42" s="137">
        <f t="shared" si="2"/>
        <v>3017495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2353.2000000000007</v>
      </c>
      <c r="D43" s="78">
        <f t="shared" si="34"/>
        <v>345557.79999999958</v>
      </c>
      <c r="E43" s="79">
        <f t="shared" si="34"/>
        <v>14784</v>
      </c>
      <c r="F43" s="80">
        <f t="shared" si="34"/>
        <v>1024940.4</v>
      </c>
      <c r="G43" s="77">
        <f t="shared" si="34"/>
        <v>14689</v>
      </c>
      <c r="H43" s="80">
        <f t="shared" si="34"/>
        <v>1046172</v>
      </c>
      <c r="I43" s="77">
        <f t="shared" si="2"/>
        <v>2448.2000000000007</v>
      </c>
      <c r="J43" s="137">
        <f t="shared" si="2"/>
        <v>324326.19999999972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48</v>
      </c>
      <c r="D44" s="78">
        <f t="shared" si="35"/>
        <v>65828</v>
      </c>
      <c r="E44" s="79">
        <f t="shared" si="35"/>
        <v>6</v>
      </c>
      <c r="F44" s="80">
        <f t="shared" si="35"/>
        <v>8068</v>
      </c>
      <c r="G44" s="77">
        <f t="shared" si="35"/>
        <v>3</v>
      </c>
      <c r="H44" s="80">
        <f t="shared" si="35"/>
        <v>3618</v>
      </c>
      <c r="I44" s="77">
        <f t="shared" si="2"/>
        <v>51</v>
      </c>
      <c r="J44" s="137">
        <f t="shared" si="2"/>
        <v>70278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835</v>
      </c>
      <c r="D45" s="78">
        <f t="shared" si="36"/>
        <v>304792</v>
      </c>
      <c r="E45" s="79">
        <f t="shared" si="36"/>
        <v>1375</v>
      </c>
      <c r="F45" s="80">
        <f t="shared" si="36"/>
        <v>169462</v>
      </c>
      <c r="G45" s="77">
        <f t="shared" si="36"/>
        <v>1092</v>
      </c>
      <c r="H45" s="80">
        <f t="shared" si="36"/>
        <v>156395</v>
      </c>
      <c r="I45" s="81">
        <f t="shared" si="2"/>
        <v>1118</v>
      </c>
      <c r="J45" s="137">
        <f t="shared" si="2"/>
        <v>317859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2270</v>
      </c>
      <c r="D46" s="78">
        <f t="shared" si="37"/>
        <v>1745382.4418604653</v>
      </c>
      <c r="E46" s="79">
        <f t="shared" si="37"/>
        <v>636</v>
      </c>
      <c r="F46" s="80">
        <f t="shared" si="37"/>
        <v>478103.95348837209</v>
      </c>
      <c r="G46" s="77">
        <f t="shared" si="37"/>
        <v>127</v>
      </c>
      <c r="H46" s="80">
        <f t="shared" si="37"/>
        <v>13668.325581395349</v>
      </c>
      <c r="I46" s="81">
        <f t="shared" si="2"/>
        <v>2779</v>
      </c>
      <c r="J46" s="137">
        <f t="shared" si="2"/>
        <v>2209818.0697674421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2560.5</v>
      </c>
      <c r="D47" s="78">
        <f t="shared" si="38"/>
        <v>427271.10000000003</v>
      </c>
      <c r="E47" s="79">
        <f t="shared" si="38"/>
        <v>619</v>
      </c>
      <c r="F47" s="80">
        <f t="shared" si="38"/>
        <v>126456</v>
      </c>
      <c r="G47" s="77">
        <f t="shared" si="38"/>
        <v>664</v>
      </c>
      <c r="H47" s="80">
        <f t="shared" si="38"/>
        <v>135999</v>
      </c>
      <c r="I47" s="81">
        <f t="shared" si="2"/>
        <v>2515.5</v>
      </c>
      <c r="J47" s="137">
        <f t="shared" si="2"/>
        <v>417728.10000000009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0</v>
      </c>
      <c r="D48" s="78">
        <f t="shared" si="39"/>
        <v>0</v>
      </c>
      <c r="E48" s="79">
        <f t="shared" si="39"/>
        <v>3</v>
      </c>
      <c r="F48" s="80">
        <f t="shared" si="39"/>
        <v>261</v>
      </c>
      <c r="G48" s="77">
        <f t="shared" si="39"/>
        <v>0</v>
      </c>
      <c r="H48" s="80">
        <f t="shared" si="39"/>
        <v>0</v>
      </c>
      <c r="I48" s="81">
        <f t="shared" si="2"/>
        <v>3</v>
      </c>
      <c r="J48" s="137">
        <f t="shared" si="2"/>
        <v>261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6728.2567000000008</v>
      </c>
      <c r="D49" s="89">
        <f t="shared" si="40"/>
        <v>1075189</v>
      </c>
      <c r="E49" s="90">
        <f t="shared" si="40"/>
        <v>3092.096</v>
      </c>
      <c r="F49" s="91">
        <f t="shared" si="40"/>
        <v>454791</v>
      </c>
      <c r="G49" s="88">
        <f t="shared" si="40"/>
        <v>3047.096</v>
      </c>
      <c r="H49" s="92">
        <f t="shared" si="40"/>
        <v>481175</v>
      </c>
      <c r="I49" s="93">
        <f t="shared" si="2"/>
        <v>6773.2567000000017</v>
      </c>
      <c r="J49" s="138">
        <f t="shared" si="2"/>
        <v>1048805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01" t="s">
        <v>57</v>
      </c>
      <c r="B50" s="202"/>
      <c r="C50" s="155">
        <f t="shared" ref="C50:H50" si="41">SUM(C10:C49)</f>
        <v>132491.46970000002</v>
      </c>
      <c r="D50" s="156">
        <f t="shared" si="41"/>
        <v>34149105.934096828</v>
      </c>
      <c r="E50" s="155">
        <f t="shared" si="41"/>
        <v>92331.568000000014</v>
      </c>
      <c r="F50" s="156">
        <f t="shared" si="41"/>
        <v>23402043.460942917</v>
      </c>
      <c r="G50" s="155">
        <f>SUM(G10:G49)</f>
        <v>94226.098000000013</v>
      </c>
      <c r="H50" s="156">
        <f t="shared" si="41"/>
        <v>28700544.861945029</v>
      </c>
      <c r="I50" s="157">
        <f>SUM(I10:I49)</f>
        <v>130596.9397</v>
      </c>
      <c r="J50" s="158">
        <f>SUM(J10:J49)</f>
        <v>28850604.533094712</v>
      </c>
      <c r="K50" s="159"/>
      <c r="L50" s="203"/>
      <c r="M50" s="203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04" t="s">
        <v>58</v>
      </c>
      <c r="B51" s="205"/>
      <c r="C51" s="162">
        <v>146343.11920000002</v>
      </c>
      <c r="D51" s="163">
        <v>30925778.004334036</v>
      </c>
      <c r="E51" s="162">
        <v>96624.333999999988</v>
      </c>
      <c r="F51" s="164">
        <v>24270308.622621562</v>
      </c>
      <c r="G51" s="165">
        <v>96599.327000000005</v>
      </c>
      <c r="H51" s="166">
        <v>23398087.887526426</v>
      </c>
      <c r="I51" s="167">
        <v>146368.1262</v>
      </c>
      <c r="J51" s="168">
        <v>31797998.739429176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6" t="s">
        <v>59</v>
      </c>
      <c r="B52" s="207"/>
      <c r="C52" s="139">
        <f t="shared" ref="C52:I52" si="42">C50/C51*100</f>
        <v>90.534813269170783</v>
      </c>
      <c r="D52" s="140">
        <f t="shared" si="42"/>
        <v>110.42278687155765</v>
      </c>
      <c r="E52" s="139">
        <f t="shared" si="42"/>
        <v>95.55726200399998</v>
      </c>
      <c r="F52" s="141">
        <f t="shared" si="42"/>
        <v>96.422521134035506</v>
      </c>
      <c r="G52" s="142">
        <f t="shared" si="42"/>
        <v>97.543224084780647</v>
      </c>
      <c r="H52" s="141">
        <f t="shared" si="42"/>
        <v>122.66192434145593</v>
      </c>
      <c r="I52" s="143">
        <f t="shared" si="42"/>
        <v>89.224985719602671</v>
      </c>
      <c r="J52" s="144">
        <f>J50/J51*100</f>
        <v>90.730881429089038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2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99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99"/>
      <c r="B61" s="99"/>
      <c r="C61" s="99"/>
      <c r="D61" s="187" t="s">
        <v>2</v>
      </c>
      <c r="E61" s="187"/>
      <c r="F61" s="187"/>
      <c r="G61" s="187"/>
      <c r="H61" s="99"/>
      <c r="I61" s="99"/>
      <c r="J61" s="99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00"/>
      <c r="B62" s="101" t="str">
        <f>A4</f>
        <v>令和 6年 8月分</v>
      </c>
      <c r="C62" s="99"/>
      <c r="D62" s="99"/>
      <c r="E62" s="99"/>
      <c r="F62" s="99"/>
      <c r="G62" s="99"/>
      <c r="H62" s="209" t="s">
        <v>3</v>
      </c>
      <c r="I62" s="209"/>
      <c r="J62" s="209"/>
      <c r="K62" s="2"/>
      <c r="L62" s="192" t="str">
        <f>A4</f>
        <v>令和 6年 8月分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221" t="s">
        <v>68</v>
      </c>
      <c r="D64" s="221"/>
      <c r="E64" s="221"/>
      <c r="F64" s="221"/>
      <c r="G64" s="221"/>
      <c r="H64" s="221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15" t="s">
        <v>14</v>
      </c>
      <c r="M67" s="216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962.90000000000009</v>
      </c>
      <c r="D68" s="71">
        <v>236880</v>
      </c>
      <c r="E68" s="169">
        <v>70</v>
      </c>
      <c r="F68" s="170">
        <v>16000</v>
      </c>
      <c r="G68" s="169">
        <v>70</v>
      </c>
      <c r="H68" s="171">
        <v>16000</v>
      </c>
      <c r="I68" s="81">
        <f>+C68+E68-G68</f>
        <v>962.90000000000009</v>
      </c>
      <c r="J68" s="152">
        <f>+D68+F68-H68</f>
        <v>236880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1248.5750000000007</v>
      </c>
      <c r="D80" s="78">
        <v>559619</v>
      </c>
      <c r="E80" s="172">
        <v>893</v>
      </c>
      <c r="F80" s="173">
        <v>375495</v>
      </c>
      <c r="G80" s="172">
        <v>779.76700000000005</v>
      </c>
      <c r="H80" s="174">
        <v>308542</v>
      </c>
      <c r="I80" s="81">
        <f t="shared" si="43"/>
        <v>1361.8080000000007</v>
      </c>
      <c r="J80" s="82">
        <f t="shared" si="43"/>
        <v>626572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176.13600000000002</v>
      </c>
      <c r="D81" s="78">
        <v>98000</v>
      </c>
      <c r="E81" s="172">
        <v>166.376</v>
      </c>
      <c r="F81" s="173">
        <v>90200</v>
      </c>
      <c r="G81" s="172">
        <v>151.16300000000001</v>
      </c>
      <c r="H81" s="174">
        <v>80800</v>
      </c>
      <c r="I81" s="81">
        <f t="shared" si="43"/>
        <v>191.34900000000005</v>
      </c>
      <c r="J81" s="82">
        <f t="shared" si="43"/>
        <v>107400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1059</v>
      </c>
      <c r="D82" s="78">
        <v>545863.69999999995</v>
      </c>
      <c r="E82" s="172" ph="1">
        <v>384</v>
      </c>
      <c r="F82" s="173">
        <v>154901</v>
      </c>
      <c r="G82" s="172">
        <v>414</v>
      </c>
      <c r="H82" s="174">
        <v>124836</v>
      </c>
      <c r="I82" s="81">
        <f t="shared" si="43"/>
        <v>1029</v>
      </c>
      <c r="J82" s="82">
        <f t="shared" si="43"/>
        <v>575928.69999999995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1353</v>
      </c>
      <c r="D83" s="78">
        <v>2085940.9999999998</v>
      </c>
      <c r="E83" s="172">
        <v>1002</v>
      </c>
      <c r="F83" s="173">
        <v>1016020.3</v>
      </c>
      <c r="G83" s="172">
        <v>861</v>
      </c>
      <c r="H83" s="174">
        <v>937265.3</v>
      </c>
      <c r="I83" s="81">
        <f t="shared" si="43"/>
        <v>1494</v>
      </c>
      <c r="J83" s="82">
        <f t="shared" si="43"/>
        <v>2164696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675</v>
      </c>
      <c r="D84" s="78">
        <v>354163.36363636376</v>
      </c>
      <c r="E84" s="172">
        <v>342</v>
      </c>
      <c r="F84" s="173">
        <v>222137.54545454547</v>
      </c>
      <c r="G84" s="172">
        <v>380</v>
      </c>
      <c r="H84" s="174">
        <v>255235.63636363635</v>
      </c>
      <c r="I84" s="81">
        <f t="shared" si="43"/>
        <v>637</v>
      </c>
      <c r="J84" s="82">
        <f t="shared" si="43"/>
        <v>321065.27272727282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126</v>
      </c>
      <c r="D85" s="78">
        <v>91140</v>
      </c>
      <c r="E85" s="172">
        <v>67</v>
      </c>
      <c r="F85" s="173">
        <v>45395</v>
      </c>
      <c r="G85" s="172">
        <v>43</v>
      </c>
      <c r="H85" s="174">
        <v>29210</v>
      </c>
      <c r="I85" s="81">
        <f t="shared" si="43"/>
        <v>150</v>
      </c>
      <c r="J85" s="82">
        <f t="shared" si="43"/>
        <v>107325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3965</v>
      </c>
      <c r="D86" s="78">
        <v>7911576</v>
      </c>
      <c r="E86" s="172">
        <v>1421</v>
      </c>
      <c r="F86" s="173">
        <v>3414824</v>
      </c>
      <c r="G86" s="175">
        <v>4334</v>
      </c>
      <c r="H86" s="181">
        <v>9277368</v>
      </c>
      <c r="I86" s="81">
        <f t="shared" si="43"/>
        <v>1052</v>
      </c>
      <c r="J86" s="82">
        <f t="shared" si="43"/>
        <v>2049032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272.64999999999992</v>
      </c>
      <c r="D88" s="78">
        <v>126308</v>
      </c>
      <c r="E88" s="172">
        <v>151</v>
      </c>
      <c r="F88" s="173">
        <v>57526</v>
      </c>
      <c r="G88" s="172">
        <v>173</v>
      </c>
      <c r="H88" s="174">
        <v>73785</v>
      </c>
      <c r="I88" s="81">
        <f t="shared" si="43"/>
        <v>250.64999999999992</v>
      </c>
      <c r="J88" s="82">
        <f t="shared" si="43"/>
        <v>110049</v>
      </c>
      <c r="K88" s="2"/>
      <c r="L88" s="29">
        <v>21</v>
      </c>
      <c r="M88" s="12" t="s">
        <v>37</v>
      </c>
      <c r="N88" s="30">
        <v>11.052</v>
      </c>
      <c r="O88" s="31">
        <v>2005</v>
      </c>
      <c r="P88" s="172">
        <v>4.0960000000000001</v>
      </c>
      <c r="Q88" s="173">
        <v>1150</v>
      </c>
      <c r="R88" s="172">
        <v>4.0720000000000001</v>
      </c>
      <c r="S88" s="174">
        <v>1000</v>
      </c>
      <c r="T88" s="27">
        <f t="shared" si="44"/>
        <v>11.076000000000001</v>
      </c>
      <c r="U88" s="48">
        <f t="shared" si="44"/>
        <v>2155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2677</v>
      </c>
      <c r="D89" s="78">
        <v>374600</v>
      </c>
      <c r="E89" s="172">
        <v>0</v>
      </c>
      <c r="F89" s="173">
        <v>0</v>
      </c>
      <c r="G89" s="172">
        <v>257</v>
      </c>
      <c r="H89" s="174">
        <v>24563</v>
      </c>
      <c r="I89" s="81">
        <f t="shared" si="43"/>
        <v>2420</v>
      </c>
      <c r="J89" s="82">
        <f t="shared" si="43"/>
        <v>350037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176</v>
      </c>
      <c r="D90" s="78">
        <v>150133.30099999998</v>
      </c>
      <c r="E90" s="172">
        <v>32</v>
      </c>
      <c r="F90" s="173">
        <v>24689</v>
      </c>
      <c r="G90" s="172">
        <v>41</v>
      </c>
      <c r="H90" s="174">
        <v>34340.199999999997</v>
      </c>
      <c r="I90" s="81">
        <f t="shared" si="43"/>
        <v>167</v>
      </c>
      <c r="J90" s="82">
        <f t="shared" si="43"/>
        <v>140482.10099999997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3321</v>
      </c>
      <c r="D91" s="78">
        <v>265332.00199999998</v>
      </c>
      <c r="E91" s="172">
        <v>1109</v>
      </c>
      <c r="F91" s="173">
        <v>115242.1</v>
      </c>
      <c r="G91" s="172">
        <v>1160</v>
      </c>
      <c r="H91" s="174">
        <v>170287.1</v>
      </c>
      <c r="I91" s="81">
        <f t="shared" si="43"/>
        <v>3270</v>
      </c>
      <c r="J91" s="82">
        <f t="shared" si="43"/>
        <v>210287.00199999995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4126.7000000000007</v>
      </c>
      <c r="D92" s="78">
        <v>952645.25</v>
      </c>
      <c r="E92" s="172">
        <v>2942</v>
      </c>
      <c r="F92" s="173">
        <v>523150</v>
      </c>
      <c r="G92" s="172">
        <v>3339</v>
      </c>
      <c r="H92" s="174">
        <v>655659</v>
      </c>
      <c r="I92" s="81">
        <f t="shared" si="43"/>
        <v>3729.7000000000007</v>
      </c>
      <c r="J92" s="82">
        <f t="shared" si="43"/>
        <v>820136.25</v>
      </c>
      <c r="K92" s="2"/>
      <c r="L92" s="29">
        <v>25</v>
      </c>
      <c r="M92" s="12" t="s">
        <v>41</v>
      </c>
      <c r="N92" s="30">
        <v>2652</v>
      </c>
      <c r="O92" s="31">
        <v>994500</v>
      </c>
      <c r="P92" s="172">
        <v>834</v>
      </c>
      <c r="Q92" s="173">
        <v>312750</v>
      </c>
      <c r="R92" s="172">
        <v>542</v>
      </c>
      <c r="S92" s="174">
        <v>203250</v>
      </c>
      <c r="T92" s="32">
        <f t="shared" si="44"/>
        <v>2944</v>
      </c>
      <c r="U92" s="48">
        <f t="shared" si="44"/>
        <v>1104000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4560</v>
      </c>
      <c r="D93" s="78">
        <v>1391069.5000000002</v>
      </c>
      <c r="E93" s="172">
        <v>3930</v>
      </c>
      <c r="F93" s="173">
        <v>1281902.3</v>
      </c>
      <c r="G93" s="172">
        <v>4030</v>
      </c>
      <c r="H93" s="174">
        <v>1325120.6000000001</v>
      </c>
      <c r="I93" s="81">
        <f t="shared" si="43"/>
        <v>4460</v>
      </c>
      <c r="J93" s="82">
        <f t="shared" si="43"/>
        <v>1347851.2000000002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44034.900000000009</v>
      </c>
      <c r="D94" s="78">
        <v>6626847.3028999977</v>
      </c>
      <c r="E94" s="172">
        <v>18083</v>
      </c>
      <c r="F94" s="173">
        <v>3120874</v>
      </c>
      <c r="G94" s="172">
        <v>17167</v>
      </c>
      <c r="H94" s="174">
        <v>2881291.3000000003</v>
      </c>
      <c r="I94" s="81">
        <f t="shared" si="43"/>
        <v>44950.900000000009</v>
      </c>
      <c r="J94" s="82">
        <f t="shared" si="43"/>
        <v>6866430.0028999969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60</v>
      </c>
      <c r="D95" s="78">
        <v>12280</v>
      </c>
      <c r="E95" s="172">
        <v>36</v>
      </c>
      <c r="F95" s="173">
        <v>5849</v>
      </c>
      <c r="G95" s="172">
        <v>18</v>
      </c>
      <c r="H95" s="174">
        <v>2859</v>
      </c>
      <c r="I95" s="81">
        <f t="shared" si="43"/>
        <v>78</v>
      </c>
      <c r="J95" s="82">
        <f t="shared" si="43"/>
        <v>15270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12807</v>
      </c>
      <c r="D96" s="78">
        <v>3705002.1727000014</v>
      </c>
      <c r="E96" s="172">
        <v>7280</v>
      </c>
      <c r="F96" s="173">
        <f>1874366.7+0.162</f>
        <v>1874366.862</v>
      </c>
      <c r="G96" s="172">
        <v>7142</v>
      </c>
      <c r="H96" s="174">
        <v>1810155.4000000001</v>
      </c>
      <c r="I96" s="81">
        <f t="shared" si="43"/>
        <v>12945</v>
      </c>
      <c r="J96" s="82">
        <f t="shared" si="43"/>
        <v>3769213.6347000012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299</v>
      </c>
      <c r="D97" s="78">
        <v>420361</v>
      </c>
      <c r="E97" s="172">
        <v>76</v>
      </c>
      <c r="F97" s="173">
        <v>56252</v>
      </c>
      <c r="G97" s="172">
        <v>61</v>
      </c>
      <c r="H97" s="174">
        <v>50730</v>
      </c>
      <c r="I97" s="81">
        <f t="shared" si="43"/>
        <v>314</v>
      </c>
      <c r="J97" s="82">
        <f t="shared" si="43"/>
        <v>425883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29</v>
      </c>
      <c r="D98" s="78">
        <v>1220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29</v>
      </c>
      <c r="J98" s="82">
        <f t="shared" si="43"/>
        <v>1220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70</v>
      </c>
      <c r="D99" s="78">
        <v>9013</v>
      </c>
      <c r="E99" s="172">
        <v>60</v>
      </c>
      <c r="F99" s="173">
        <v>8100</v>
      </c>
      <c r="G99" s="172">
        <v>65</v>
      </c>
      <c r="H99" s="174">
        <v>8650</v>
      </c>
      <c r="I99" s="81">
        <f t="shared" si="43"/>
        <v>65</v>
      </c>
      <c r="J99" s="82">
        <f t="shared" si="43"/>
        <v>8463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32103</v>
      </c>
      <c r="D100" s="78">
        <v>3182232</v>
      </c>
      <c r="E100" s="172">
        <v>32122</v>
      </c>
      <c r="F100" s="173">
        <v>8347515</v>
      </c>
      <c r="G100" s="172">
        <v>32687</v>
      </c>
      <c r="H100" s="174">
        <v>8512252</v>
      </c>
      <c r="I100" s="81">
        <f t="shared" si="43"/>
        <v>31538</v>
      </c>
      <c r="J100" s="82">
        <f t="shared" si="43"/>
        <v>3017495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2353.2000000000007</v>
      </c>
      <c r="D101" s="78">
        <v>345557.79999999958</v>
      </c>
      <c r="E101" s="172">
        <v>14784</v>
      </c>
      <c r="F101" s="173">
        <v>1024940.4</v>
      </c>
      <c r="G101" s="172">
        <v>14689</v>
      </c>
      <c r="H101" s="174">
        <v>1046172</v>
      </c>
      <c r="I101" s="81">
        <f t="shared" si="43"/>
        <v>2448.2000000000007</v>
      </c>
      <c r="J101" s="82">
        <f t="shared" si="43"/>
        <v>324326.19999999972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48</v>
      </c>
      <c r="D102" s="78">
        <v>65828</v>
      </c>
      <c r="E102" s="172">
        <v>6</v>
      </c>
      <c r="F102" s="173">
        <v>8068</v>
      </c>
      <c r="G102" s="172">
        <v>3</v>
      </c>
      <c r="H102" s="174">
        <v>3618</v>
      </c>
      <c r="I102" s="77">
        <f t="shared" si="43"/>
        <v>51</v>
      </c>
      <c r="J102" s="78">
        <f t="shared" si="43"/>
        <v>70278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835</v>
      </c>
      <c r="D103" s="78">
        <v>304792</v>
      </c>
      <c r="E103" s="172">
        <v>1375</v>
      </c>
      <c r="F103" s="173">
        <v>169462</v>
      </c>
      <c r="G103" s="172">
        <v>1092</v>
      </c>
      <c r="H103" s="174">
        <v>156395</v>
      </c>
      <c r="I103" s="77">
        <f t="shared" si="43"/>
        <v>1118</v>
      </c>
      <c r="J103" s="78">
        <f t="shared" si="43"/>
        <v>317859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2270</v>
      </c>
      <c r="D104" s="78">
        <v>1745382.4418604653</v>
      </c>
      <c r="E104" s="172">
        <v>636</v>
      </c>
      <c r="F104" s="173">
        <v>478103.95348837209</v>
      </c>
      <c r="G104" s="172">
        <v>127</v>
      </c>
      <c r="H104" s="174">
        <v>13668.325581395349</v>
      </c>
      <c r="I104" s="77">
        <f t="shared" si="43"/>
        <v>2779</v>
      </c>
      <c r="J104" s="78">
        <f t="shared" si="43"/>
        <v>2209818.0697674421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2560.5</v>
      </c>
      <c r="D105" s="78">
        <v>427271.10000000003</v>
      </c>
      <c r="E105" s="172">
        <v>619</v>
      </c>
      <c r="F105" s="173">
        <v>126456</v>
      </c>
      <c r="G105" s="172">
        <v>664</v>
      </c>
      <c r="H105" s="174">
        <v>135999</v>
      </c>
      <c r="I105" s="81">
        <f t="shared" si="43"/>
        <v>2515.5</v>
      </c>
      <c r="J105" s="82">
        <f t="shared" si="43"/>
        <v>417728.10000000009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0</v>
      </c>
      <c r="D106" s="78">
        <v>0</v>
      </c>
      <c r="E106" s="172">
        <v>3</v>
      </c>
      <c r="F106" s="173">
        <v>261</v>
      </c>
      <c r="G106" s="172">
        <v>0</v>
      </c>
      <c r="H106" s="174">
        <v>0</v>
      </c>
      <c r="I106" s="81">
        <f t="shared" si="43"/>
        <v>3</v>
      </c>
      <c r="J106" s="82">
        <f t="shared" si="43"/>
        <v>261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6728.2567000000008</v>
      </c>
      <c r="D107" s="147">
        <v>1075189</v>
      </c>
      <c r="E107" s="176">
        <v>3092.096</v>
      </c>
      <c r="F107" s="177">
        <v>454791</v>
      </c>
      <c r="G107" s="176">
        <v>3047.096</v>
      </c>
      <c r="H107" s="178">
        <v>481175</v>
      </c>
      <c r="I107" s="85">
        <f t="shared" si="43"/>
        <v>6773.2567000000017</v>
      </c>
      <c r="J107" s="148">
        <f t="shared" si="43"/>
        <v>1048805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129032.21770000001</v>
      </c>
      <c r="D108" s="150">
        <f t="shared" ref="D108:J108" si="45">SUM(D68:D107)</f>
        <v>33086206.934096828</v>
      </c>
      <c r="E108" s="149">
        <f>SUM(E68:E107)</f>
        <v>90821.472000000009</v>
      </c>
      <c r="F108" s="150">
        <f t="shared" si="45"/>
        <v>23033621.460942917</v>
      </c>
      <c r="G108" s="151">
        <f t="shared" si="45"/>
        <v>92935.025999999998</v>
      </c>
      <c r="H108" s="150">
        <f t="shared" si="45"/>
        <v>28437076.861945029</v>
      </c>
      <c r="I108" s="151">
        <f t="shared" si="45"/>
        <v>126918.6637</v>
      </c>
      <c r="J108" s="135">
        <f t="shared" si="45"/>
        <v>27682751.533094712</v>
      </c>
      <c r="K108" s="2"/>
      <c r="L108" s="217" t="s">
        <v>57</v>
      </c>
      <c r="M108" s="218"/>
      <c r="N108" s="37">
        <f t="shared" ref="N108:S108" si="46">SUM(N68:N107)</f>
        <v>2782.252</v>
      </c>
      <c r="O108" s="35">
        <f t="shared" si="46"/>
        <v>1020495</v>
      </c>
      <c r="P108" s="38">
        <f t="shared" si="46"/>
        <v>893.096</v>
      </c>
      <c r="Q108" s="53">
        <f t="shared" si="46"/>
        <v>330900</v>
      </c>
      <c r="R108" s="36">
        <f t="shared" si="46"/>
        <v>601.072</v>
      </c>
      <c r="S108" s="53">
        <f t="shared" si="46"/>
        <v>221250</v>
      </c>
      <c r="T108" s="36">
        <f>SUM(T68:T107)</f>
        <v>3074.2759999999998</v>
      </c>
      <c r="U108" s="35">
        <f>SUM(U68:U107)</f>
        <v>1130145</v>
      </c>
      <c r="V108" s="2"/>
    </row>
    <row r="109" spans="1:22" ht="18" customHeight="1" thickTop="1" thickBot="1" x14ac:dyDescent="0.2">
      <c r="A109" s="219" t="s">
        <v>58</v>
      </c>
      <c r="B109" s="220"/>
      <c r="C109" s="162">
        <v>143335.2592</v>
      </c>
      <c r="D109" s="163">
        <v>29984808.004334036</v>
      </c>
      <c r="E109" s="162">
        <v>95079.22199999998</v>
      </c>
      <c r="F109" s="164">
        <v>23909849.622621562</v>
      </c>
      <c r="G109" s="165">
        <v>94869.715000000011</v>
      </c>
      <c r="H109" s="166">
        <v>22942959.887526426</v>
      </c>
      <c r="I109" s="167">
        <v>143544.76620000001</v>
      </c>
      <c r="J109" s="168">
        <v>30951697.739429176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94">
        <f>+C108/C109*100</f>
        <v>90.021267914238379</v>
      </c>
      <c r="D110" s="95">
        <f t="shared" ref="D110:J110" si="47">+D108/D109*100</f>
        <v>110.34323424486998</v>
      </c>
      <c r="E110" s="94">
        <f t="shared" si="47"/>
        <v>95.521892259488652</v>
      </c>
      <c r="F110" s="95">
        <f t="shared" si="47"/>
        <v>96.335283678030208</v>
      </c>
      <c r="G110" s="96">
        <f t="shared" si="47"/>
        <v>97.960688508445486</v>
      </c>
      <c r="H110" s="95">
        <f t="shared" si="47"/>
        <v>123.94685341975267</v>
      </c>
      <c r="I110" s="97">
        <f t="shared" si="47"/>
        <v>88.417479132025647</v>
      </c>
      <c r="J110" s="98">
        <f t="shared" si="47"/>
        <v>89.438556056425384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08" t="s">
        <v>74</v>
      </c>
      <c r="N114" s="208"/>
      <c r="O114" s="208"/>
      <c r="P114" s="208"/>
      <c r="Q114" s="208"/>
      <c r="R114" s="208"/>
      <c r="S114" s="208"/>
      <c r="T114" s="208"/>
      <c r="U114" s="208"/>
      <c r="V114" s="2"/>
    </row>
    <row r="115" spans="1:22" x14ac:dyDescent="0.15">
      <c r="A115" s="99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99"/>
      <c r="B120" s="99"/>
      <c r="C120" s="99"/>
      <c r="D120" s="187" t="s">
        <v>2</v>
      </c>
      <c r="E120" s="187"/>
      <c r="F120" s="187"/>
      <c r="G120" s="187"/>
      <c r="H120" s="99"/>
      <c r="I120" s="99"/>
      <c r="J120" s="99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2" t="str">
        <f>A4</f>
        <v>令和 6年 8月分</v>
      </c>
      <c r="B121" s="223"/>
      <c r="C121" s="99"/>
      <c r="D121" s="99"/>
      <c r="E121" s="99"/>
      <c r="F121" s="99"/>
      <c r="G121" s="99"/>
      <c r="H121" s="209" t="s">
        <v>3</v>
      </c>
      <c r="I121" s="209"/>
      <c r="J121" s="209"/>
      <c r="L121" s="192" t="str">
        <f>A4</f>
        <v>令和 6年 8月分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4" t="s">
        <v>11</v>
      </c>
      <c r="J124" s="225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627</v>
      </c>
      <c r="D128" s="129">
        <v>40404</v>
      </c>
      <c r="E128" s="172">
        <v>567</v>
      </c>
      <c r="F128" s="173">
        <v>36472</v>
      </c>
      <c r="G128" s="172">
        <v>640</v>
      </c>
      <c r="H128" s="174">
        <v>41168</v>
      </c>
      <c r="I128" s="126">
        <f t="shared" ref="I128:J166" si="48">+C128+E128-G128</f>
        <v>554</v>
      </c>
      <c r="J128" s="129">
        <f t="shared" si="48"/>
        <v>35708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627</v>
      </c>
      <c r="D167" s="135">
        <f t="shared" si="50"/>
        <v>40404</v>
      </c>
      <c r="E167" s="134">
        <f t="shared" si="50"/>
        <v>567</v>
      </c>
      <c r="F167" s="135">
        <f t="shared" si="50"/>
        <v>36472</v>
      </c>
      <c r="G167" s="134">
        <f t="shared" si="50"/>
        <v>640</v>
      </c>
      <c r="H167" s="135">
        <f t="shared" si="50"/>
        <v>41168</v>
      </c>
      <c r="I167" s="134">
        <f t="shared" si="50"/>
        <v>554</v>
      </c>
      <c r="J167" s="135">
        <f t="shared" si="50"/>
        <v>35708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2024-09-24T07:09:23Z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