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"/>
    </mc:Choice>
  </mc:AlternateContent>
  <xr:revisionPtr revIDLastSave="0" documentId="13_ncr:1_{13493AC2-6B6C-45A3-8A19-3A3C78F4E2A9}" xr6:coauthVersionLast="47" xr6:coauthVersionMax="47" xr10:uidLastSave="{00000000-0000-0000-0000-000000000000}"/>
  <bookViews>
    <workbookView xWindow="-120" yWindow="-120" windowWidth="29040" windowHeight="15720" tabRatio="254" xr2:uid="{00000000-000D-0000-FFFF-FFFF00000000}"/>
  </bookViews>
  <sheets>
    <sheet name="10品目別管理表 (令和6年8月)" sheetId="43" r:id="rId1"/>
    <sheet name="(令和6年7月)" sheetId="44" r:id="rId2"/>
    <sheet name="(令和6年6月)" sheetId="42" r:id="rId3"/>
    <sheet name="(令和6年5月)" sheetId="39" r:id="rId4"/>
    <sheet name="(令和6年4月)" sheetId="41" r:id="rId5"/>
    <sheet name="(令和6年3月)" sheetId="40" r:id="rId6"/>
    <sheet name="(令和6年2月)" sheetId="38" r:id="rId7"/>
    <sheet name="(令和6年1月)" sheetId="37" r:id="rId8"/>
    <sheet name="(令和5年12月)" sheetId="35" r:id="rId9"/>
    <sheet name="(令和5年11月)" sheetId="36" r:id="rId10"/>
    <sheet name="(令和5年10月)" sheetId="34" r:id="rId11"/>
    <sheet name="(令和5年9月)" sheetId="32" r:id="rId12"/>
    <sheet name="(令和5年8月)" sheetId="33" r:id="rId13"/>
    <sheet name="(令和5年7月)" sheetId="29" r:id="rId14"/>
    <sheet name="(令和5年6月)" sheetId="31" r:id="rId15"/>
    <sheet name="(令和5年5月)" sheetId="30" r:id="rId16"/>
    <sheet name="(令和5年4月)" sheetId="26" r:id="rId17"/>
    <sheet name="(令和5年3月)" sheetId="28" r:id="rId18"/>
    <sheet name="(令和5年2月)" sheetId="27" r:id="rId19"/>
    <sheet name="(令和5年1月)" sheetId="25" r:id="rId20"/>
    <sheet name="(令和4年12月)" sheetId="24" r:id="rId21"/>
    <sheet name="(令和4年11月)" sheetId="22" r:id="rId22"/>
    <sheet name="(令和4年10月)" sheetId="23" r:id="rId23"/>
    <sheet name="(令和4年9月)" sheetId="21" r:id="rId24"/>
    <sheet name="(令和4年8月)" sheetId="20" r:id="rId25"/>
    <sheet name="(令和4年7月)" sheetId="19" r:id="rId26"/>
    <sheet name="(令和4年6月) " sheetId="17" r:id="rId27"/>
    <sheet name="(令和4年5月) " sheetId="9" r:id="rId28"/>
  </sheets>
  <definedNames>
    <definedName name="_xlnm.Print_Area" localSheetId="22">'(令和4年10月)'!$A$1:$Z$49</definedName>
    <definedName name="_xlnm.Print_Area" localSheetId="21">'(令和4年11月)'!$A$1:$Z$49</definedName>
    <definedName name="_xlnm.Print_Area" localSheetId="20">'(令和4年12月)'!$A$1:$Z$49</definedName>
    <definedName name="_xlnm.Print_Area" localSheetId="27">'(令和4年5月) '!$A$1:$Z$49</definedName>
    <definedName name="_xlnm.Print_Area" localSheetId="26">'(令和4年6月) '!$A$1:$Z$49</definedName>
    <definedName name="_xlnm.Print_Area" localSheetId="25">'(令和4年7月)'!$A$1:$Z$49</definedName>
    <definedName name="_xlnm.Print_Area" localSheetId="24">'(令和4年8月)'!$A$1:$Z$49</definedName>
    <definedName name="_xlnm.Print_Area" localSheetId="23">'(令和4年9月)'!$A$1:$Z$49</definedName>
    <definedName name="_xlnm.Print_Area" localSheetId="10">'(令和5年10月)'!$A$1:$Z$49</definedName>
    <definedName name="_xlnm.Print_Area" localSheetId="9">'(令和5年11月)'!$A$1:$Z$49</definedName>
    <definedName name="_xlnm.Print_Area" localSheetId="8">'(令和5年12月)'!$A$1:$Z$49</definedName>
    <definedName name="_xlnm.Print_Area" localSheetId="19">'(令和5年1月)'!$A$1:$Z$49</definedName>
    <definedName name="_xlnm.Print_Area" localSheetId="18">'(令和5年2月)'!$A$1:$Z$49</definedName>
    <definedName name="_xlnm.Print_Area" localSheetId="17">'(令和5年3月)'!$A$1:$Z$49</definedName>
    <definedName name="_xlnm.Print_Area" localSheetId="16">'(令和5年4月)'!$A$1:$Z$49</definedName>
    <definedName name="_xlnm.Print_Area" localSheetId="15">'(令和5年5月)'!$A$1:$Z$49</definedName>
    <definedName name="_xlnm.Print_Area" localSheetId="14">'(令和5年6月)'!$A$1:$Z$49</definedName>
    <definedName name="_xlnm.Print_Area" localSheetId="13">'(令和5年7月)'!$A$1:$Z$49</definedName>
    <definedName name="_xlnm.Print_Area" localSheetId="12">'(令和5年8月)'!$A$1:$Z$49</definedName>
    <definedName name="_xlnm.Print_Area" localSheetId="11">'(令和5年9月)'!$A$1:$Z$49</definedName>
    <definedName name="_xlnm.Print_Area" localSheetId="7">'(令和6年1月)'!$A$1:$Z$49</definedName>
    <definedName name="_xlnm.Print_Area" localSheetId="6">'(令和6年2月)'!$A$1:$Z$49</definedName>
    <definedName name="_xlnm.Print_Area" localSheetId="5">'(令和6年3月)'!$A$1:$Z$49</definedName>
    <definedName name="_xlnm.Print_Area" localSheetId="4">'(令和6年4月)'!$A$1:$Z$49</definedName>
    <definedName name="_xlnm.Print_Area" localSheetId="3">'(令和6年5月)'!$A$1:$Z$49</definedName>
    <definedName name="_xlnm.Print_Area" localSheetId="2">'(令和6年6月)'!$A$1:$Z$49</definedName>
    <definedName name="_xlnm.Print_Area" localSheetId="1">'(令和6年7月)'!$A$1:$Z$49</definedName>
    <definedName name="_xlnm.Print_Area" localSheetId="0">'10品目別管理表 (令和6年8月)'!$A$1:$Z$49</definedName>
  </definedNames>
  <calcPr calcId="191029"/>
</workbook>
</file>

<file path=xl/calcChain.xml><?xml version="1.0" encoding="utf-8"?>
<calcChain xmlns="http://schemas.openxmlformats.org/spreadsheetml/2006/main">
  <c r="Z42" i="43" l="1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E42" i="43"/>
  <c r="Z41" i="43"/>
  <c r="Y41" i="43"/>
  <c r="X41" i="43"/>
  <c r="W41" i="43"/>
  <c r="V41" i="43"/>
  <c r="U41" i="43"/>
  <c r="T41" i="43"/>
  <c r="S41" i="43"/>
  <c r="R41" i="43"/>
  <c r="Q41" i="43"/>
  <c r="P41" i="43"/>
  <c r="O41" i="43"/>
  <c r="N41" i="43"/>
  <c r="M41" i="43"/>
  <c r="L41" i="43"/>
  <c r="K41" i="43"/>
  <c r="J41" i="43"/>
  <c r="I41" i="43"/>
  <c r="H41" i="43"/>
  <c r="G41" i="43"/>
  <c r="F41" i="43"/>
  <c r="E41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E40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F39" i="43"/>
  <c r="E39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E30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28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F27" i="43"/>
  <c r="E27" i="43"/>
  <c r="T49" i="44"/>
  <c r="N49" i="44"/>
  <c r="H49" i="44"/>
  <c r="X48" i="44"/>
  <c r="R48" i="44"/>
  <c r="L48" i="44"/>
  <c r="F48" i="44"/>
  <c r="V47" i="44"/>
  <c r="P47" i="44"/>
  <c r="J47" i="44"/>
  <c r="S45" i="44"/>
  <c r="M45" i="44"/>
  <c r="G45" i="44"/>
  <c r="W44" i="44"/>
  <c r="Q44" i="44"/>
  <c r="K44" i="44"/>
  <c r="E44" i="44"/>
  <c r="U43" i="44"/>
  <c r="O43" i="44"/>
  <c r="I43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V33" i="44"/>
  <c r="P33" i="44"/>
  <c r="J33" i="44"/>
  <c r="T32" i="44"/>
  <c r="N32" i="44"/>
  <c r="H32" i="44"/>
  <c r="X31" i="44"/>
  <c r="R31" i="44"/>
  <c r="L31" i="44"/>
  <c r="F31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Z29" i="44"/>
  <c r="Y29" i="44"/>
  <c r="X29" i="44"/>
  <c r="W29" i="44"/>
  <c r="V29" i="44"/>
  <c r="U29" i="44"/>
  <c r="T29" i="44"/>
  <c r="T33" i="44" s="1"/>
  <c r="S29" i="44"/>
  <c r="R29" i="44"/>
  <c r="Q29" i="44"/>
  <c r="P29" i="44"/>
  <c r="O29" i="44"/>
  <c r="N29" i="44"/>
  <c r="N33" i="44" s="1"/>
  <c r="M29" i="44"/>
  <c r="L29" i="44"/>
  <c r="K29" i="44"/>
  <c r="J29" i="44"/>
  <c r="I29" i="44"/>
  <c r="H29" i="44"/>
  <c r="H33" i="44" s="1"/>
  <c r="G29" i="44"/>
  <c r="F29" i="44"/>
  <c r="E29" i="44"/>
  <c r="Z28" i="44"/>
  <c r="Y28" i="44"/>
  <c r="X28" i="44"/>
  <c r="X32" i="44" s="1"/>
  <c r="W28" i="44"/>
  <c r="V28" i="44"/>
  <c r="U28" i="44"/>
  <c r="T28" i="44"/>
  <c r="S28" i="44"/>
  <c r="R28" i="44"/>
  <c r="R32" i="44" s="1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Z27" i="44"/>
  <c r="Y27" i="44"/>
  <c r="X27" i="44"/>
  <c r="W27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S24" i="44"/>
  <c r="G24" i="44"/>
  <c r="X22" i="44"/>
  <c r="X45" i="44" s="1"/>
  <c r="W22" i="44"/>
  <c r="W25" i="44" s="1"/>
  <c r="V22" i="44"/>
  <c r="V37" i="44" s="1"/>
  <c r="U22" i="44"/>
  <c r="U33" i="44" s="1"/>
  <c r="T22" i="44"/>
  <c r="T37" i="44" s="1"/>
  <c r="S22" i="44"/>
  <c r="S49" i="44" s="1"/>
  <c r="R22" i="44"/>
  <c r="R45" i="44" s="1"/>
  <c r="Q22" i="44"/>
  <c r="Q37" i="44" s="1"/>
  <c r="P22" i="44"/>
  <c r="P37" i="44" s="1"/>
  <c r="O22" i="44"/>
  <c r="O33" i="44" s="1"/>
  <c r="N22" i="44"/>
  <c r="N37" i="44" s="1"/>
  <c r="M22" i="44"/>
  <c r="M49" i="44" s="1"/>
  <c r="L22" i="44"/>
  <c r="L45" i="44" s="1"/>
  <c r="K22" i="44"/>
  <c r="K25" i="44" s="1"/>
  <c r="J22" i="44"/>
  <c r="J37" i="44" s="1"/>
  <c r="I22" i="44"/>
  <c r="I33" i="44" s="1"/>
  <c r="H22" i="44"/>
  <c r="H37" i="44" s="1"/>
  <c r="G22" i="44"/>
  <c r="G49" i="44" s="1"/>
  <c r="F22" i="44"/>
  <c r="F45" i="44" s="1"/>
  <c r="E22" i="44"/>
  <c r="E45" i="44" s="1"/>
  <c r="X21" i="44"/>
  <c r="X36" i="44" s="1"/>
  <c r="W21" i="44"/>
  <c r="W48" i="44" s="1"/>
  <c r="V21" i="44"/>
  <c r="V44" i="44" s="1"/>
  <c r="U21" i="44"/>
  <c r="U44" i="44" s="1"/>
  <c r="T21" i="44"/>
  <c r="T36" i="44" s="1"/>
  <c r="S21" i="44"/>
  <c r="S32" i="44" s="1"/>
  <c r="R21" i="44"/>
  <c r="R36" i="44" s="1"/>
  <c r="Q21" i="44"/>
  <c r="Q48" i="44" s="1"/>
  <c r="P21" i="44"/>
  <c r="P44" i="44" s="1"/>
  <c r="O21" i="44"/>
  <c r="O44" i="44" s="1"/>
  <c r="N21" i="44"/>
  <c r="N36" i="44" s="1"/>
  <c r="M21" i="44"/>
  <c r="M32" i="44" s="1"/>
  <c r="L21" i="44"/>
  <c r="L32" i="44" s="1"/>
  <c r="K21" i="44"/>
  <c r="K48" i="44" s="1"/>
  <c r="J21" i="44"/>
  <c r="J44" i="44" s="1"/>
  <c r="I21" i="44"/>
  <c r="I36" i="44" s="1"/>
  <c r="H21" i="44"/>
  <c r="H36" i="44" s="1"/>
  <c r="G21" i="44"/>
  <c r="G32" i="44" s="1"/>
  <c r="F21" i="44"/>
  <c r="F32" i="44" s="1"/>
  <c r="E21" i="44"/>
  <c r="E48" i="44" s="1"/>
  <c r="Y20" i="44"/>
  <c r="Y43" i="44" s="1"/>
  <c r="X20" i="44"/>
  <c r="X35" i="44" s="1"/>
  <c r="W20" i="44"/>
  <c r="W31" i="44" s="1"/>
  <c r="V20" i="44"/>
  <c r="V31" i="44" s="1"/>
  <c r="U20" i="44"/>
  <c r="U47" i="44" s="1"/>
  <c r="T20" i="44"/>
  <c r="T43" i="44" s="1"/>
  <c r="S20" i="44"/>
  <c r="S23" i="44" s="1"/>
  <c r="R20" i="44"/>
  <c r="R35" i="44" s="1"/>
  <c r="Q20" i="44"/>
  <c r="Q31" i="44" s="1"/>
  <c r="P20" i="44"/>
  <c r="P31" i="44" s="1"/>
  <c r="O20" i="44"/>
  <c r="O47" i="44" s="1"/>
  <c r="N20" i="44"/>
  <c r="N43" i="44" s="1"/>
  <c r="M20" i="44"/>
  <c r="M43" i="44" s="1"/>
  <c r="L20" i="44"/>
  <c r="L35" i="44" s="1"/>
  <c r="K20" i="44"/>
  <c r="K31" i="44" s="1"/>
  <c r="J20" i="44"/>
  <c r="J31" i="44" s="1"/>
  <c r="I20" i="44"/>
  <c r="I47" i="44" s="1"/>
  <c r="H20" i="44"/>
  <c r="H43" i="44" s="1"/>
  <c r="G20" i="44"/>
  <c r="G23" i="44" s="1"/>
  <c r="F20" i="44"/>
  <c r="F35" i="44" s="1"/>
  <c r="E20" i="44"/>
  <c r="E31" i="44" s="1"/>
  <c r="Z19" i="44"/>
  <c r="Z22" i="44" s="1"/>
  <c r="Y19" i="44"/>
  <c r="Y22" i="44" s="1"/>
  <c r="Z18" i="44"/>
  <c r="Z21" i="44" s="1"/>
  <c r="Y18" i="44"/>
  <c r="Y21" i="44" s="1"/>
  <c r="Z17" i="44"/>
  <c r="Z20" i="44" s="1"/>
  <c r="Y17" i="44"/>
  <c r="Z16" i="44"/>
  <c r="Y16" i="44"/>
  <c r="Z15" i="44"/>
  <c r="Y15" i="44"/>
  <c r="Z14" i="44"/>
  <c r="Y14" i="44"/>
  <c r="Z13" i="44"/>
  <c r="Y13" i="44"/>
  <c r="Z12" i="44"/>
  <c r="Y12" i="44"/>
  <c r="Z11" i="44"/>
  <c r="Y11" i="44"/>
  <c r="Z10" i="44"/>
  <c r="Y10" i="44"/>
  <c r="Z9" i="44"/>
  <c r="Y9" i="44"/>
  <c r="Z8" i="44"/>
  <c r="Y8" i="44"/>
  <c r="Z7" i="44"/>
  <c r="Y7" i="44"/>
  <c r="Z6" i="44"/>
  <c r="Y6" i="44"/>
  <c r="Z5" i="44"/>
  <c r="Y5" i="44"/>
  <c r="F42" i="43"/>
  <c r="F30" i="43"/>
  <c r="X22" i="43"/>
  <c r="X33" i="43" s="1"/>
  <c r="W22" i="43"/>
  <c r="V22" i="43"/>
  <c r="V45" i="43" s="1"/>
  <c r="U22" i="43"/>
  <c r="T22" i="43"/>
  <c r="T49" i="43" s="1"/>
  <c r="S22" i="43"/>
  <c r="S45" i="43" s="1"/>
  <c r="R22" i="43"/>
  <c r="R45" i="43" s="1"/>
  <c r="Q22" i="43"/>
  <c r="P22" i="43"/>
  <c r="O22" i="43"/>
  <c r="N22" i="43"/>
  <c r="N49" i="43" s="1"/>
  <c r="M22" i="43"/>
  <c r="M45" i="43" s="1"/>
  <c r="L22" i="43"/>
  <c r="L33" i="43" s="1"/>
  <c r="K22" i="43"/>
  <c r="J22" i="43"/>
  <c r="I22" i="43"/>
  <c r="H22" i="43"/>
  <c r="H49" i="43" s="1"/>
  <c r="G22" i="43"/>
  <c r="G45" i="43" s="1"/>
  <c r="F22" i="43"/>
  <c r="F45" i="43" s="1"/>
  <c r="E22" i="43"/>
  <c r="X21" i="43"/>
  <c r="W21" i="43"/>
  <c r="V21" i="43"/>
  <c r="V44" i="43" s="1"/>
  <c r="U21" i="43"/>
  <c r="U36" i="43" s="1"/>
  <c r="T21" i="43"/>
  <c r="S21" i="43"/>
  <c r="R21" i="43"/>
  <c r="Q21" i="43"/>
  <c r="P21" i="43"/>
  <c r="P44" i="43" s="1"/>
  <c r="O21" i="43"/>
  <c r="O36" i="43" s="1"/>
  <c r="N21" i="43"/>
  <c r="M21" i="43"/>
  <c r="L21" i="43"/>
  <c r="K21" i="43"/>
  <c r="J21" i="43"/>
  <c r="J44" i="43" s="1"/>
  <c r="I21" i="43"/>
  <c r="I36" i="43" s="1"/>
  <c r="H21" i="43"/>
  <c r="G21" i="43"/>
  <c r="F21" i="43"/>
  <c r="E21" i="43"/>
  <c r="X20" i="43"/>
  <c r="W20" i="43"/>
  <c r="W31" i="43" s="1"/>
  <c r="V20" i="43"/>
  <c r="V47" i="43" s="1"/>
  <c r="U20" i="43"/>
  <c r="T20" i="43"/>
  <c r="S20" i="43"/>
  <c r="R20" i="43"/>
  <c r="Q20" i="43"/>
  <c r="Q31" i="43" s="1"/>
  <c r="P20" i="43"/>
  <c r="P47" i="43" s="1"/>
  <c r="O20" i="43"/>
  <c r="N20" i="43"/>
  <c r="M20" i="43"/>
  <c r="L20" i="43"/>
  <c r="K20" i="43"/>
  <c r="K31" i="43" s="1"/>
  <c r="J20" i="43"/>
  <c r="J47" i="43" s="1"/>
  <c r="I20" i="43"/>
  <c r="H20" i="43"/>
  <c r="G20" i="43"/>
  <c r="F20" i="43"/>
  <c r="E20" i="43"/>
  <c r="E31" i="43" s="1"/>
  <c r="Z19" i="43"/>
  <c r="Y19" i="43"/>
  <c r="Z18" i="43"/>
  <c r="Y18" i="43"/>
  <c r="Z17" i="43"/>
  <c r="Y17" i="43"/>
  <c r="Z16" i="43"/>
  <c r="Y16" i="43"/>
  <c r="Z15" i="43"/>
  <c r="Y15" i="43"/>
  <c r="Z14" i="43"/>
  <c r="Y14" i="43"/>
  <c r="Z13" i="43"/>
  <c r="Y13" i="43"/>
  <c r="Z12" i="43"/>
  <c r="Y12" i="43"/>
  <c r="Z11" i="43"/>
  <c r="Y11" i="43"/>
  <c r="Z10" i="43"/>
  <c r="Y10" i="43"/>
  <c r="Z9" i="43"/>
  <c r="Y9" i="43"/>
  <c r="Z8" i="43"/>
  <c r="Y8" i="43"/>
  <c r="Z7" i="43"/>
  <c r="Y7" i="43"/>
  <c r="Z6" i="43"/>
  <c r="Y6" i="43"/>
  <c r="Z5" i="43"/>
  <c r="Y5" i="43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I42" i="42"/>
  <c r="H42" i="42"/>
  <c r="G42" i="42"/>
  <c r="E42" i="42"/>
  <c r="Z41" i="42"/>
  <c r="Y41" i="42"/>
  <c r="X41" i="42"/>
  <c r="W41" i="42"/>
  <c r="V41" i="42"/>
  <c r="U41" i="42"/>
  <c r="T41" i="42"/>
  <c r="S41" i="42"/>
  <c r="R41" i="42"/>
  <c r="Q41" i="42"/>
  <c r="P41" i="42"/>
  <c r="O41" i="42"/>
  <c r="N41" i="42"/>
  <c r="M41" i="42"/>
  <c r="L41" i="42"/>
  <c r="K41" i="42"/>
  <c r="J41" i="42"/>
  <c r="I41" i="42"/>
  <c r="H41" i="42"/>
  <c r="G41" i="42"/>
  <c r="F41" i="42"/>
  <c r="E41" i="42"/>
  <c r="Z40" i="42"/>
  <c r="Y40" i="42"/>
  <c r="X40" i="42"/>
  <c r="W40" i="42"/>
  <c r="V40" i="42"/>
  <c r="U40" i="42"/>
  <c r="T40" i="42"/>
  <c r="S40" i="42"/>
  <c r="R40" i="42"/>
  <c r="Q40" i="42"/>
  <c r="P40" i="42"/>
  <c r="O40" i="42"/>
  <c r="N40" i="42"/>
  <c r="M40" i="42"/>
  <c r="L40" i="42"/>
  <c r="K40" i="42"/>
  <c r="J40" i="42"/>
  <c r="I40" i="42"/>
  <c r="H40" i="42"/>
  <c r="G40" i="42"/>
  <c r="F40" i="42"/>
  <c r="E40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E30" i="42"/>
  <c r="Z29" i="42"/>
  <c r="Y29" i="42"/>
  <c r="Z28" i="42"/>
  <c r="Y28" i="42"/>
  <c r="Z27" i="42"/>
  <c r="Y27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F28" i="42"/>
  <c r="E28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F27" i="42"/>
  <c r="E27" i="42"/>
  <c r="V47" i="42"/>
  <c r="F42" i="42"/>
  <c r="F30" i="42"/>
  <c r="X22" i="42"/>
  <c r="W22" i="42"/>
  <c r="V22" i="42"/>
  <c r="V37" i="42" s="1"/>
  <c r="U22" i="42"/>
  <c r="T22" i="42"/>
  <c r="S22" i="42"/>
  <c r="R22" i="42"/>
  <c r="Q22" i="42"/>
  <c r="P22" i="42"/>
  <c r="P37" i="42" s="1"/>
  <c r="O22" i="42"/>
  <c r="O33" i="42" s="1"/>
  <c r="N22" i="42"/>
  <c r="M22" i="42"/>
  <c r="L22" i="42"/>
  <c r="K22" i="42"/>
  <c r="J22" i="42"/>
  <c r="J37" i="42" s="1"/>
  <c r="I22" i="42"/>
  <c r="I33" i="42" s="1"/>
  <c r="H22" i="42"/>
  <c r="G22" i="42"/>
  <c r="F22" i="42"/>
  <c r="E22" i="42"/>
  <c r="X21" i="42"/>
  <c r="X32" i="42" s="1"/>
  <c r="W21" i="42"/>
  <c r="W48" i="42" s="1"/>
  <c r="V21" i="42"/>
  <c r="V44" i="42" s="1"/>
  <c r="U21" i="42"/>
  <c r="T21" i="42"/>
  <c r="T36" i="42" s="1"/>
  <c r="S21" i="42"/>
  <c r="R21" i="42"/>
  <c r="R32" i="42" s="1"/>
  <c r="Q21" i="42"/>
  <c r="Q48" i="42" s="1"/>
  <c r="P21" i="42"/>
  <c r="P44" i="42" s="1"/>
  <c r="O21" i="42"/>
  <c r="N21" i="42"/>
  <c r="N36" i="42" s="1"/>
  <c r="M21" i="42"/>
  <c r="L21" i="42"/>
  <c r="L32" i="42" s="1"/>
  <c r="K21" i="42"/>
  <c r="K48" i="42" s="1"/>
  <c r="J21" i="42"/>
  <c r="J44" i="42" s="1"/>
  <c r="I21" i="42"/>
  <c r="I36" i="42" s="1"/>
  <c r="H21" i="42"/>
  <c r="H36" i="42" s="1"/>
  <c r="G21" i="42"/>
  <c r="F21" i="42"/>
  <c r="F32" i="42" s="1"/>
  <c r="E21" i="42"/>
  <c r="E48" i="42" s="1"/>
  <c r="X20" i="42"/>
  <c r="W20" i="42"/>
  <c r="W31" i="42" s="1"/>
  <c r="V20" i="42"/>
  <c r="V31" i="42" s="1"/>
  <c r="U20" i="42"/>
  <c r="U47" i="42" s="1"/>
  <c r="T20" i="42"/>
  <c r="T43" i="42" s="1"/>
  <c r="S20" i="42"/>
  <c r="R20" i="42"/>
  <c r="Q20" i="42"/>
  <c r="Q31" i="42" s="1"/>
  <c r="P20" i="42"/>
  <c r="P31" i="42" s="1"/>
  <c r="O20" i="42"/>
  <c r="O47" i="42" s="1"/>
  <c r="N20" i="42"/>
  <c r="N43" i="42" s="1"/>
  <c r="M20" i="42"/>
  <c r="M43" i="42" s="1"/>
  <c r="L20" i="42"/>
  <c r="K20" i="42"/>
  <c r="K31" i="42" s="1"/>
  <c r="J20" i="42"/>
  <c r="J31" i="42" s="1"/>
  <c r="I20" i="42"/>
  <c r="I47" i="42" s="1"/>
  <c r="H20" i="42"/>
  <c r="H43" i="42" s="1"/>
  <c r="G20" i="42"/>
  <c r="F20" i="42"/>
  <c r="E20" i="42"/>
  <c r="E31" i="42" s="1"/>
  <c r="Z19" i="42"/>
  <c r="Y19" i="42"/>
  <c r="Z18" i="42"/>
  <c r="Y18" i="42"/>
  <c r="Z17" i="42"/>
  <c r="Y17" i="42"/>
  <c r="Z16" i="42"/>
  <c r="Y16" i="42"/>
  <c r="Z15" i="42"/>
  <c r="Y15" i="42"/>
  <c r="Z14" i="42"/>
  <c r="Y14" i="42"/>
  <c r="Z13" i="42"/>
  <c r="Y13" i="42"/>
  <c r="Z12" i="42"/>
  <c r="Y12" i="42"/>
  <c r="Z11" i="42"/>
  <c r="Y11" i="42"/>
  <c r="Z10" i="42"/>
  <c r="Y10" i="42"/>
  <c r="Z9" i="42"/>
  <c r="Y9" i="42"/>
  <c r="Z8" i="42"/>
  <c r="Y8" i="42"/>
  <c r="Z7" i="42"/>
  <c r="Y7" i="42"/>
  <c r="Z6" i="42"/>
  <c r="Y6" i="42"/>
  <c r="Z5" i="42"/>
  <c r="Y5" i="42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E42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E30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W49" i="41"/>
  <c r="V49" i="41"/>
  <c r="U49" i="41"/>
  <c r="Q49" i="41"/>
  <c r="P49" i="41"/>
  <c r="O49" i="41"/>
  <c r="K49" i="41"/>
  <c r="J49" i="41"/>
  <c r="I49" i="41"/>
  <c r="E49" i="41"/>
  <c r="U48" i="41"/>
  <c r="T48" i="41"/>
  <c r="S48" i="41"/>
  <c r="O48" i="41"/>
  <c r="N48" i="41"/>
  <c r="M48" i="41"/>
  <c r="I48" i="41"/>
  <c r="H48" i="41"/>
  <c r="G48" i="41"/>
  <c r="X47" i="41"/>
  <c r="W47" i="41"/>
  <c r="S47" i="41"/>
  <c r="R47" i="41"/>
  <c r="Q47" i="41"/>
  <c r="M47" i="41"/>
  <c r="L47" i="41"/>
  <c r="K47" i="41"/>
  <c r="G47" i="41"/>
  <c r="F47" i="41"/>
  <c r="E47" i="41"/>
  <c r="V45" i="41"/>
  <c r="U45" i="41"/>
  <c r="P45" i="41"/>
  <c r="O45" i="41"/>
  <c r="J45" i="41"/>
  <c r="I45" i="41"/>
  <c r="T44" i="41"/>
  <c r="S44" i="41"/>
  <c r="N44" i="41"/>
  <c r="M44" i="41"/>
  <c r="H44" i="41"/>
  <c r="G44" i="41"/>
  <c r="X43" i="41"/>
  <c r="W43" i="41"/>
  <c r="R43" i="41"/>
  <c r="Q43" i="41"/>
  <c r="L43" i="41"/>
  <c r="K43" i="41"/>
  <c r="F43" i="41"/>
  <c r="E43" i="41"/>
  <c r="Z42" i="41"/>
  <c r="Y42" i="41"/>
  <c r="X42" i="41"/>
  <c r="W42" i="41"/>
  <c r="V42" i="41"/>
  <c r="U42" i="41"/>
  <c r="T42" i="41"/>
  <c r="S42" i="41"/>
  <c r="R42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Z41" i="41"/>
  <c r="Y41" i="41"/>
  <c r="X41" i="41"/>
  <c r="W41" i="41"/>
  <c r="V41" i="41"/>
  <c r="U41" i="41"/>
  <c r="T41" i="41"/>
  <c r="S41" i="41"/>
  <c r="R41" i="41"/>
  <c r="Q41" i="41"/>
  <c r="P41" i="41"/>
  <c r="O41" i="41"/>
  <c r="N41" i="41"/>
  <c r="M41" i="41"/>
  <c r="L41" i="41"/>
  <c r="K41" i="41"/>
  <c r="J41" i="41"/>
  <c r="I41" i="41"/>
  <c r="H41" i="41"/>
  <c r="G41" i="41"/>
  <c r="F41" i="41"/>
  <c r="E41" i="41"/>
  <c r="Z40" i="41"/>
  <c r="Y40" i="41"/>
  <c r="X40" i="41"/>
  <c r="W40" i="41"/>
  <c r="V40" i="41"/>
  <c r="U40" i="41"/>
  <c r="T40" i="41"/>
  <c r="S40" i="41"/>
  <c r="R40" i="41"/>
  <c r="Q40" i="41"/>
  <c r="P40" i="41"/>
  <c r="O40" i="41"/>
  <c r="N40" i="41"/>
  <c r="M40" i="41"/>
  <c r="L40" i="41"/>
  <c r="K40" i="41"/>
  <c r="J40" i="41"/>
  <c r="I40" i="41"/>
  <c r="H40" i="41"/>
  <c r="G40" i="41"/>
  <c r="F40" i="41"/>
  <c r="E40" i="41"/>
  <c r="Z39" i="41"/>
  <c r="Y39" i="41"/>
  <c r="X39" i="41"/>
  <c r="W39" i="41"/>
  <c r="V39" i="41"/>
  <c r="U39" i="41"/>
  <c r="T39" i="41"/>
  <c r="S39" i="41"/>
  <c r="R39" i="41"/>
  <c r="Q39" i="41"/>
  <c r="P39" i="41"/>
  <c r="O39" i="41"/>
  <c r="N39" i="41"/>
  <c r="M39" i="41"/>
  <c r="L39" i="41"/>
  <c r="K39" i="41"/>
  <c r="J39" i="41"/>
  <c r="I39" i="41"/>
  <c r="H39" i="41"/>
  <c r="G39" i="41"/>
  <c r="F39" i="41"/>
  <c r="E39" i="41"/>
  <c r="X33" i="41"/>
  <c r="W33" i="41"/>
  <c r="R33" i="41"/>
  <c r="Q33" i="41"/>
  <c r="L33" i="41"/>
  <c r="K33" i="41"/>
  <c r="F33" i="41"/>
  <c r="E33" i="41"/>
  <c r="V32" i="41"/>
  <c r="U32" i="41"/>
  <c r="P32" i="41"/>
  <c r="O32" i="41"/>
  <c r="J32" i="41"/>
  <c r="I32" i="41"/>
  <c r="Z31" i="41"/>
  <c r="T31" i="41"/>
  <c r="S31" i="41"/>
  <c r="N31" i="41"/>
  <c r="M31" i="41"/>
  <c r="H31" i="41"/>
  <c r="G31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Z28" i="41"/>
  <c r="Y28" i="41"/>
  <c r="X28" i="41"/>
  <c r="W28" i="41"/>
  <c r="V28" i="41"/>
  <c r="U28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F28" i="41"/>
  <c r="E28" i="41"/>
  <c r="Z27" i="41"/>
  <c r="Y27" i="41"/>
  <c r="X27" i="41"/>
  <c r="W27" i="41"/>
  <c r="V27" i="41"/>
  <c r="U27" i="41"/>
  <c r="T27" i="41"/>
  <c r="S27" i="41"/>
  <c r="R27" i="41"/>
  <c r="Q27" i="41"/>
  <c r="P27" i="41"/>
  <c r="O27" i="41"/>
  <c r="N27" i="41"/>
  <c r="M27" i="41"/>
  <c r="L27" i="41"/>
  <c r="K27" i="41"/>
  <c r="J27" i="41"/>
  <c r="I27" i="41"/>
  <c r="H27" i="41"/>
  <c r="G27" i="41"/>
  <c r="F27" i="41"/>
  <c r="E27" i="41"/>
  <c r="O24" i="41"/>
  <c r="X22" i="41"/>
  <c r="W24" i="41" s="1"/>
  <c r="W22" i="41"/>
  <c r="W37" i="41" s="1"/>
  <c r="V22" i="41"/>
  <c r="V33" i="41" s="1"/>
  <c r="U22" i="41"/>
  <c r="U33" i="41" s="1"/>
  <c r="T22" i="41"/>
  <c r="T49" i="41" s="1"/>
  <c r="S22" i="41"/>
  <c r="S45" i="41" s="1"/>
  <c r="R22" i="41"/>
  <c r="R45" i="41" s="1"/>
  <c r="Q22" i="41"/>
  <c r="Q37" i="41" s="1"/>
  <c r="P22" i="41"/>
  <c r="P33" i="41" s="1"/>
  <c r="O22" i="41"/>
  <c r="O33" i="41" s="1"/>
  <c r="N22" i="41"/>
  <c r="N49" i="41" s="1"/>
  <c r="M22" i="41"/>
  <c r="M45" i="41" s="1"/>
  <c r="L22" i="41"/>
  <c r="K24" i="41" s="1"/>
  <c r="K22" i="41"/>
  <c r="K37" i="41" s="1"/>
  <c r="J22" i="41"/>
  <c r="J33" i="41" s="1"/>
  <c r="I22" i="41"/>
  <c r="I33" i="41" s="1"/>
  <c r="H22" i="41"/>
  <c r="H49" i="41" s="1"/>
  <c r="G22" i="41"/>
  <c r="G45" i="41" s="1"/>
  <c r="F22" i="41"/>
  <c r="F45" i="41" s="1"/>
  <c r="E22" i="41"/>
  <c r="E37" i="41" s="1"/>
  <c r="X21" i="41"/>
  <c r="X48" i="41" s="1"/>
  <c r="W21" i="41"/>
  <c r="W44" i="41" s="1"/>
  <c r="V21" i="41"/>
  <c r="V44" i="41" s="1"/>
  <c r="U21" i="41"/>
  <c r="U36" i="41" s="1"/>
  <c r="T21" i="41"/>
  <c r="T32" i="41" s="1"/>
  <c r="S21" i="41"/>
  <c r="S32" i="41" s="1"/>
  <c r="R21" i="41"/>
  <c r="R48" i="41" s="1"/>
  <c r="Q21" i="41"/>
  <c r="Q44" i="41" s="1"/>
  <c r="P21" i="41"/>
  <c r="P44" i="41" s="1"/>
  <c r="O21" i="41"/>
  <c r="O36" i="41" s="1"/>
  <c r="N21" i="41"/>
  <c r="N32" i="41" s="1"/>
  <c r="M21" i="41"/>
  <c r="M32" i="41" s="1"/>
  <c r="L21" i="41"/>
  <c r="L48" i="41" s="1"/>
  <c r="K21" i="41"/>
  <c r="K44" i="41" s="1"/>
  <c r="J21" i="41"/>
  <c r="J44" i="41" s="1"/>
  <c r="I21" i="41"/>
  <c r="I36" i="41" s="1"/>
  <c r="H21" i="41"/>
  <c r="H32" i="41" s="1"/>
  <c r="G21" i="41"/>
  <c r="G32" i="41" s="1"/>
  <c r="F21" i="41"/>
  <c r="F48" i="41" s="1"/>
  <c r="E21" i="41"/>
  <c r="E44" i="41" s="1"/>
  <c r="Z20" i="41"/>
  <c r="Z43" i="41" s="1"/>
  <c r="X20" i="41"/>
  <c r="X31" i="41" s="1"/>
  <c r="W20" i="41"/>
  <c r="W31" i="41" s="1"/>
  <c r="V20" i="41"/>
  <c r="V47" i="41" s="1"/>
  <c r="U20" i="41"/>
  <c r="U43" i="41" s="1"/>
  <c r="T20" i="41"/>
  <c r="T43" i="41" s="1"/>
  <c r="S20" i="41"/>
  <c r="S35" i="41" s="1"/>
  <c r="R20" i="41"/>
  <c r="R31" i="41" s="1"/>
  <c r="Q20" i="41"/>
  <c r="Q31" i="41" s="1"/>
  <c r="P20" i="41"/>
  <c r="P47" i="41" s="1"/>
  <c r="O20" i="41"/>
  <c r="O43" i="41" s="1"/>
  <c r="N20" i="41"/>
  <c r="N43" i="41" s="1"/>
  <c r="M20" i="41"/>
  <c r="M35" i="41" s="1"/>
  <c r="L20" i="41"/>
  <c r="L31" i="41" s="1"/>
  <c r="K20" i="41"/>
  <c r="K31" i="41" s="1"/>
  <c r="J20" i="41"/>
  <c r="J47" i="41" s="1"/>
  <c r="I20" i="41"/>
  <c r="I43" i="41" s="1"/>
  <c r="H20" i="41"/>
  <c r="H43" i="41" s="1"/>
  <c r="G20" i="41"/>
  <c r="G35" i="41" s="1"/>
  <c r="F20" i="41"/>
  <c r="F31" i="41" s="1"/>
  <c r="E20" i="41"/>
  <c r="E31" i="41" s="1"/>
  <c r="Z19" i="41"/>
  <c r="Z22" i="41" s="1"/>
  <c r="Y19" i="41"/>
  <c r="Y22" i="41" s="1"/>
  <c r="Z18" i="41"/>
  <c r="Z21" i="41" s="1"/>
  <c r="Y18" i="41"/>
  <c r="Y21" i="41" s="1"/>
  <c r="Z17" i="41"/>
  <c r="Y17" i="41"/>
  <c r="Y20" i="41" s="1"/>
  <c r="Z16" i="41"/>
  <c r="Y16" i="41"/>
  <c r="Z15" i="41"/>
  <c r="Y15" i="41"/>
  <c r="Z14" i="41"/>
  <c r="Y14" i="41"/>
  <c r="Z13" i="41"/>
  <c r="Y13" i="41"/>
  <c r="Z12" i="41"/>
  <c r="Y12" i="41"/>
  <c r="Z11" i="41"/>
  <c r="Y11" i="41"/>
  <c r="Z10" i="41"/>
  <c r="Y10" i="41"/>
  <c r="Z9" i="41"/>
  <c r="Y9" i="41"/>
  <c r="Z8" i="41"/>
  <c r="Y8" i="41"/>
  <c r="Z7" i="41"/>
  <c r="Y7" i="41"/>
  <c r="Z6" i="41"/>
  <c r="Y6" i="41"/>
  <c r="Z5" i="41"/>
  <c r="Y5" i="41"/>
  <c r="U49" i="40"/>
  <c r="O49" i="40"/>
  <c r="I49" i="40"/>
  <c r="S48" i="40"/>
  <c r="M48" i="40"/>
  <c r="G48" i="40"/>
  <c r="W47" i="40"/>
  <c r="Q47" i="40"/>
  <c r="K47" i="40"/>
  <c r="E47" i="40"/>
  <c r="T45" i="40"/>
  <c r="N45" i="40"/>
  <c r="H45" i="40"/>
  <c r="X44" i="40"/>
  <c r="R44" i="40"/>
  <c r="L44" i="40"/>
  <c r="F44" i="40"/>
  <c r="V43" i="40"/>
  <c r="P43" i="40"/>
  <c r="J43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W33" i="40"/>
  <c r="Q33" i="40"/>
  <c r="K33" i="40"/>
  <c r="E33" i="40"/>
  <c r="U32" i="40"/>
  <c r="O32" i="40"/>
  <c r="I32" i="40"/>
  <c r="S31" i="40"/>
  <c r="M31" i="40"/>
  <c r="G31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M24" i="40"/>
  <c r="W23" i="40"/>
  <c r="W46" i="40" s="1"/>
  <c r="K23" i="40"/>
  <c r="K46" i="40" s="1"/>
  <c r="X22" i="40"/>
  <c r="W24" i="40" s="1"/>
  <c r="W22" i="40"/>
  <c r="W37" i="40" s="1"/>
  <c r="V22" i="40"/>
  <c r="V33" i="40" s="1"/>
  <c r="U22" i="40"/>
  <c r="U33" i="40" s="1"/>
  <c r="T22" i="40"/>
  <c r="T49" i="40" s="1"/>
  <c r="S22" i="40"/>
  <c r="S45" i="40" s="1"/>
  <c r="R22" i="40"/>
  <c r="R37" i="40" s="1"/>
  <c r="Q22" i="40"/>
  <c r="Q37" i="40" s="1"/>
  <c r="P22" i="40"/>
  <c r="P33" i="40" s="1"/>
  <c r="O22" i="40"/>
  <c r="O33" i="40" s="1"/>
  <c r="N22" i="40"/>
  <c r="N49" i="40" s="1"/>
  <c r="M22" i="40"/>
  <c r="M45" i="40" s="1"/>
  <c r="L22" i="40"/>
  <c r="K24" i="40" s="1"/>
  <c r="K22" i="40"/>
  <c r="K37" i="40" s="1"/>
  <c r="J22" i="40"/>
  <c r="J33" i="40" s="1"/>
  <c r="I22" i="40"/>
  <c r="I33" i="40" s="1"/>
  <c r="H22" i="40"/>
  <c r="H49" i="40" s="1"/>
  <c r="G22" i="40"/>
  <c r="G45" i="40" s="1"/>
  <c r="F22" i="40"/>
  <c r="F37" i="40" s="1"/>
  <c r="E22" i="40"/>
  <c r="E37" i="40" s="1"/>
  <c r="X21" i="40"/>
  <c r="X48" i="40" s="1"/>
  <c r="W21" i="40"/>
  <c r="W44" i="40" s="1"/>
  <c r="V21" i="40"/>
  <c r="V44" i="40" s="1"/>
  <c r="U21" i="40"/>
  <c r="U36" i="40" s="1"/>
  <c r="T21" i="40"/>
  <c r="T32" i="40" s="1"/>
  <c r="S21" i="40"/>
  <c r="S32" i="40" s="1"/>
  <c r="R21" i="40"/>
  <c r="R48" i="40" s="1"/>
  <c r="Q21" i="40"/>
  <c r="Q44" i="40" s="1"/>
  <c r="P21" i="40"/>
  <c r="P36" i="40" s="1"/>
  <c r="O21" i="40"/>
  <c r="O36" i="40" s="1"/>
  <c r="N21" i="40"/>
  <c r="N32" i="40" s="1"/>
  <c r="M21" i="40"/>
  <c r="M32" i="40" s="1"/>
  <c r="L21" i="40"/>
  <c r="L48" i="40" s="1"/>
  <c r="K21" i="40"/>
  <c r="K44" i="40" s="1"/>
  <c r="J21" i="40"/>
  <c r="J44" i="40" s="1"/>
  <c r="I21" i="40"/>
  <c r="I36" i="40" s="1"/>
  <c r="H21" i="40"/>
  <c r="H32" i="40" s="1"/>
  <c r="G21" i="40"/>
  <c r="G32" i="40" s="1"/>
  <c r="F21" i="40"/>
  <c r="F48" i="40" s="1"/>
  <c r="E21" i="40"/>
  <c r="E44" i="40" s="1"/>
  <c r="Z20" i="40"/>
  <c r="Z43" i="40" s="1"/>
  <c r="X20" i="40"/>
  <c r="X31" i="40" s="1"/>
  <c r="W20" i="40"/>
  <c r="W31" i="40" s="1"/>
  <c r="V20" i="40"/>
  <c r="V47" i="40" s="1"/>
  <c r="U20" i="40"/>
  <c r="U43" i="40" s="1"/>
  <c r="T20" i="40"/>
  <c r="T35" i="40" s="1"/>
  <c r="S20" i="40"/>
  <c r="S35" i="40" s="1"/>
  <c r="R20" i="40"/>
  <c r="R31" i="40" s="1"/>
  <c r="Q20" i="40"/>
  <c r="Q31" i="40" s="1"/>
  <c r="P20" i="40"/>
  <c r="P47" i="40" s="1"/>
  <c r="O20" i="40"/>
  <c r="O43" i="40" s="1"/>
  <c r="N20" i="40"/>
  <c r="N43" i="40" s="1"/>
  <c r="M20" i="40"/>
  <c r="M35" i="40" s="1"/>
  <c r="L20" i="40"/>
  <c r="L31" i="40" s="1"/>
  <c r="K20" i="40"/>
  <c r="K31" i="40" s="1"/>
  <c r="J20" i="40"/>
  <c r="J47" i="40" s="1"/>
  <c r="I20" i="40"/>
  <c r="I43" i="40" s="1"/>
  <c r="H20" i="40"/>
  <c r="H43" i="40" s="1"/>
  <c r="G20" i="40"/>
  <c r="G35" i="40" s="1"/>
  <c r="F20" i="40"/>
  <c r="F31" i="40" s="1"/>
  <c r="E20" i="40"/>
  <c r="E31" i="40" s="1"/>
  <c r="Z19" i="40"/>
  <c r="Z22" i="40" s="1"/>
  <c r="Y19" i="40"/>
  <c r="Y22" i="40" s="1"/>
  <c r="Z18" i="40"/>
  <c r="Z21" i="40" s="1"/>
  <c r="Y18" i="40"/>
  <c r="Y21" i="40" s="1"/>
  <c r="Z17" i="40"/>
  <c r="Y17" i="40"/>
  <c r="Y20" i="40" s="1"/>
  <c r="Z16" i="40"/>
  <c r="Y16" i="40"/>
  <c r="Z15" i="40"/>
  <c r="Y15" i="40"/>
  <c r="Z14" i="40"/>
  <c r="Y14" i="40"/>
  <c r="Z13" i="40"/>
  <c r="Y13" i="40"/>
  <c r="Z12" i="40"/>
  <c r="Y12" i="40"/>
  <c r="Z11" i="40"/>
  <c r="Y11" i="40"/>
  <c r="Z10" i="40"/>
  <c r="Y10" i="40"/>
  <c r="Z9" i="40"/>
  <c r="Y9" i="40"/>
  <c r="Z8" i="40"/>
  <c r="Y8" i="40"/>
  <c r="Z7" i="40"/>
  <c r="Y7" i="40"/>
  <c r="Z6" i="40"/>
  <c r="Y6" i="40"/>
  <c r="Z5" i="40"/>
  <c r="Y5" i="40"/>
  <c r="F42" i="39"/>
  <c r="F30" i="39"/>
  <c r="X22" i="39"/>
  <c r="W22" i="39"/>
  <c r="V22" i="39"/>
  <c r="U22" i="39"/>
  <c r="T22" i="39"/>
  <c r="T49" i="39" s="1"/>
  <c r="S22" i="39"/>
  <c r="S45" i="39" s="1"/>
  <c r="R22" i="39"/>
  <c r="Q22" i="39"/>
  <c r="Q37" i="39" s="1"/>
  <c r="P22" i="39"/>
  <c r="O22" i="39"/>
  <c r="N22" i="39"/>
  <c r="N49" i="39" s="1"/>
  <c r="M22" i="39"/>
  <c r="M45" i="39" s="1"/>
  <c r="L22" i="39"/>
  <c r="K22" i="39"/>
  <c r="K37" i="39" s="1"/>
  <c r="J22" i="39"/>
  <c r="I22" i="39"/>
  <c r="H22" i="39"/>
  <c r="H49" i="39" s="1"/>
  <c r="G22" i="39"/>
  <c r="G45" i="39" s="1"/>
  <c r="F22" i="39"/>
  <c r="E22" i="39"/>
  <c r="E37" i="39" s="1"/>
  <c r="X21" i="39"/>
  <c r="X48" i="39" s="1"/>
  <c r="W21" i="39"/>
  <c r="V21" i="39"/>
  <c r="U21" i="39"/>
  <c r="U36" i="39" s="1"/>
  <c r="T21" i="39"/>
  <c r="S21" i="39"/>
  <c r="R21" i="39"/>
  <c r="R48" i="39" s="1"/>
  <c r="Q21" i="39"/>
  <c r="P21" i="39"/>
  <c r="O21" i="39"/>
  <c r="O36" i="39" s="1"/>
  <c r="N21" i="39"/>
  <c r="M21" i="39"/>
  <c r="L21" i="39"/>
  <c r="L48" i="39" s="1"/>
  <c r="K21" i="39"/>
  <c r="J21" i="39"/>
  <c r="I21" i="39"/>
  <c r="I36" i="39" s="1"/>
  <c r="H21" i="39"/>
  <c r="G21" i="39"/>
  <c r="F21" i="39"/>
  <c r="F48" i="39" s="1"/>
  <c r="E21" i="39"/>
  <c r="X20" i="39"/>
  <c r="W20" i="39"/>
  <c r="V20" i="39"/>
  <c r="U20" i="39"/>
  <c r="T20" i="39"/>
  <c r="T43" i="39" s="1"/>
  <c r="S20" i="39"/>
  <c r="R20" i="39"/>
  <c r="Q20" i="39"/>
  <c r="P20" i="39"/>
  <c r="O20" i="39"/>
  <c r="N20" i="39"/>
  <c r="N43" i="39" s="1"/>
  <c r="M20" i="39"/>
  <c r="L20" i="39"/>
  <c r="K20" i="39"/>
  <c r="J20" i="39"/>
  <c r="I20" i="39"/>
  <c r="H20" i="39"/>
  <c r="H43" i="39" s="1"/>
  <c r="G20" i="39"/>
  <c r="F20" i="39"/>
  <c r="E20" i="39"/>
  <c r="E35" i="39" s="1"/>
  <c r="Z19" i="39"/>
  <c r="Y19" i="39"/>
  <c r="Z18" i="39"/>
  <c r="Y18" i="39"/>
  <c r="Z17" i="39"/>
  <c r="Y17" i="39"/>
  <c r="Z16" i="39"/>
  <c r="Y16" i="39"/>
  <c r="Z15" i="39"/>
  <c r="Y15" i="39"/>
  <c r="Z14" i="39"/>
  <c r="Y14" i="39"/>
  <c r="Z13" i="39"/>
  <c r="Y13" i="39"/>
  <c r="Z12" i="39"/>
  <c r="Y12" i="39"/>
  <c r="Z11" i="39"/>
  <c r="Y11" i="39"/>
  <c r="Z10" i="39"/>
  <c r="Y10" i="39"/>
  <c r="Z9" i="39"/>
  <c r="Y9" i="39"/>
  <c r="Z8" i="39"/>
  <c r="Y8" i="39"/>
  <c r="Z7" i="39"/>
  <c r="Y7" i="39"/>
  <c r="Z6" i="39"/>
  <c r="Y6" i="39"/>
  <c r="Z5" i="39"/>
  <c r="Y5" i="39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E42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E30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F42" i="38"/>
  <c r="F30" i="38"/>
  <c r="X22" i="38"/>
  <c r="X45" i="38" s="1"/>
  <c r="W22" i="38"/>
  <c r="W37" i="38" s="1"/>
  <c r="V22" i="38"/>
  <c r="U22" i="38"/>
  <c r="U37" i="38" s="1"/>
  <c r="T22" i="38"/>
  <c r="S22" i="38"/>
  <c r="S37" i="38" s="1"/>
  <c r="R22" i="38"/>
  <c r="R49" i="38" s="1"/>
  <c r="Q22" i="38"/>
  <c r="Q37" i="38" s="1"/>
  <c r="P22" i="38"/>
  <c r="O22" i="38"/>
  <c r="O37" i="38" s="1"/>
  <c r="N22" i="38"/>
  <c r="M22" i="38"/>
  <c r="L22" i="38"/>
  <c r="K22" i="38"/>
  <c r="K37" i="38" s="1"/>
  <c r="J22" i="38"/>
  <c r="I22" i="38"/>
  <c r="I37" i="38" s="1"/>
  <c r="H22" i="38"/>
  <c r="G22" i="38"/>
  <c r="G37" i="38" s="1"/>
  <c r="F22" i="38"/>
  <c r="F49" i="38" s="1"/>
  <c r="E22" i="38"/>
  <c r="E37" i="38" s="1"/>
  <c r="X21" i="38"/>
  <c r="W21" i="38"/>
  <c r="W32" i="38" s="1"/>
  <c r="V21" i="38"/>
  <c r="U21" i="38"/>
  <c r="U36" i="38" s="1"/>
  <c r="T21" i="38"/>
  <c r="S21" i="38"/>
  <c r="S36" i="38" s="1"/>
  <c r="R21" i="38"/>
  <c r="Q21" i="38"/>
  <c r="Q36" i="38" s="1"/>
  <c r="P21" i="38"/>
  <c r="O21" i="38"/>
  <c r="O36" i="38" s="1"/>
  <c r="N21" i="38"/>
  <c r="M21" i="38"/>
  <c r="M36" i="38" s="1"/>
  <c r="L21" i="38"/>
  <c r="K21" i="38"/>
  <c r="K32" i="38" s="1"/>
  <c r="J21" i="38"/>
  <c r="J44" i="38" s="1"/>
  <c r="I21" i="38"/>
  <c r="I36" i="38" s="1"/>
  <c r="H21" i="38"/>
  <c r="G21" i="38"/>
  <c r="G36" i="38" s="1"/>
  <c r="F21" i="38"/>
  <c r="E21" i="38"/>
  <c r="X20" i="38"/>
  <c r="W20" i="38"/>
  <c r="W35" i="38" s="1"/>
  <c r="V20" i="38"/>
  <c r="U20" i="38"/>
  <c r="U31" i="38" s="1"/>
  <c r="T20" i="38"/>
  <c r="S20" i="38"/>
  <c r="S35" i="38" s="1"/>
  <c r="R20" i="38"/>
  <c r="Q20" i="38"/>
  <c r="Q35" i="38" s="1"/>
  <c r="P20" i="38"/>
  <c r="O20" i="38"/>
  <c r="O35" i="38" s="1"/>
  <c r="N20" i="38"/>
  <c r="M20" i="38"/>
  <c r="M35" i="38" s="1"/>
  <c r="L20" i="38"/>
  <c r="K20" i="38"/>
  <c r="K35" i="38" s="1"/>
  <c r="J20" i="38"/>
  <c r="I20" i="38"/>
  <c r="I35" i="38" s="1"/>
  <c r="H20" i="38"/>
  <c r="G20" i="38"/>
  <c r="G35" i="38" s="1"/>
  <c r="F20" i="38"/>
  <c r="E20" i="38"/>
  <c r="E43" i="38" s="1"/>
  <c r="Z19" i="38"/>
  <c r="Y19" i="38"/>
  <c r="Z18" i="38"/>
  <c r="Y18" i="38"/>
  <c r="Z17" i="38"/>
  <c r="Y17" i="38"/>
  <c r="Z16" i="38"/>
  <c r="Y16" i="38"/>
  <c r="Z15" i="38"/>
  <c r="Y15" i="38"/>
  <c r="Z14" i="38"/>
  <c r="Y14" i="38"/>
  <c r="Z13" i="38"/>
  <c r="Y13" i="38"/>
  <c r="Z12" i="38"/>
  <c r="Y12" i="38"/>
  <c r="Z11" i="38"/>
  <c r="Y11" i="38"/>
  <c r="Z10" i="38"/>
  <c r="Y10" i="38"/>
  <c r="Z9" i="38"/>
  <c r="Y9" i="38"/>
  <c r="Z8" i="38"/>
  <c r="Y8" i="38"/>
  <c r="Z7" i="38"/>
  <c r="Y7" i="38"/>
  <c r="Z6" i="38"/>
  <c r="Y6" i="38"/>
  <c r="Z5" i="38"/>
  <c r="Y5" i="38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X22" i="37"/>
  <c r="X45" i="37" s="1"/>
  <c r="W22" i="37"/>
  <c r="V22" i="37"/>
  <c r="U22" i="37"/>
  <c r="U33" i="37" s="1"/>
  <c r="T22" i="37"/>
  <c r="T49" i="37" s="1"/>
  <c r="S22" i="37"/>
  <c r="S45" i="37" s="1"/>
  <c r="R22" i="37"/>
  <c r="R45" i="37" s="1"/>
  <c r="Q22" i="37"/>
  <c r="P22" i="37"/>
  <c r="O22" i="37"/>
  <c r="O33" i="37" s="1"/>
  <c r="N22" i="37"/>
  <c r="N49" i="37" s="1"/>
  <c r="M22" i="37"/>
  <c r="M45" i="37" s="1"/>
  <c r="L22" i="37"/>
  <c r="L45" i="37" s="1"/>
  <c r="K22" i="37"/>
  <c r="J22" i="37"/>
  <c r="I22" i="37"/>
  <c r="H22" i="37"/>
  <c r="H49" i="37" s="1"/>
  <c r="G22" i="37"/>
  <c r="G45" i="37" s="1"/>
  <c r="F22" i="37"/>
  <c r="F45" i="37" s="1"/>
  <c r="E22" i="37"/>
  <c r="Y21" i="37"/>
  <c r="Y32" i="37" s="1"/>
  <c r="X21" i="37"/>
  <c r="X48" i="37" s="1"/>
  <c r="W21" i="37"/>
  <c r="W44" i="37" s="1"/>
  <c r="V21" i="37"/>
  <c r="V44" i="37" s="1"/>
  <c r="U21" i="37"/>
  <c r="T21" i="37"/>
  <c r="S21" i="37"/>
  <c r="S32" i="37" s="1"/>
  <c r="R21" i="37"/>
  <c r="R48" i="37" s="1"/>
  <c r="Q21" i="37"/>
  <c r="Q44" i="37" s="1"/>
  <c r="P21" i="37"/>
  <c r="P44" i="37" s="1"/>
  <c r="O21" i="37"/>
  <c r="N21" i="37"/>
  <c r="M21" i="37"/>
  <c r="M44" i="37" s="1"/>
  <c r="L21" i="37"/>
  <c r="L48" i="37" s="1"/>
  <c r="K21" i="37"/>
  <c r="K44" i="37" s="1"/>
  <c r="J21" i="37"/>
  <c r="J44" i="37" s="1"/>
  <c r="I21" i="37"/>
  <c r="H21" i="37"/>
  <c r="G21" i="37"/>
  <c r="G32" i="37" s="1"/>
  <c r="F21" i="37"/>
  <c r="F48" i="37" s="1"/>
  <c r="E21" i="37"/>
  <c r="E44" i="37" s="1"/>
  <c r="X20" i="37"/>
  <c r="X31" i="37" s="1"/>
  <c r="W20" i="37"/>
  <c r="W31" i="37" s="1"/>
  <c r="V20" i="37"/>
  <c r="V47" i="37" s="1"/>
  <c r="U20" i="37"/>
  <c r="T20" i="37"/>
  <c r="S20" i="37"/>
  <c r="S35" i="37" s="1"/>
  <c r="R20" i="37"/>
  <c r="R31" i="37" s="1"/>
  <c r="Q20" i="37"/>
  <c r="Q31" i="37" s="1"/>
  <c r="P20" i="37"/>
  <c r="P47" i="37" s="1"/>
  <c r="O20" i="37"/>
  <c r="O43" i="37" s="1"/>
  <c r="N20" i="37"/>
  <c r="N43" i="37" s="1"/>
  <c r="M20" i="37"/>
  <c r="M35" i="37" s="1"/>
  <c r="L20" i="37"/>
  <c r="L31" i="37" s="1"/>
  <c r="K20" i="37"/>
  <c r="K43" i="37" s="1"/>
  <c r="J20" i="37"/>
  <c r="J47" i="37" s="1"/>
  <c r="I20" i="37"/>
  <c r="I43" i="37" s="1"/>
  <c r="H20" i="37"/>
  <c r="H43" i="37" s="1"/>
  <c r="G20" i="37"/>
  <c r="G35" i="37" s="1"/>
  <c r="F20" i="37"/>
  <c r="F31" i="37" s="1"/>
  <c r="E20" i="37"/>
  <c r="Z19" i="37"/>
  <c r="Y19" i="37"/>
  <c r="Z18" i="37"/>
  <c r="Y18" i="37"/>
  <c r="Z17" i="37"/>
  <c r="Y17" i="37"/>
  <c r="Z16" i="37"/>
  <c r="Y16" i="37"/>
  <c r="Z15" i="37"/>
  <c r="Y15" i="37"/>
  <c r="Z14" i="37"/>
  <c r="Y14" i="37"/>
  <c r="Z13" i="37"/>
  <c r="Y13" i="37"/>
  <c r="Z12" i="37"/>
  <c r="Y12" i="37"/>
  <c r="Z11" i="37"/>
  <c r="Y11" i="37"/>
  <c r="Z10" i="37"/>
  <c r="Y10" i="37"/>
  <c r="Z9" i="37"/>
  <c r="Y9" i="37"/>
  <c r="Z8" i="37"/>
  <c r="Y8" i="37"/>
  <c r="Z7" i="37"/>
  <c r="Y7" i="37"/>
  <c r="Z6" i="37"/>
  <c r="Y6" i="37"/>
  <c r="Z5" i="37"/>
  <c r="Y5" i="37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X49" i="36"/>
  <c r="T49" i="36"/>
  <c r="S49" i="36"/>
  <c r="R49" i="36"/>
  <c r="N49" i="36"/>
  <c r="M49" i="36"/>
  <c r="L49" i="36"/>
  <c r="H49" i="36"/>
  <c r="G49" i="36"/>
  <c r="F49" i="36"/>
  <c r="X48" i="36"/>
  <c r="W48" i="36"/>
  <c r="V48" i="36"/>
  <c r="R48" i="36"/>
  <c r="Q48" i="36"/>
  <c r="P48" i="36"/>
  <c r="L48" i="36"/>
  <c r="K48" i="36"/>
  <c r="J48" i="36"/>
  <c r="F48" i="36"/>
  <c r="E48" i="36"/>
  <c r="Z47" i="36"/>
  <c r="V47" i="36"/>
  <c r="U47" i="36"/>
  <c r="T47" i="36"/>
  <c r="P47" i="36"/>
  <c r="O47" i="36"/>
  <c r="N47" i="36"/>
  <c r="J47" i="36"/>
  <c r="I47" i="36"/>
  <c r="H47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V37" i="36"/>
  <c r="U37" i="36"/>
  <c r="P37" i="36"/>
  <c r="O37" i="36"/>
  <c r="J37" i="36"/>
  <c r="I37" i="36"/>
  <c r="T36" i="36"/>
  <c r="S36" i="36"/>
  <c r="N36" i="36"/>
  <c r="M36" i="36"/>
  <c r="H36" i="36"/>
  <c r="G36" i="36"/>
  <c r="X35" i="36"/>
  <c r="W35" i="36"/>
  <c r="R35" i="36"/>
  <c r="Q35" i="36"/>
  <c r="L35" i="36"/>
  <c r="K35" i="36"/>
  <c r="F35" i="36"/>
  <c r="E35" i="36"/>
  <c r="Z29" i="36"/>
  <c r="Y29" i="36"/>
  <c r="X29" i="36"/>
  <c r="W29" i="36"/>
  <c r="V29" i="36"/>
  <c r="V33" i="36" s="1"/>
  <c r="U29" i="36"/>
  <c r="U33" i="36" s="1"/>
  <c r="T29" i="36"/>
  <c r="T33" i="36" s="1"/>
  <c r="S29" i="36"/>
  <c r="R29" i="36"/>
  <c r="Q29" i="36"/>
  <c r="P29" i="36"/>
  <c r="P33" i="36" s="1"/>
  <c r="O29" i="36"/>
  <c r="O33" i="36" s="1"/>
  <c r="N29" i="36"/>
  <c r="N33" i="36" s="1"/>
  <c r="M29" i="36"/>
  <c r="L29" i="36"/>
  <c r="K29" i="36"/>
  <c r="J29" i="36"/>
  <c r="J33" i="36" s="1"/>
  <c r="I29" i="36"/>
  <c r="I33" i="36" s="1"/>
  <c r="H29" i="36"/>
  <c r="H33" i="36" s="1"/>
  <c r="G29" i="36"/>
  <c r="F29" i="36"/>
  <c r="E29" i="36"/>
  <c r="Z28" i="36"/>
  <c r="Y28" i="36"/>
  <c r="X28" i="36"/>
  <c r="X32" i="36" s="1"/>
  <c r="W28" i="36"/>
  <c r="V28" i="36"/>
  <c r="U28" i="36"/>
  <c r="T28" i="36"/>
  <c r="T32" i="36" s="1"/>
  <c r="S28" i="36"/>
  <c r="S32" i="36" s="1"/>
  <c r="R28" i="36"/>
  <c r="R32" i="36" s="1"/>
  <c r="Q28" i="36"/>
  <c r="P28" i="36"/>
  <c r="O28" i="36"/>
  <c r="N28" i="36"/>
  <c r="N32" i="36" s="1"/>
  <c r="M28" i="36"/>
  <c r="M32" i="36" s="1"/>
  <c r="L28" i="36"/>
  <c r="L32" i="36" s="1"/>
  <c r="K28" i="36"/>
  <c r="J28" i="36"/>
  <c r="I28" i="36"/>
  <c r="H28" i="36"/>
  <c r="H32" i="36" s="1"/>
  <c r="G28" i="36"/>
  <c r="G32" i="36" s="1"/>
  <c r="F28" i="36"/>
  <c r="F32" i="36" s="1"/>
  <c r="E28" i="36"/>
  <c r="Z27" i="36"/>
  <c r="Y27" i="36"/>
  <c r="X27" i="36"/>
  <c r="X31" i="36" s="1"/>
  <c r="W27" i="36"/>
  <c r="W31" i="36" s="1"/>
  <c r="V27" i="36"/>
  <c r="V31" i="36" s="1"/>
  <c r="U27" i="36"/>
  <c r="T27" i="36"/>
  <c r="S27" i="36"/>
  <c r="R27" i="36"/>
  <c r="R31" i="36" s="1"/>
  <c r="Q27" i="36"/>
  <c r="Q31" i="36" s="1"/>
  <c r="P27" i="36"/>
  <c r="P31" i="36" s="1"/>
  <c r="O27" i="36"/>
  <c r="N27" i="36"/>
  <c r="M27" i="36"/>
  <c r="L27" i="36"/>
  <c r="L31" i="36" s="1"/>
  <c r="K27" i="36"/>
  <c r="K31" i="36" s="1"/>
  <c r="J27" i="36"/>
  <c r="J31" i="36" s="1"/>
  <c r="I27" i="36"/>
  <c r="H27" i="36"/>
  <c r="G27" i="36"/>
  <c r="F27" i="36"/>
  <c r="F31" i="36" s="1"/>
  <c r="E27" i="36"/>
  <c r="E31" i="36" s="1"/>
  <c r="O24" i="36"/>
  <c r="M24" i="36"/>
  <c r="X22" i="36"/>
  <c r="X45" i="36" s="1"/>
  <c r="W22" i="36"/>
  <c r="W49" i="36" s="1"/>
  <c r="V22" i="36"/>
  <c r="V45" i="36" s="1"/>
  <c r="U22" i="36"/>
  <c r="U45" i="36" s="1"/>
  <c r="T22" i="36"/>
  <c r="T37" i="36" s="1"/>
  <c r="S22" i="36"/>
  <c r="S33" i="36" s="1"/>
  <c r="R22" i="36"/>
  <c r="R33" i="36" s="1"/>
  <c r="Q22" i="36"/>
  <c r="Q45" i="36" s="1"/>
  <c r="P22" i="36"/>
  <c r="P45" i="36" s="1"/>
  <c r="O22" i="36"/>
  <c r="O45" i="36" s="1"/>
  <c r="N22" i="36"/>
  <c r="N37" i="36" s="1"/>
  <c r="M22" i="36"/>
  <c r="M33" i="36" s="1"/>
  <c r="L22" i="36"/>
  <c r="L33" i="36" s="1"/>
  <c r="K22" i="36"/>
  <c r="K24" i="36" s="1"/>
  <c r="J22" i="36"/>
  <c r="J45" i="36" s="1"/>
  <c r="I22" i="36"/>
  <c r="I45" i="36" s="1"/>
  <c r="H22" i="36"/>
  <c r="H37" i="36" s="1"/>
  <c r="G22" i="36"/>
  <c r="G33" i="36" s="1"/>
  <c r="F22" i="36"/>
  <c r="F45" i="36" s="1"/>
  <c r="E22" i="36"/>
  <c r="X21" i="36"/>
  <c r="X36" i="36" s="1"/>
  <c r="W21" i="36"/>
  <c r="W32" i="36" s="1"/>
  <c r="V21" i="36"/>
  <c r="V44" i="36" s="1"/>
  <c r="U21" i="36"/>
  <c r="T21" i="36"/>
  <c r="T44" i="36" s="1"/>
  <c r="S21" i="36"/>
  <c r="S44" i="36" s="1"/>
  <c r="R21" i="36"/>
  <c r="R36" i="36" s="1"/>
  <c r="Q21" i="36"/>
  <c r="Q32" i="36" s="1"/>
  <c r="P21" i="36"/>
  <c r="P32" i="36" s="1"/>
  <c r="O21" i="36"/>
  <c r="N21" i="36"/>
  <c r="N44" i="36" s="1"/>
  <c r="M21" i="36"/>
  <c r="M44" i="36" s="1"/>
  <c r="L21" i="36"/>
  <c r="L36" i="36" s="1"/>
  <c r="K21" i="36"/>
  <c r="K32" i="36" s="1"/>
  <c r="J21" i="36"/>
  <c r="J32" i="36" s="1"/>
  <c r="I21" i="36"/>
  <c r="H21" i="36"/>
  <c r="H44" i="36" s="1"/>
  <c r="G21" i="36"/>
  <c r="G44" i="36" s="1"/>
  <c r="F21" i="36"/>
  <c r="F36" i="36" s="1"/>
  <c r="E21" i="36"/>
  <c r="E32" i="36" s="1"/>
  <c r="Z20" i="36"/>
  <c r="Z43" i="36" s="1"/>
  <c r="Y20" i="36"/>
  <c r="X20" i="36"/>
  <c r="X43" i="36" s="1"/>
  <c r="W20" i="36"/>
  <c r="W43" i="36" s="1"/>
  <c r="V20" i="36"/>
  <c r="V35" i="36" s="1"/>
  <c r="U20" i="36"/>
  <c r="U31" i="36" s="1"/>
  <c r="T20" i="36"/>
  <c r="T43" i="36" s="1"/>
  <c r="S20" i="36"/>
  <c r="R20" i="36"/>
  <c r="R43" i="36" s="1"/>
  <c r="Q20" i="36"/>
  <c r="Q43" i="36" s="1"/>
  <c r="P20" i="36"/>
  <c r="P35" i="36" s="1"/>
  <c r="O20" i="36"/>
  <c r="O31" i="36" s="1"/>
  <c r="N20" i="36"/>
  <c r="N31" i="36" s="1"/>
  <c r="M20" i="36"/>
  <c r="L20" i="36"/>
  <c r="L43" i="36" s="1"/>
  <c r="K20" i="36"/>
  <c r="K43" i="36" s="1"/>
  <c r="J20" i="36"/>
  <c r="J35" i="36" s="1"/>
  <c r="I20" i="36"/>
  <c r="I31" i="36" s="1"/>
  <c r="H20" i="36"/>
  <c r="H31" i="36" s="1"/>
  <c r="G20" i="36"/>
  <c r="F20" i="36"/>
  <c r="F43" i="36" s="1"/>
  <c r="E20" i="36"/>
  <c r="E43" i="36" s="1"/>
  <c r="Z19" i="36"/>
  <c r="Z22" i="36" s="1"/>
  <c r="Y19" i="36"/>
  <c r="Y22" i="36" s="1"/>
  <c r="Z18" i="36"/>
  <c r="Z21" i="36" s="1"/>
  <c r="Y18" i="36"/>
  <c r="Z17" i="36"/>
  <c r="Y17" i="36"/>
  <c r="Z16" i="36"/>
  <c r="Y16" i="36"/>
  <c r="Z15" i="36"/>
  <c r="Y15" i="36"/>
  <c r="Z14" i="36"/>
  <c r="Y14" i="36"/>
  <c r="Z13" i="36"/>
  <c r="Y13" i="36"/>
  <c r="Z12" i="36"/>
  <c r="Y12" i="36"/>
  <c r="Z11" i="36"/>
  <c r="Y11" i="36"/>
  <c r="Z10" i="36"/>
  <c r="Y10" i="36"/>
  <c r="Z9" i="36"/>
  <c r="Y9" i="36"/>
  <c r="Z8" i="36"/>
  <c r="Y8" i="36"/>
  <c r="Z7" i="36"/>
  <c r="Y7" i="36"/>
  <c r="Z6" i="36"/>
  <c r="Y6" i="36"/>
  <c r="Z5" i="36"/>
  <c r="Y5" i="36"/>
  <c r="Z29" i="34"/>
  <c r="Y29" i="34"/>
  <c r="Z28" i="34"/>
  <c r="Y28" i="34"/>
  <c r="Z27" i="34"/>
  <c r="Y27" i="34"/>
  <c r="X22" i="35"/>
  <c r="X45" i="35" s="1"/>
  <c r="W22" i="35"/>
  <c r="W37" i="35" s="1"/>
  <c r="V22" i="35"/>
  <c r="U22" i="35"/>
  <c r="T22" i="35"/>
  <c r="S22" i="35"/>
  <c r="R22" i="35"/>
  <c r="R45" i="35" s="1"/>
  <c r="Q22" i="35"/>
  <c r="Q37" i="35" s="1"/>
  <c r="P22" i="35"/>
  <c r="O22" i="35"/>
  <c r="N22" i="35"/>
  <c r="M22" i="35"/>
  <c r="L22" i="35"/>
  <c r="L45" i="35" s="1"/>
  <c r="K22" i="35"/>
  <c r="K37" i="35" s="1"/>
  <c r="J22" i="35"/>
  <c r="I22" i="35"/>
  <c r="H22" i="35"/>
  <c r="G22" i="35"/>
  <c r="F22" i="35"/>
  <c r="F45" i="35" s="1"/>
  <c r="E22" i="35"/>
  <c r="E37" i="35" s="1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X20" i="35"/>
  <c r="W20" i="35"/>
  <c r="V20" i="35"/>
  <c r="U20" i="35"/>
  <c r="T20" i="35"/>
  <c r="T43" i="35" s="1"/>
  <c r="S20" i="35"/>
  <c r="S35" i="35" s="1"/>
  <c r="R20" i="35"/>
  <c r="Q20" i="35"/>
  <c r="P20" i="35"/>
  <c r="O20" i="35"/>
  <c r="N20" i="35"/>
  <c r="N43" i="35" s="1"/>
  <c r="M20" i="35"/>
  <c r="M35" i="35" s="1"/>
  <c r="L20" i="35"/>
  <c r="K20" i="35"/>
  <c r="K31" i="35" s="1"/>
  <c r="J20" i="35"/>
  <c r="I20" i="35"/>
  <c r="H20" i="35"/>
  <c r="H43" i="35" s="1"/>
  <c r="G20" i="35"/>
  <c r="G35" i="35" s="1"/>
  <c r="F20" i="35"/>
  <c r="E20" i="35"/>
  <c r="E31" i="35" s="1"/>
  <c r="Z19" i="35"/>
  <c r="Y19" i="35"/>
  <c r="Z18" i="35"/>
  <c r="Y18" i="35"/>
  <c r="Z17" i="35"/>
  <c r="Y17" i="35"/>
  <c r="Z16" i="35"/>
  <c r="Y16" i="35"/>
  <c r="Z15" i="35"/>
  <c r="Y15" i="35"/>
  <c r="Z14" i="35"/>
  <c r="Y14" i="35"/>
  <c r="Z13" i="35"/>
  <c r="Y13" i="35"/>
  <c r="Z12" i="35"/>
  <c r="Y12" i="35"/>
  <c r="Z11" i="35"/>
  <c r="Y11" i="35"/>
  <c r="Z10" i="35"/>
  <c r="Y10" i="35"/>
  <c r="Z9" i="35"/>
  <c r="Y9" i="35"/>
  <c r="Z8" i="35"/>
  <c r="Y8" i="35"/>
  <c r="Z7" i="35"/>
  <c r="Y7" i="35"/>
  <c r="Z6" i="35"/>
  <c r="Y6" i="35"/>
  <c r="Z5" i="35"/>
  <c r="Y5" i="35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Z41" i="34"/>
  <c r="Y41" i="34"/>
  <c r="Z40" i="34"/>
  <c r="Y40" i="34"/>
  <c r="Z39" i="34"/>
  <c r="Y39" i="34"/>
  <c r="X41" i="34"/>
  <c r="W41" i="34"/>
  <c r="V41" i="34"/>
  <c r="U41" i="34"/>
  <c r="U45" i="34" s="1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X40" i="34"/>
  <c r="W40" i="34"/>
  <c r="V40" i="34"/>
  <c r="U40" i="34"/>
  <c r="T40" i="34"/>
  <c r="T44" i="34" s="1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X39" i="34"/>
  <c r="X47" i="34" s="1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F43" i="34" s="1"/>
  <c r="E3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X28" i="34"/>
  <c r="W28" i="34"/>
  <c r="W36" i="34" s="1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E36" i="34" s="1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T48" i="34"/>
  <c r="S44" i="34"/>
  <c r="G37" i="34"/>
  <c r="X22" i="34"/>
  <c r="W22" i="34"/>
  <c r="V22" i="34"/>
  <c r="V45" i="34" s="1"/>
  <c r="U22" i="34"/>
  <c r="T22" i="34"/>
  <c r="S22" i="34"/>
  <c r="S37" i="34" s="1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X21" i="34"/>
  <c r="X48" i="34" s="1"/>
  <c r="W21" i="34"/>
  <c r="W44" i="34" s="1"/>
  <c r="V21" i="34"/>
  <c r="U21" i="34"/>
  <c r="U36" i="34" s="1"/>
  <c r="T21" i="34"/>
  <c r="T32" i="34" s="1"/>
  <c r="S21" i="34"/>
  <c r="R21" i="34"/>
  <c r="R48" i="34" s="1"/>
  <c r="Q21" i="34"/>
  <c r="Q44" i="34" s="1"/>
  <c r="P21" i="34"/>
  <c r="O21" i="34"/>
  <c r="O36" i="34" s="1"/>
  <c r="N21" i="34"/>
  <c r="N32" i="34" s="1"/>
  <c r="M21" i="34"/>
  <c r="L21" i="34"/>
  <c r="L48" i="34" s="1"/>
  <c r="K21" i="34"/>
  <c r="K44" i="34" s="1"/>
  <c r="J21" i="34"/>
  <c r="I21" i="34"/>
  <c r="I36" i="34" s="1"/>
  <c r="H21" i="34"/>
  <c r="H32" i="34" s="1"/>
  <c r="G21" i="34"/>
  <c r="G44" i="34" s="1"/>
  <c r="F21" i="34"/>
  <c r="F48" i="34" s="1"/>
  <c r="E21" i="34"/>
  <c r="E44" i="34" s="1"/>
  <c r="X20" i="34"/>
  <c r="X43" i="34" s="1"/>
  <c r="W20" i="34"/>
  <c r="W31" i="34" s="1"/>
  <c r="V20" i="34"/>
  <c r="V47" i="34" s="1"/>
  <c r="U20" i="34"/>
  <c r="U43" i="34" s="1"/>
  <c r="T20" i="34"/>
  <c r="T43" i="34" s="1"/>
  <c r="S20" i="34"/>
  <c r="R20" i="34"/>
  <c r="R47" i="34" s="1"/>
  <c r="Q20" i="34"/>
  <c r="Q31" i="34" s="1"/>
  <c r="P20" i="34"/>
  <c r="P47" i="34" s="1"/>
  <c r="O20" i="34"/>
  <c r="O43" i="34" s="1"/>
  <c r="N20" i="34"/>
  <c r="N43" i="34" s="1"/>
  <c r="M20" i="34"/>
  <c r="L20" i="34"/>
  <c r="K20" i="34"/>
  <c r="K31" i="34" s="1"/>
  <c r="J20" i="34"/>
  <c r="J47" i="34" s="1"/>
  <c r="I20" i="34"/>
  <c r="I43" i="34" s="1"/>
  <c r="H20" i="34"/>
  <c r="H43" i="34" s="1"/>
  <c r="G20" i="34"/>
  <c r="F20" i="34"/>
  <c r="F47" i="34" s="1"/>
  <c r="E20" i="34"/>
  <c r="E31" i="34" s="1"/>
  <c r="Z19" i="34"/>
  <c r="Y19" i="34"/>
  <c r="Z18" i="34"/>
  <c r="Y18" i="34"/>
  <c r="Z17" i="34"/>
  <c r="Z20" i="34" s="1"/>
  <c r="Z43" i="34" s="1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" i="34"/>
  <c r="Y7" i="34"/>
  <c r="Z6" i="34"/>
  <c r="Y6" i="34"/>
  <c r="Z5" i="34"/>
  <c r="Y5" i="34"/>
  <c r="Z42" i="32"/>
  <c r="X42" i="32"/>
  <c r="V42" i="32"/>
  <c r="T42" i="32"/>
  <c r="R42" i="32"/>
  <c r="P42" i="32"/>
  <c r="N42" i="32"/>
  <c r="L42" i="32"/>
  <c r="J42" i="32"/>
  <c r="H42" i="32"/>
  <c r="W41" i="32"/>
  <c r="U41" i="32"/>
  <c r="S41" i="32"/>
  <c r="Q41" i="32"/>
  <c r="O41" i="32"/>
  <c r="M41" i="32"/>
  <c r="K41" i="32"/>
  <c r="I41" i="32"/>
  <c r="G41" i="32"/>
  <c r="E41" i="32"/>
  <c r="W40" i="32"/>
  <c r="U40" i="32"/>
  <c r="S40" i="32"/>
  <c r="Q40" i="32"/>
  <c r="M40" i="32"/>
  <c r="K40" i="32"/>
  <c r="G40" i="32"/>
  <c r="E40" i="32"/>
  <c r="U39" i="32"/>
  <c r="S39" i="32"/>
  <c r="O39" i="32"/>
  <c r="M39" i="32"/>
  <c r="I39" i="32"/>
  <c r="Z42" i="33"/>
  <c r="X42" i="33"/>
  <c r="V42" i="33"/>
  <c r="T42" i="33"/>
  <c r="R42" i="33"/>
  <c r="P42" i="33"/>
  <c r="N42" i="33"/>
  <c r="L42" i="33"/>
  <c r="J42" i="33"/>
  <c r="H42" i="33"/>
  <c r="F42" i="33"/>
  <c r="R35" i="33"/>
  <c r="F35" i="33"/>
  <c r="O33" i="33"/>
  <c r="S32" i="33"/>
  <c r="G32" i="33"/>
  <c r="X22" i="33"/>
  <c r="W22" i="33"/>
  <c r="W37" i="33" s="1"/>
  <c r="V22" i="33"/>
  <c r="V33" i="33" s="1"/>
  <c r="U22" i="33"/>
  <c r="U37" i="33" s="1"/>
  <c r="T22" i="33"/>
  <c r="S22" i="33"/>
  <c r="R22" i="33"/>
  <c r="Q22" i="33"/>
  <c r="Q37" i="33" s="1"/>
  <c r="P22" i="33"/>
  <c r="P33" i="33" s="1"/>
  <c r="O22" i="33"/>
  <c r="O37" i="33" s="1"/>
  <c r="N22" i="33"/>
  <c r="M22" i="33"/>
  <c r="L22" i="33"/>
  <c r="K22" i="33"/>
  <c r="K37" i="33" s="1"/>
  <c r="J22" i="33"/>
  <c r="J33" i="33" s="1"/>
  <c r="I22" i="33"/>
  <c r="I37" i="33" s="1"/>
  <c r="H22" i="33"/>
  <c r="G22" i="33"/>
  <c r="F22" i="33"/>
  <c r="E22" i="33"/>
  <c r="E37" i="33" s="1"/>
  <c r="X21" i="33"/>
  <c r="W21" i="33"/>
  <c r="V21" i="33"/>
  <c r="U21" i="33"/>
  <c r="U36" i="33" s="1"/>
  <c r="T21" i="33"/>
  <c r="T36" i="33" s="1"/>
  <c r="S21" i="33"/>
  <c r="S36" i="33" s="1"/>
  <c r="R21" i="33"/>
  <c r="Q21" i="33"/>
  <c r="P21" i="33"/>
  <c r="O21" i="33"/>
  <c r="O36" i="33" s="1"/>
  <c r="N21" i="33"/>
  <c r="M21" i="33"/>
  <c r="M36" i="33" s="1"/>
  <c r="L21" i="33"/>
  <c r="K21" i="33"/>
  <c r="J21" i="33"/>
  <c r="I21" i="33"/>
  <c r="I36" i="33" s="1"/>
  <c r="H21" i="33"/>
  <c r="G21" i="33"/>
  <c r="G36" i="33" s="1"/>
  <c r="F21" i="33"/>
  <c r="E21" i="33"/>
  <c r="Z20" i="33"/>
  <c r="X20" i="33"/>
  <c r="X31" i="33" s="1"/>
  <c r="W20" i="33"/>
  <c r="V20" i="33"/>
  <c r="U20" i="33"/>
  <c r="T20" i="33"/>
  <c r="T39" i="32" s="1"/>
  <c r="S20" i="33"/>
  <c r="S35" i="33" s="1"/>
  <c r="R20" i="33"/>
  <c r="R31" i="33" s="1"/>
  <c r="Q20" i="33"/>
  <c r="P20" i="33"/>
  <c r="O20" i="33"/>
  <c r="N20" i="33"/>
  <c r="N39" i="32" s="1"/>
  <c r="M20" i="33"/>
  <c r="M35" i="33" s="1"/>
  <c r="L20" i="33"/>
  <c r="L31" i="33" s="1"/>
  <c r="K20" i="33"/>
  <c r="J20" i="33"/>
  <c r="I20" i="33"/>
  <c r="H20" i="33"/>
  <c r="H39" i="32" s="1"/>
  <c r="G20" i="33"/>
  <c r="G35" i="33" s="1"/>
  <c r="F20" i="33"/>
  <c r="F31" i="33" s="1"/>
  <c r="E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W22" i="32"/>
  <c r="V22" i="32"/>
  <c r="U22" i="32"/>
  <c r="T22" i="32"/>
  <c r="S22" i="32"/>
  <c r="S45" i="32" s="1"/>
  <c r="R22" i="32"/>
  <c r="Q22" i="32"/>
  <c r="P22" i="32"/>
  <c r="O22" i="32"/>
  <c r="N22" i="32"/>
  <c r="M22" i="32"/>
  <c r="M45" i="32" s="1"/>
  <c r="L22" i="32"/>
  <c r="K22" i="32"/>
  <c r="J22" i="32"/>
  <c r="I22" i="32"/>
  <c r="H22" i="32"/>
  <c r="G22" i="32"/>
  <c r="G45" i="32" s="1"/>
  <c r="F22" i="32"/>
  <c r="E22" i="32"/>
  <c r="E37" i="32" s="1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X42" i="29"/>
  <c r="V42" i="29"/>
  <c r="T42" i="29"/>
  <c r="R42" i="29"/>
  <c r="P42" i="29"/>
  <c r="N42" i="29"/>
  <c r="L42" i="29"/>
  <c r="J42" i="29"/>
  <c r="H42" i="29"/>
  <c r="F42" i="29"/>
  <c r="X41" i="29"/>
  <c r="H41" i="29"/>
  <c r="J40" i="29"/>
  <c r="L39" i="29"/>
  <c r="V42" i="31"/>
  <c r="T42" i="31"/>
  <c r="R42" i="31"/>
  <c r="X22" i="31"/>
  <c r="W22" i="31"/>
  <c r="W41" i="29" s="1"/>
  <c r="V22" i="31"/>
  <c r="U22" i="31"/>
  <c r="U37" i="31" s="1"/>
  <c r="T22" i="31"/>
  <c r="S22" i="31"/>
  <c r="R22" i="31"/>
  <c r="Q22" i="31"/>
  <c r="P22" i="31"/>
  <c r="O22" i="31"/>
  <c r="O37" i="31" s="1"/>
  <c r="N22" i="31"/>
  <c r="M22" i="31"/>
  <c r="L22" i="31"/>
  <c r="K22" i="31"/>
  <c r="J22" i="31"/>
  <c r="I22" i="31"/>
  <c r="H22" i="31"/>
  <c r="G22" i="31"/>
  <c r="F22" i="31"/>
  <c r="E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Z18" i="31"/>
  <c r="Y18" i="31"/>
  <c r="Z17" i="3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Z7" i="31"/>
  <c r="Y7" i="31"/>
  <c r="Z6" i="31"/>
  <c r="Y6" i="31"/>
  <c r="Z5" i="31"/>
  <c r="Y5" i="31"/>
  <c r="J32" i="43" l="1"/>
  <c r="F43" i="43"/>
  <c r="X43" i="43"/>
  <c r="H32" i="43"/>
  <c r="N32" i="43"/>
  <c r="T32" i="43"/>
  <c r="Z33" i="44"/>
  <c r="Z37" i="44"/>
  <c r="Z45" i="44"/>
  <c r="Y24" i="44"/>
  <c r="Z49" i="44"/>
  <c r="Z43" i="44"/>
  <c r="Z47" i="44"/>
  <c r="Z31" i="44"/>
  <c r="Z35" i="44"/>
  <c r="Y32" i="44"/>
  <c r="Y36" i="44"/>
  <c r="Y44" i="44"/>
  <c r="Y48" i="44"/>
  <c r="G34" i="44"/>
  <c r="G46" i="44"/>
  <c r="S46" i="44"/>
  <c r="S34" i="44"/>
  <c r="Z36" i="44"/>
  <c r="Z32" i="44"/>
  <c r="Z44" i="44"/>
  <c r="Z48" i="44"/>
  <c r="Y49" i="44"/>
  <c r="Y45" i="44"/>
  <c r="M25" i="44"/>
  <c r="Y33" i="44"/>
  <c r="Y37" i="44"/>
  <c r="U23" i="44"/>
  <c r="S35" i="44"/>
  <c r="E37" i="44"/>
  <c r="K23" i="44"/>
  <c r="W23" i="44"/>
  <c r="M24" i="44"/>
  <c r="O25" i="44"/>
  <c r="G31" i="44"/>
  <c r="M31" i="44"/>
  <c r="S31" i="44"/>
  <c r="Y31" i="44"/>
  <c r="I32" i="44"/>
  <c r="O32" i="44"/>
  <c r="U32" i="44"/>
  <c r="E33" i="44"/>
  <c r="K33" i="44"/>
  <c r="Q33" i="44"/>
  <c r="W33" i="44"/>
  <c r="H35" i="44"/>
  <c r="N35" i="44"/>
  <c r="T35" i="44"/>
  <c r="J36" i="44"/>
  <c r="P36" i="44"/>
  <c r="V36" i="44"/>
  <c r="F37" i="44"/>
  <c r="L37" i="44"/>
  <c r="R37" i="44"/>
  <c r="X37" i="44"/>
  <c r="J43" i="44"/>
  <c r="P43" i="44"/>
  <c r="V43" i="44"/>
  <c r="F44" i="44"/>
  <c r="L44" i="44"/>
  <c r="R44" i="44"/>
  <c r="X44" i="44"/>
  <c r="H45" i="44"/>
  <c r="N45" i="44"/>
  <c r="T45" i="44"/>
  <c r="E47" i="44"/>
  <c r="K47" i="44"/>
  <c r="Q47" i="44"/>
  <c r="W47" i="44"/>
  <c r="G48" i="44"/>
  <c r="M48" i="44"/>
  <c r="S48" i="44"/>
  <c r="I49" i="44"/>
  <c r="O49" i="44"/>
  <c r="U49" i="44"/>
  <c r="K24" i="44"/>
  <c r="Y35" i="44"/>
  <c r="K37" i="44"/>
  <c r="M23" i="44"/>
  <c r="Y23" i="44"/>
  <c r="O24" i="44"/>
  <c r="E25" i="44"/>
  <c r="Q25" i="44"/>
  <c r="H31" i="44"/>
  <c r="N31" i="44"/>
  <c r="T31" i="44"/>
  <c r="J32" i="44"/>
  <c r="P32" i="44"/>
  <c r="V32" i="44"/>
  <c r="F33" i="44"/>
  <c r="L33" i="44"/>
  <c r="R33" i="44"/>
  <c r="X33" i="44"/>
  <c r="I35" i="44"/>
  <c r="O35" i="44"/>
  <c r="U35" i="44"/>
  <c r="E36" i="44"/>
  <c r="K36" i="44"/>
  <c r="Q36" i="44"/>
  <c r="W36" i="44"/>
  <c r="G37" i="44"/>
  <c r="M37" i="44"/>
  <c r="S37" i="44"/>
  <c r="E43" i="44"/>
  <c r="K43" i="44"/>
  <c r="Q43" i="44"/>
  <c r="W43" i="44"/>
  <c r="G44" i="44"/>
  <c r="M44" i="44"/>
  <c r="S44" i="44"/>
  <c r="I45" i="44"/>
  <c r="O45" i="44"/>
  <c r="U45" i="44"/>
  <c r="F47" i="44"/>
  <c r="L47" i="44"/>
  <c r="R47" i="44"/>
  <c r="X47" i="44"/>
  <c r="H48" i="44"/>
  <c r="N48" i="44"/>
  <c r="T48" i="44"/>
  <c r="J49" i="44"/>
  <c r="P49" i="44"/>
  <c r="V49" i="44"/>
  <c r="I23" i="44"/>
  <c r="M35" i="44"/>
  <c r="U36" i="44"/>
  <c r="O23" i="44"/>
  <c r="E24" i="44"/>
  <c r="Q24" i="44"/>
  <c r="G25" i="44"/>
  <c r="S25" i="44"/>
  <c r="I31" i="44"/>
  <c r="O31" i="44"/>
  <c r="U31" i="44"/>
  <c r="E32" i="44"/>
  <c r="K32" i="44"/>
  <c r="Q32" i="44"/>
  <c r="W32" i="44"/>
  <c r="G33" i="44"/>
  <c r="M33" i="44"/>
  <c r="S33" i="44"/>
  <c r="J35" i="44"/>
  <c r="P35" i="44"/>
  <c r="V35" i="44"/>
  <c r="F36" i="44"/>
  <c r="L36" i="44"/>
  <c r="F43" i="44"/>
  <c r="L43" i="44"/>
  <c r="R43" i="44"/>
  <c r="X43" i="44"/>
  <c r="H44" i="44"/>
  <c r="N44" i="44"/>
  <c r="T44" i="44"/>
  <c r="J45" i="44"/>
  <c r="P45" i="44"/>
  <c r="V45" i="44"/>
  <c r="G47" i="44"/>
  <c r="M47" i="44"/>
  <c r="S47" i="44"/>
  <c r="Y47" i="44"/>
  <c r="I48" i="44"/>
  <c r="O48" i="44"/>
  <c r="U48" i="44"/>
  <c r="E49" i="44"/>
  <c r="K49" i="44"/>
  <c r="Q49" i="44"/>
  <c r="W49" i="44"/>
  <c r="G35" i="44"/>
  <c r="O36" i="44"/>
  <c r="W37" i="44"/>
  <c r="E23" i="44"/>
  <c r="Q23" i="44"/>
  <c r="I25" i="44"/>
  <c r="U25" i="44"/>
  <c r="E35" i="44"/>
  <c r="K35" i="44"/>
  <c r="Q35" i="44"/>
  <c r="W35" i="44"/>
  <c r="G36" i="44"/>
  <c r="M36" i="44"/>
  <c r="S36" i="44"/>
  <c r="I37" i="44"/>
  <c r="O37" i="44"/>
  <c r="U37" i="44"/>
  <c r="G43" i="44"/>
  <c r="S43" i="44"/>
  <c r="I44" i="44"/>
  <c r="K45" i="44"/>
  <c r="Q45" i="44"/>
  <c r="W45" i="44"/>
  <c r="H47" i="44"/>
  <c r="N47" i="44"/>
  <c r="T47" i="44"/>
  <c r="J48" i="44"/>
  <c r="P48" i="44"/>
  <c r="V48" i="44"/>
  <c r="F49" i="44"/>
  <c r="L49" i="44"/>
  <c r="R49" i="44"/>
  <c r="X49" i="44"/>
  <c r="W24" i="44"/>
  <c r="I24" i="44"/>
  <c r="U24" i="44"/>
  <c r="Y22" i="43"/>
  <c r="E25" i="43" s="1"/>
  <c r="T44" i="43"/>
  <c r="T48" i="43"/>
  <c r="S47" i="43"/>
  <c r="H43" i="43"/>
  <c r="N43" i="43"/>
  <c r="T43" i="43"/>
  <c r="F48" i="43"/>
  <c r="L48" i="43"/>
  <c r="R48" i="43"/>
  <c r="X48" i="43"/>
  <c r="I43" i="43"/>
  <c r="O43" i="43"/>
  <c r="U43" i="43"/>
  <c r="E44" i="43"/>
  <c r="K44" i="43"/>
  <c r="Q44" i="43"/>
  <c r="W44" i="43"/>
  <c r="G32" i="43"/>
  <c r="M32" i="43"/>
  <c r="S32" i="43"/>
  <c r="E37" i="43"/>
  <c r="K37" i="43"/>
  <c r="Q37" i="43"/>
  <c r="W37" i="43"/>
  <c r="F31" i="43"/>
  <c r="L31" i="43"/>
  <c r="R31" i="43"/>
  <c r="X31" i="43"/>
  <c r="G35" i="43"/>
  <c r="M35" i="43"/>
  <c r="S35" i="43"/>
  <c r="I33" i="43"/>
  <c r="O33" i="43"/>
  <c r="U33" i="43"/>
  <c r="J33" i="43"/>
  <c r="P33" i="43"/>
  <c r="V33" i="43"/>
  <c r="Z20" i="43"/>
  <c r="Z47" i="43" s="1"/>
  <c r="O24" i="43"/>
  <c r="H31" i="43"/>
  <c r="F33" i="43"/>
  <c r="Q43" i="43"/>
  <c r="M44" i="43"/>
  <c r="O45" i="43"/>
  <c r="L47" i="43"/>
  <c r="I48" i="43"/>
  <c r="J49" i="43"/>
  <c r="Y21" i="43"/>
  <c r="Y32" i="43" s="1"/>
  <c r="Q24" i="43"/>
  <c r="N31" i="43"/>
  <c r="R43" i="43"/>
  <c r="N44" i="43"/>
  <c r="P45" i="43"/>
  <c r="M47" i="43"/>
  <c r="N48" i="43"/>
  <c r="K49" i="43"/>
  <c r="Z21" i="43"/>
  <c r="Z36" i="43" s="1"/>
  <c r="T31" i="43"/>
  <c r="R33" i="43"/>
  <c r="E43" i="43"/>
  <c r="W43" i="43"/>
  <c r="S44" i="43"/>
  <c r="U45" i="43"/>
  <c r="R47" i="43"/>
  <c r="O48" i="43"/>
  <c r="P49" i="43"/>
  <c r="Q49" i="43"/>
  <c r="Z22" i="43"/>
  <c r="K24" i="43"/>
  <c r="W24" i="43"/>
  <c r="P32" i="43"/>
  <c r="K43" i="43"/>
  <c r="G44" i="43"/>
  <c r="I45" i="43"/>
  <c r="F47" i="43"/>
  <c r="X47" i="43"/>
  <c r="U48" i="43"/>
  <c r="V49" i="43"/>
  <c r="Y20" i="43"/>
  <c r="Y43" i="43" s="1"/>
  <c r="E24" i="43"/>
  <c r="V32" i="43"/>
  <c r="L43" i="43"/>
  <c r="H44" i="43"/>
  <c r="J45" i="43"/>
  <c r="G47" i="43"/>
  <c r="H48" i="43"/>
  <c r="E49" i="43"/>
  <c r="W49" i="43"/>
  <c r="Z43" i="43"/>
  <c r="Z35" i="43"/>
  <c r="Z31" i="43"/>
  <c r="Z44" i="43"/>
  <c r="Z48" i="43"/>
  <c r="Y37" i="43"/>
  <c r="Z49" i="43"/>
  <c r="Z33" i="43"/>
  <c r="Z37" i="43"/>
  <c r="Z45" i="43"/>
  <c r="U35" i="43"/>
  <c r="G37" i="43"/>
  <c r="O23" i="43"/>
  <c r="I31" i="43"/>
  <c r="E32" i="43"/>
  <c r="M33" i="43"/>
  <c r="V35" i="43"/>
  <c r="K23" i="43"/>
  <c r="W23" i="43"/>
  <c r="M24" i="43"/>
  <c r="O25" i="43"/>
  <c r="G31" i="43"/>
  <c r="M31" i="43"/>
  <c r="S31" i="43"/>
  <c r="I32" i="43"/>
  <c r="O32" i="43"/>
  <c r="U32" i="43"/>
  <c r="E33" i="43"/>
  <c r="K33" i="43"/>
  <c r="Q33" i="43"/>
  <c r="W33" i="43"/>
  <c r="H35" i="43"/>
  <c r="N35" i="43"/>
  <c r="T35" i="43"/>
  <c r="J36" i="43"/>
  <c r="P36" i="43"/>
  <c r="V36" i="43"/>
  <c r="F37" i="43"/>
  <c r="L37" i="43"/>
  <c r="R37" i="43"/>
  <c r="X37" i="43"/>
  <c r="J43" i="43"/>
  <c r="P43" i="43"/>
  <c r="V43" i="43"/>
  <c r="F44" i="43"/>
  <c r="L44" i="43"/>
  <c r="R44" i="43"/>
  <c r="X44" i="43"/>
  <c r="H45" i="43"/>
  <c r="N45" i="43"/>
  <c r="T45" i="43"/>
  <c r="E47" i="43"/>
  <c r="K47" i="43"/>
  <c r="Q47" i="43"/>
  <c r="W47" i="43"/>
  <c r="G48" i="43"/>
  <c r="M48" i="43"/>
  <c r="S48" i="43"/>
  <c r="I49" i="43"/>
  <c r="O49" i="43"/>
  <c r="U49" i="43"/>
  <c r="I35" i="43"/>
  <c r="Q36" i="43"/>
  <c r="M37" i="43"/>
  <c r="U31" i="43"/>
  <c r="W32" i="43"/>
  <c r="G33" i="43"/>
  <c r="S33" i="43"/>
  <c r="P35" i="43"/>
  <c r="F36" i="43"/>
  <c r="L36" i="43"/>
  <c r="R36" i="43"/>
  <c r="X36" i="43"/>
  <c r="H37" i="43"/>
  <c r="N37" i="43"/>
  <c r="T37" i="43"/>
  <c r="M23" i="43"/>
  <c r="O35" i="43"/>
  <c r="W36" i="43"/>
  <c r="E23" i="43"/>
  <c r="Q23" i="43"/>
  <c r="G24" i="43"/>
  <c r="S24" i="43"/>
  <c r="J31" i="43"/>
  <c r="P31" i="43"/>
  <c r="V31" i="43"/>
  <c r="F32" i="43"/>
  <c r="L32" i="43"/>
  <c r="R32" i="43"/>
  <c r="X32" i="43"/>
  <c r="H33" i="43"/>
  <c r="N33" i="43"/>
  <c r="T33" i="43"/>
  <c r="E35" i="43"/>
  <c r="K35" i="43"/>
  <c r="Q35" i="43"/>
  <c r="W35" i="43"/>
  <c r="G36" i="43"/>
  <c r="M36" i="43"/>
  <c r="S36" i="43"/>
  <c r="I37" i="43"/>
  <c r="O37" i="43"/>
  <c r="U37" i="43"/>
  <c r="G43" i="43"/>
  <c r="M43" i="43"/>
  <c r="S43" i="43"/>
  <c r="I44" i="43"/>
  <c r="O44" i="43"/>
  <c r="U44" i="43"/>
  <c r="E45" i="43"/>
  <c r="K45" i="43"/>
  <c r="Q45" i="43"/>
  <c r="W45" i="43"/>
  <c r="H47" i="43"/>
  <c r="N47" i="43"/>
  <c r="T47" i="43"/>
  <c r="J48" i="43"/>
  <c r="P48" i="43"/>
  <c r="V48" i="43"/>
  <c r="F49" i="43"/>
  <c r="L49" i="43"/>
  <c r="R49" i="43"/>
  <c r="X49" i="43"/>
  <c r="E36" i="43"/>
  <c r="S37" i="43"/>
  <c r="Q32" i="43"/>
  <c r="J35" i="43"/>
  <c r="G23" i="43"/>
  <c r="S23" i="43"/>
  <c r="I24" i="43"/>
  <c r="U24" i="43"/>
  <c r="K25" i="43"/>
  <c r="F35" i="43"/>
  <c r="L35" i="43"/>
  <c r="R35" i="43"/>
  <c r="X35" i="43"/>
  <c r="H36" i="43"/>
  <c r="N36" i="43"/>
  <c r="T36" i="43"/>
  <c r="J37" i="43"/>
  <c r="P37" i="43"/>
  <c r="V37" i="43"/>
  <c r="L45" i="43"/>
  <c r="X45" i="43"/>
  <c r="I47" i="43"/>
  <c r="O47" i="43"/>
  <c r="U47" i="43"/>
  <c r="E48" i="43"/>
  <c r="K48" i="43"/>
  <c r="Q48" i="43"/>
  <c r="W48" i="43"/>
  <c r="G49" i="43"/>
  <c r="M49" i="43"/>
  <c r="S49" i="43"/>
  <c r="K36" i="43"/>
  <c r="O31" i="43"/>
  <c r="K32" i="43"/>
  <c r="I23" i="43"/>
  <c r="U23" i="43"/>
  <c r="Y20" i="42"/>
  <c r="U23" i="42"/>
  <c r="I43" i="42"/>
  <c r="P33" i="42"/>
  <c r="U43" i="42"/>
  <c r="H32" i="42"/>
  <c r="Y43" i="42"/>
  <c r="O44" i="42"/>
  <c r="G49" i="42"/>
  <c r="M49" i="42"/>
  <c r="S49" i="42"/>
  <c r="E45" i="42"/>
  <c r="Q45" i="42"/>
  <c r="F45" i="42"/>
  <c r="L45" i="42"/>
  <c r="R45" i="42"/>
  <c r="X45" i="42"/>
  <c r="F35" i="42"/>
  <c r="L35" i="42"/>
  <c r="R35" i="42"/>
  <c r="X35" i="42"/>
  <c r="H33" i="42"/>
  <c r="N33" i="42"/>
  <c r="T33" i="42"/>
  <c r="G32" i="42"/>
  <c r="M32" i="42"/>
  <c r="S32" i="42"/>
  <c r="U33" i="42"/>
  <c r="L48" i="42"/>
  <c r="M45" i="42"/>
  <c r="Y22" i="42"/>
  <c r="Y37" i="42" s="1"/>
  <c r="N32" i="42"/>
  <c r="E44" i="42"/>
  <c r="S45" i="42"/>
  <c r="R48" i="42"/>
  <c r="Z22" i="42"/>
  <c r="Z37" i="42" s="1"/>
  <c r="K25" i="42"/>
  <c r="W25" i="42"/>
  <c r="F31" i="42"/>
  <c r="T32" i="42"/>
  <c r="K44" i="42"/>
  <c r="J47" i="42"/>
  <c r="X48" i="42"/>
  <c r="Z21" i="42"/>
  <c r="Z32" i="42" s="1"/>
  <c r="L31" i="42"/>
  <c r="J33" i="42"/>
  <c r="Q44" i="42"/>
  <c r="P47" i="42"/>
  <c r="H49" i="42"/>
  <c r="N49" i="42"/>
  <c r="Z20" i="42"/>
  <c r="Z43" i="42" s="1"/>
  <c r="R31" i="42"/>
  <c r="W44" i="42"/>
  <c r="Y21" i="42"/>
  <c r="Y32" i="42" s="1"/>
  <c r="G23" i="42"/>
  <c r="G34" i="42" s="1"/>
  <c r="S23" i="42"/>
  <c r="S46" i="42" s="1"/>
  <c r="X31" i="42"/>
  <c r="V33" i="42"/>
  <c r="O43" i="42"/>
  <c r="G45" i="42"/>
  <c r="F48" i="42"/>
  <c r="T49" i="42"/>
  <c r="Z45" i="42"/>
  <c r="Y24" i="42"/>
  <c r="Z36" i="42"/>
  <c r="Y49" i="42"/>
  <c r="Y33" i="42"/>
  <c r="Y45" i="42"/>
  <c r="M25" i="42"/>
  <c r="Z31" i="42"/>
  <c r="U46" i="42"/>
  <c r="U34" i="42"/>
  <c r="Y36" i="42"/>
  <c r="Y44" i="42"/>
  <c r="Y48" i="42"/>
  <c r="K24" i="42"/>
  <c r="S35" i="42"/>
  <c r="W37" i="42"/>
  <c r="K23" i="42"/>
  <c r="W23" i="42"/>
  <c r="M24" i="42"/>
  <c r="O25" i="42"/>
  <c r="G31" i="42"/>
  <c r="M31" i="42"/>
  <c r="S31" i="42"/>
  <c r="Y31" i="42"/>
  <c r="I32" i="42"/>
  <c r="O32" i="42"/>
  <c r="U32" i="42"/>
  <c r="E33" i="42"/>
  <c r="K33" i="42"/>
  <c r="Q33" i="42"/>
  <c r="W33" i="42"/>
  <c r="H35" i="42"/>
  <c r="N35" i="42"/>
  <c r="T35" i="42"/>
  <c r="J36" i="42"/>
  <c r="P36" i="42"/>
  <c r="V36" i="42"/>
  <c r="F37" i="42"/>
  <c r="L37" i="42"/>
  <c r="R37" i="42"/>
  <c r="X37" i="42"/>
  <c r="J43" i="42"/>
  <c r="P43" i="42"/>
  <c r="V43" i="42"/>
  <c r="F44" i="42"/>
  <c r="L44" i="42"/>
  <c r="R44" i="42"/>
  <c r="X44" i="42"/>
  <c r="H45" i="42"/>
  <c r="N45" i="42"/>
  <c r="T45" i="42"/>
  <c r="E47" i="42"/>
  <c r="K47" i="42"/>
  <c r="Q47" i="42"/>
  <c r="W47" i="42"/>
  <c r="G48" i="42"/>
  <c r="M48" i="42"/>
  <c r="S48" i="42"/>
  <c r="I49" i="42"/>
  <c r="O49" i="42"/>
  <c r="U49" i="42"/>
  <c r="I23" i="42"/>
  <c r="E37" i="42"/>
  <c r="M23" i="42"/>
  <c r="O24" i="42"/>
  <c r="E25" i="42"/>
  <c r="Q25" i="42"/>
  <c r="H31" i="42"/>
  <c r="N31" i="42"/>
  <c r="T31" i="42"/>
  <c r="J32" i="42"/>
  <c r="P32" i="42"/>
  <c r="V32" i="42"/>
  <c r="F33" i="42"/>
  <c r="L33" i="42"/>
  <c r="R33" i="42"/>
  <c r="X33" i="42"/>
  <c r="I35" i="42"/>
  <c r="O35" i="42"/>
  <c r="U35" i="42"/>
  <c r="E36" i="42"/>
  <c r="K36" i="42"/>
  <c r="Q36" i="42"/>
  <c r="W36" i="42"/>
  <c r="G37" i="42"/>
  <c r="M37" i="42"/>
  <c r="S37" i="42"/>
  <c r="E43" i="42"/>
  <c r="K43" i="42"/>
  <c r="Q43" i="42"/>
  <c r="W43" i="42"/>
  <c r="G44" i="42"/>
  <c r="M44" i="42"/>
  <c r="S44" i="42"/>
  <c r="I45" i="42"/>
  <c r="O45" i="42"/>
  <c r="U45" i="42"/>
  <c r="F47" i="42"/>
  <c r="L47" i="42"/>
  <c r="R47" i="42"/>
  <c r="X47" i="42"/>
  <c r="H48" i="42"/>
  <c r="N48" i="42"/>
  <c r="T48" i="42"/>
  <c r="J49" i="42"/>
  <c r="P49" i="42"/>
  <c r="V49" i="42"/>
  <c r="M35" i="42"/>
  <c r="O36" i="42"/>
  <c r="Q37" i="42"/>
  <c r="O23" i="42"/>
  <c r="E24" i="42"/>
  <c r="Q24" i="42"/>
  <c r="G25" i="42"/>
  <c r="S25" i="42"/>
  <c r="I31" i="42"/>
  <c r="O31" i="42"/>
  <c r="U31" i="42"/>
  <c r="E32" i="42"/>
  <c r="K32" i="42"/>
  <c r="Q32" i="42"/>
  <c r="W32" i="42"/>
  <c r="G33" i="42"/>
  <c r="M33" i="42"/>
  <c r="S33" i="42"/>
  <c r="J35" i="42"/>
  <c r="P35" i="42"/>
  <c r="V35" i="42"/>
  <c r="F36" i="42"/>
  <c r="L36" i="42"/>
  <c r="R36" i="42"/>
  <c r="X36" i="42"/>
  <c r="H37" i="42"/>
  <c r="N37" i="42"/>
  <c r="T37" i="42"/>
  <c r="F43" i="42"/>
  <c r="L43" i="42"/>
  <c r="R43" i="42"/>
  <c r="X43" i="42"/>
  <c r="H44" i="42"/>
  <c r="N44" i="42"/>
  <c r="T44" i="42"/>
  <c r="J45" i="42"/>
  <c r="P45" i="42"/>
  <c r="V45" i="42"/>
  <c r="G47" i="42"/>
  <c r="M47" i="42"/>
  <c r="S47" i="42"/>
  <c r="Y47" i="42"/>
  <c r="I48" i="42"/>
  <c r="O48" i="42"/>
  <c r="U48" i="42"/>
  <c r="E49" i="42"/>
  <c r="K49" i="42"/>
  <c r="Q49" i="42"/>
  <c r="W49" i="42"/>
  <c r="W24" i="42"/>
  <c r="G35" i="42"/>
  <c r="Y35" i="42"/>
  <c r="U36" i="42"/>
  <c r="E23" i="42"/>
  <c r="Q23" i="42"/>
  <c r="G24" i="42"/>
  <c r="S24" i="42"/>
  <c r="I25" i="42"/>
  <c r="U25" i="42"/>
  <c r="E35" i="42"/>
  <c r="K35" i="42"/>
  <c r="Q35" i="42"/>
  <c r="W35" i="42"/>
  <c r="G36" i="42"/>
  <c r="M36" i="42"/>
  <c r="S36" i="42"/>
  <c r="I37" i="42"/>
  <c r="O37" i="42"/>
  <c r="U37" i="42"/>
  <c r="G43" i="42"/>
  <c r="S43" i="42"/>
  <c r="I44" i="42"/>
  <c r="U44" i="42"/>
  <c r="K45" i="42"/>
  <c r="W45" i="42"/>
  <c r="H47" i="42"/>
  <c r="N47" i="42"/>
  <c r="T47" i="42"/>
  <c r="J48" i="42"/>
  <c r="P48" i="42"/>
  <c r="V48" i="42"/>
  <c r="F49" i="42"/>
  <c r="L49" i="42"/>
  <c r="R49" i="42"/>
  <c r="X49" i="42"/>
  <c r="K37" i="42"/>
  <c r="I24" i="42"/>
  <c r="U24" i="42"/>
  <c r="V31" i="39"/>
  <c r="W37" i="39"/>
  <c r="Y35" i="41"/>
  <c r="Y47" i="41"/>
  <c r="Y43" i="41"/>
  <c r="Y23" i="41"/>
  <c r="Y31" i="41"/>
  <c r="Y32" i="41"/>
  <c r="Y36" i="41"/>
  <c r="Y44" i="41"/>
  <c r="Y48" i="41"/>
  <c r="Z32" i="41"/>
  <c r="Z36" i="41"/>
  <c r="Z44" i="41"/>
  <c r="Z48" i="41"/>
  <c r="Y45" i="41"/>
  <c r="Y37" i="41"/>
  <c r="E25" i="41"/>
  <c r="Y49" i="41"/>
  <c r="Q25" i="41"/>
  <c r="Y33" i="41"/>
  <c r="O25" i="41"/>
  <c r="Z49" i="41"/>
  <c r="Z37" i="41"/>
  <c r="Z33" i="41"/>
  <c r="Z45" i="41"/>
  <c r="Y24" i="41"/>
  <c r="K23" i="41"/>
  <c r="W23" i="41"/>
  <c r="M24" i="41"/>
  <c r="H35" i="41"/>
  <c r="N35" i="41"/>
  <c r="T35" i="41"/>
  <c r="Z35" i="41"/>
  <c r="J36" i="41"/>
  <c r="P36" i="41"/>
  <c r="V36" i="41"/>
  <c r="F37" i="41"/>
  <c r="L37" i="41"/>
  <c r="R37" i="41"/>
  <c r="X37" i="41"/>
  <c r="J43" i="41"/>
  <c r="P43" i="41"/>
  <c r="V43" i="41"/>
  <c r="F44" i="41"/>
  <c r="L44" i="41"/>
  <c r="R44" i="41"/>
  <c r="X44" i="41"/>
  <c r="H45" i="41"/>
  <c r="N45" i="41"/>
  <c r="T45" i="41"/>
  <c r="I35" i="41"/>
  <c r="G37" i="41"/>
  <c r="O23" i="41"/>
  <c r="E32" i="41"/>
  <c r="H37" i="41"/>
  <c r="U35" i="41"/>
  <c r="W36" i="41"/>
  <c r="E24" i="41"/>
  <c r="G25" i="41"/>
  <c r="O31" i="41"/>
  <c r="Q32" i="41"/>
  <c r="G33" i="41"/>
  <c r="J35" i="41"/>
  <c r="F36" i="41"/>
  <c r="X36" i="41"/>
  <c r="T37" i="41"/>
  <c r="E23" i="41"/>
  <c r="Q23" i="41"/>
  <c r="G24" i="41"/>
  <c r="S24" i="41"/>
  <c r="I25" i="41"/>
  <c r="U25" i="41"/>
  <c r="J31" i="41"/>
  <c r="P31" i="41"/>
  <c r="V31" i="41"/>
  <c r="F32" i="41"/>
  <c r="L32" i="41"/>
  <c r="R32" i="41"/>
  <c r="X32" i="41"/>
  <c r="H33" i="41"/>
  <c r="N33" i="41"/>
  <c r="T33" i="41"/>
  <c r="E35" i="41"/>
  <c r="K35" i="41"/>
  <c r="Q35" i="41"/>
  <c r="W35" i="41"/>
  <c r="G36" i="41"/>
  <c r="M36" i="41"/>
  <c r="S36" i="41"/>
  <c r="I37" i="41"/>
  <c r="O37" i="41"/>
  <c r="U37" i="41"/>
  <c r="G43" i="41"/>
  <c r="M43" i="41"/>
  <c r="S43" i="41"/>
  <c r="I44" i="41"/>
  <c r="O44" i="41"/>
  <c r="U44" i="41"/>
  <c r="E45" i="41"/>
  <c r="K45" i="41"/>
  <c r="Q45" i="41"/>
  <c r="W45" i="41"/>
  <c r="H47" i="41"/>
  <c r="N47" i="41"/>
  <c r="T47" i="41"/>
  <c r="Z47" i="41"/>
  <c r="J48" i="41"/>
  <c r="P48" i="41"/>
  <c r="V48" i="41"/>
  <c r="F49" i="41"/>
  <c r="L49" i="41"/>
  <c r="R49" i="41"/>
  <c r="X49" i="41"/>
  <c r="E36" i="41"/>
  <c r="M37" i="41"/>
  <c r="Q24" i="41"/>
  <c r="I31" i="41"/>
  <c r="K32" i="41"/>
  <c r="M33" i="41"/>
  <c r="V35" i="41"/>
  <c r="R36" i="41"/>
  <c r="N37" i="41"/>
  <c r="G23" i="41"/>
  <c r="S23" i="41"/>
  <c r="I24" i="41"/>
  <c r="U24" i="41"/>
  <c r="K25" i="41"/>
  <c r="W25" i="41"/>
  <c r="F35" i="41"/>
  <c r="L35" i="41"/>
  <c r="R35" i="41"/>
  <c r="X35" i="41"/>
  <c r="H36" i="41"/>
  <c r="N36" i="41"/>
  <c r="T36" i="41"/>
  <c r="J37" i="41"/>
  <c r="P37" i="41"/>
  <c r="V37" i="41"/>
  <c r="L45" i="41"/>
  <c r="X45" i="41"/>
  <c r="I47" i="41"/>
  <c r="O47" i="41"/>
  <c r="U47" i="41"/>
  <c r="E48" i="41"/>
  <c r="K48" i="41"/>
  <c r="Q48" i="41"/>
  <c r="W48" i="41"/>
  <c r="G49" i="41"/>
  <c r="M49" i="41"/>
  <c r="S49" i="41"/>
  <c r="M23" i="41"/>
  <c r="O35" i="41"/>
  <c r="K36" i="41"/>
  <c r="Q36" i="41"/>
  <c r="S37" i="41"/>
  <c r="S25" i="41"/>
  <c r="U31" i="41"/>
  <c r="W32" i="41"/>
  <c r="S33" i="41"/>
  <c r="P35" i="41"/>
  <c r="L36" i="41"/>
  <c r="I23" i="41"/>
  <c r="U23" i="41"/>
  <c r="M25" i="41"/>
  <c r="E44" i="39"/>
  <c r="K44" i="39"/>
  <c r="Q44" i="39"/>
  <c r="W44" i="39"/>
  <c r="I43" i="39"/>
  <c r="O43" i="39"/>
  <c r="U43" i="39"/>
  <c r="J44" i="39"/>
  <c r="P44" i="39"/>
  <c r="V44" i="39"/>
  <c r="G36" i="39"/>
  <c r="M32" i="39"/>
  <c r="S36" i="39"/>
  <c r="H32" i="39"/>
  <c r="N32" i="39"/>
  <c r="T32" i="39"/>
  <c r="Z32" i="40"/>
  <c r="Z36" i="40"/>
  <c r="Z44" i="40"/>
  <c r="Z48" i="40"/>
  <c r="Y45" i="40"/>
  <c r="Y49" i="40"/>
  <c r="Y33" i="40"/>
  <c r="O25" i="40"/>
  <c r="Y37" i="40"/>
  <c r="Z49" i="40"/>
  <c r="Z45" i="40"/>
  <c r="Z33" i="40"/>
  <c r="Y24" i="40"/>
  <c r="Z37" i="40"/>
  <c r="Y35" i="40"/>
  <c r="Y43" i="40"/>
  <c r="Y31" i="40"/>
  <c r="Y47" i="40"/>
  <c r="Y23" i="40"/>
  <c r="Y48" i="40"/>
  <c r="Y32" i="40"/>
  <c r="Y36" i="40"/>
  <c r="Y44" i="40"/>
  <c r="J36" i="40"/>
  <c r="M23" i="40"/>
  <c r="O24" i="40"/>
  <c r="E25" i="40"/>
  <c r="Q25" i="40"/>
  <c r="H31" i="40"/>
  <c r="N31" i="40"/>
  <c r="T31" i="40"/>
  <c r="Z31" i="40"/>
  <c r="J32" i="40"/>
  <c r="P32" i="40"/>
  <c r="V32" i="40"/>
  <c r="F33" i="40"/>
  <c r="L33" i="40"/>
  <c r="R33" i="40"/>
  <c r="X33" i="40"/>
  <c r="K34" i="40"/>
  <c r="W34" i="40"/>
  <c r="I35" i="40"/>
  <c r="O35" i="40"/>
  <c r="U35" i="40"/>
  <c r="E36" i="40"/>
  <c r="K36" i="40"/>
  <c r="Q36" i="40"/>
  <c r="W36" i="40"/>
  <c r="G37" i="40"/>
  <c r="M37" i="40"/>
  <c r="S37" i="40"/>
  <c r="E43" i="40"/>
  <c r="K43" i="40"/>
  <c r="Q43" i="40"/>
  <c r="W43" i="40"/>
  <c r="G44" i="40"/>
  <c r="M44" i="40"/>
  <c r="S44" i="40"/>
  <c r="I45" i="40"/>
  <c r="O45" i="40"/>
  <c r="U45" i="40"/>
  <c r="F47" i="40"/>
  <c r="L47" i="40"/>
  <c r="R47" i="40"/>
  <c r="X47" i="40"/>
  <c r="H48" i="40"/>
  <c r="N48" i="40"/>
  <c r="T48" i="40"/>
  <c r="J49" i="40"/>
  <c r="P49" i="40"/>
  <c r="V49" i="40"/>
  <c r="Z35" i="40"/>
  <c r="O23" i="40"/>
  <c r="E24" i="40"/>
  <c r="Q24" i="40"/>
  <c r="G25" i="40"/>
  <c r="S25" i="40"/>
  <c r="I31" i="40"/>
  <c r="O31" i="40"/>
  <c r="U31" i="40"/>
  <c r="E32" i="40"/>
  <c r="K32" i="40"/>
  <c r="Q32" i="40"/>
  <c r="W32" i="40"/>
  <c r="G33" i="40"/>
  <c r="M33" i="40"/>
  <c r="S33" i="40"/>
  <c r="J35" i="40"/>
  <c r="P35" i="40"/>
  <c r="V35" i="40"/>
  <c r="F36" i="40"/>
  <c r="L36" i="40"/>
  <c r="R36" i="40"/>
  <c r="X36" i="40"/>
  <c r="H37" i="40"/>
  <c r="N37" i="40"/>
  <c r="T37" i="40"/>
  <c r="F43" i="40"/>
  <c r="L43" i="40"/>
  <c r="R43" i="40"/>
  <c r="X43" i="40"/>
  <c r="H44" i="40"/>
  <c r="N44" i="40"/>
  <c r="T44" i="40"/>
  <c r="J45" i="40"/>
  <c r="P45" i="40"/>
  <c r="V45" i="40"/>
  <c r="G47" i="40"/>
  <c r="M47" i="40"/>
  <c r="S47" i="40"/>
  <c r="I48" i="40"/>
  <c r="O48" i="40"/>
  <c r="U48" i="40"/>
  <c r="E49" i="40"/>
  <c r="K49" i="40"/>
  <c r="Q49" i="40"/>
  <c r="W49" i="40"/>
  <c r="H35" i="40"/>
  <c r="L37" i="40"/>
  <c r="E23" i="40"/>
  <c r="Q23" i="40"/>
  <c r="G24" i="40"/>
  <c r="S24" i="40"/>
  <c r="I25" i="40"/>
  <c r="U25" i="40"/>
  <c r="J31" i="40"/>
  <c r="P31" i="40"/>
  <c r="V31" i="40"/>
  <c r="F32" i="40"/>
  <c r="L32" i="40"/>
  <c r="R32" i="40"/>
  <c r="X32" i="40"/>
  <c r="H33" i="40"/>
  <c r="N33" i="40"/>
  <c r="T33" i="40"/>
  <c r="E35" i="40"/>
  <c r="K35" i="40"/>
  <c r="Q35" i="40"/>
  <c r="W35" i="40"/>
  <c r="G36" i="40"/>
  <c r="M36" i="40"/>
  <c r="S36" i="40"/>
  <c r="I37" i="40"/>
  <c r="O37" i="40"/>
  <c r="U37" i="40"/>
  <c r="G43" i="40"/>
  <c r="M43" i="40"/>
  <c r="S43" i="40"/>
  <c r="I44" i="40"/>
  <c r="O44" i="40"/>
  <c r="U44" i="40"/>
  <c r="E45" i="40"/>
  <c r="K45" i="40"/>
  <c r="Q45" i="40"/>
  <c r="W45" i="40"/>
  <c r="H47" i="40"/>
  <c r="N47" i="40"/>
  <c r="T47" i="40"/>
  <c r="Z47" i="40"/>
  <c r="J48" i="40"/>
  <c r="P48" i="40"/>
  <c r="V48" i="40"/>
  <c r="F49" i="40"/>
  <c r="L49" i="40"/>
  <c r="R49" i="40"/>
  <c r="X49" i="40"/>
  <c r="N35" i="40"/>
  <c r="V36" i="40"/>
  <c r="X37" i="40"/>
  <c r="G23" i="40"/>
  <c r="S23" i="40"/>
  <c r="I24" i="40"/>
  <c r="U24" i="40"/>
  <c r="K25" i="40"/>
  <c r="W25" i="40"/>
  <c r="F35" i="40"/>
  <c r="L35" i="40"/>
  <c r="R35" i="40"/>
  <c r="X35" i="40"/>
  <c r="H36" i="40"/>
  <c r="N36" i="40"/>
  <c r="T36" i="40"/>
  <c r="J37" i="40"/>
  <c r="P37" i="40"/>
  <c r="V37" i="40"/>
  <c r="T43" i="40"/>
  <c r="P44" i="40"/>
  <c r="F45" i="40"/>
  <c r="L45" i="40"/>
  <c r="R45" i="40"/>
  <c r="X45" i="40"/>
  <c r="I47" i="40"/>
  <c r="O47" i="40"/>
  <c r="U47" i="40"/>
  <c r="E48" i="40"/>
  <c r="K48" i="40"/>
  <c r="Q48" i="40"/>
  <c r="W48" i="40"/>
  <c r="G49" i="40"/>
  <c r="M49" i="40"/>
  <c r="S49" i="40"/>
  <c r="I23" i="40"/>
  <c r="U23" i="40"/>
  <c r="M25" i="40"/>
  <c r="K24" i="39"/>
  <c r="W24" i="39"/>
  <c r="Y21" i="39"/>
  <c r="Y36" i="39" s="1"/>
  <c r="N33" i="39"/>
  <c r="J47" i="39"/>
  <c r="P47" i="39"/>
  <c r="V47" i="39"/>
  <c r="F45" i="39"/>
  <c r="R45" i="39"/>
  <c r="K31" i="39"/>
  <c r="Q35" i="39"/>
  <c r="W31" i="39"/>
  <c r="F31" i="39"/>
  <c r="L31" i="39"/>
  <c r="R31" i="39"/>
  <c r="X31" i="39"/>
  <c r="G35" i="39"/>
  <c r="M35" i="39"/>
  <c r="S35" i="39"/>
  <c r="I37" i="39"/>
  <c r="O33" i="39"/>
  <c r="U37" i="39"/>
  <c r="J33" i="39"/>
  <c r="P33" i="39"/>
  <c r="V33" i="39"/>
  <c r="Z21" i="39"/>
  <c r="Z48" i="39" s="1"/>
  <c r="Y22" i="39"/>
  <c r="Y49" i="39" s="1"/>
  <c r="F32" i="39"/>
  <c r="T33" i="39"/>
  <c r="Z22" i="39"/>
  <c r="Z37" i="39" s="1"/>
  <c r="L32" i="39"/>
  <c r="R32" i="39"/>
  <c r="Z20" i="39"/>
  <c r="Z35" i="39" s="1"/>
  <c r="G24" i="39"/>
  <c r="J31" i="39"/>
  <c r="X32" i="39"/>
  <c r="Y20" i="39"/>
  <c r="Y31" i="39" s="1"/>
  <c r="S24" i="39"/>
  <c r="P31" i="39"/>
  <c r="H33" i="39"/>
  <c r="Y37" i="39"/>
  <c r="E23" i="39"/>
  <c r="K23" i="39"/>
  <c r="W23" i="39"/>
  <c r="M24" i="39"/>
  <c r="G31" i="39"/>
  <c r="M31" i="39"/>
  <c r="S31" i="39"/>
  <c r="I32" i="39"/>
  <c r="O32" i="39"/>
  <c r="U32" i="39"/>
  <c r="E33" i="39"/>
  <c r="K33" i="39"/>
  <c r="Q33" i="39"/>
  <c r="W33" i="39"/>
  <c r="H35" i="39"/>
  <c r="N35" i="39"/>
  <c r="T35" i="39"/>
  <c r="J36" i="39"/>
  <c r="P36" i="39"/>
  <c r="V36" i="39"/>
  <c r="F37" i="39"/>
  <c r="L37" i="39"/>
  <c r="R37" i="39"/>
  <c r="X37" i="39"/>
  <c r="J43" i="39"/>
  <c r="P43" i="39"/>
  <c r="V43" i="39"/>
  <c r="F44" i="39"/>
  <c r="L44" i="39"/>
  <c r="R44" i="39"/>
  <c r="X44" i="39"/>
  <c r="H45" i="39"/>
  <c r="N45" i="39"/>
  <c r="T45" i="39"/>
  <c r="E47" i="39"/>
  <c r="K47" i="39"/>
  <c r="Q47" i="39"/>
  <c r="W47" i="39"/>
  <c r="G48" i="39"/>
  <c r="M48" i="39"/>
  <c r="S48" i="39"/>
  <c r="I49" i="39"/>
  <c r="O49" i="39"/>
  <c r="U49" i="39"/>
  <c r="W35" i="39"/>
  <c r="O37" i="39"/>
  <c r="M23" i="39"/>
  <c r="O24" i="39"/>
  <c r="H31" i="39"/>
  <c r="N31" i="39"/>
  <c r="T31" i="39"/>
  <c r="J32" i="39"/>
  <c r="P32" i="39"/>
  <c r="V32" i="39"/>
  <c r="F33" i="39"/>
  <c r="L33" i="39"/>
  <c r="R33" i="39"/>
  <c r="X33" i="39"/>
  <c r="I35" i="39"/>
  <c r="O35" i="39"/>
  <c r="U35" i="39"/>
  <c r="E36" i="39"/>
  <c r="K36" i="39"/>
  <c r="Q36" i="39"/>
  <c r="W36" i="39"/>
  <c r="G37" i="39"/>
  <c r="M37" i="39"/>
  <c r="S37" i="39"/>
  <c r="E43" i="39"/>
  <c r="K43" i="39"/>
  <c r="Q43" i="39"/>
  <c r="W43" i="39"/>
  <c r="G44" i="39"/>
  <c r="M44" i="39"/>
  <c r="S44" i="39"/>
  <c r="I45" i="39"/>
  <c r="O45" i="39"/>
  <c r="U45" i="39"/>
  <c r="F47" i="39"/>
  <c r="L47" i="39"/>
  <c r="R47" i="39"/>
  <c r="X47" i="39"/>
  <c r="H48" i="39"/>
  <c r="N48" i="39"/>
  <c r="T48" i="39"/>
  <c r="J49" i="39"/>
  <c r="P49" i="39"/>
  <c r="V49" i="39"/>
  <c r="K35" i="39"/>
  <c r="M36" i="39"/>
  <c r="O23" i="39"/>
  <c r="E24" i="39"/>
  <c r="Q24" i="39"/>
  <c r="I31" i="39"/>
  <c r="O31" i="39"/>
  <c r="U31" i="39"/>
  <c r="E32" i="39"/>
  <c r="K32" i="39"/>
  <c r="Q32" i="39"/>
  <c r="W32" i="39"/>
  <c r="G33" i="39"/>
  <c r="M33" i="39"/>
  <c r="S33" i="39"/>
  <c r="J35" i="39"/>
  <c r="P35" i="39"/>
  <c r="V35" i="39"/>
  <c r="F36" i="39"/>
  <c r="L36" i="39"/>
  <c r="R36" i="39"/>
  <c r="X36" i="39"/>
  <c r="H37" i="39"/>
  <c r="N37" i="39"/>
  <c r="T37" i="39"/>
  <c r="F43" i="39"/>
  <c r="L43" i="39"/>
  <c r="R43" i="39"/>
  <c r="X43" i="39"/>
  <c r="H44" i="39"/>
  <c r="N44" i="39"/>
  <c r="T44" i="39"/>
  <c r="J45" i="39"/>
  <c r="P45" i="39"/>
  <c r="V45" i="39"/>
  <c r="G47" i="39"/>
  <c r="M47" i="39"/>
  <c r="S47" i="39"/>
  <c r="I48" i="39"/>
  <c r="O48" i="39"/>
  <c r="U48" i="39"/>
  <c r="E49" i="39"/>
  <c r="K49" i="39"/>
  <c r="Q49" i="39"/>
  <c r="W49" i="39"/>
  <c r="G43" i="39"/>
  <c r="M43" i="39"/>
  <c r="S43" i="39"/>
  <c r="I44" i="39"/>
  <c r="O44" i="39"/>
  <c r="U44" i="39"/>
  <c r="E45" i="39"/>
  <c r="K45" i="39"/>
  <c r="Q45" i="39"/>
  <c r="W45" i="39"/>
  <c r="H47" i="39"/>
  <c r="N47" i="39"/>
  <c r="T47" i="39"/>
  <c r="J48" i="39"/>
  <c r="P48" i="39"/>
  <c r="V48" i="39"/>
  <c r="F49" i="39"/>
  <c r="L49" i="39"/>
  <c r="R49" i="39"/>
  <c r="X49" i="39"/>
  <c r="Q23" i="39"/>
  <c r="G23" i="39"/>
  <c r="S23" i="39"/>
  <c r="I24" i="39"/>
  <c r="U24" i="39"/>
  <c r="W25" i="39"/>
  <c r="E31" i="39"/>
  <c r="Q31" i="39"/>
  <c r="G32" i="39"/>
  <c r="S32" i="39"/>
  <c r="I33" i="39"/>
  <c r="U33" i="39"/>
  <c r="F35" i="39"/>
  <c r="L35" i="39"/>
  <c r="R35" i="39"/>
  <c r="X35" i="39"/>
  <c r="H36" i="39"/>
  <c r="N36" i="39"/>
  <c r="T36" i="39"/>
  <c r="J37" i="39"/>
  <c r="P37" i="39"/>
  <c r="V37" i="39"/>
  <c r="L45" i="39"/>
  <c r="X45" i="39"/>
  <c r="I47" i="39"/>
  <c r="O47" i="39"/>
  <c r="U47" i="39"/>
  <c r="E48" i="39"/>
  <c r="K48" i="39"/>
  <c r="Q48" i="39"/>
  <c r="W48" i="39"/>
  <c r="G49" i="39"/>
  <c r="M49" i="39"/>
  <c r="S49" i="39"/>
  <c r="I23" i="39"/>
  <c r="U23" i="39"/>
  <c r="W31" i="38"/>
  <c r="T43" i="38"/>
  <c r="V44" i="38"/>
  <c r="R45" i="38"/>
  <c r="G32" i="38"/>
  <c r="Y22" i="38"/>
  <c r="Q25" i="38" s="1"/>
  <c r="E24" i="38"/>
  <c r="S32" i="38"/>
  <c r="W43" i="38"/>
  <c r="O33" i="38"/>
  <c r="J32" i="38"/>
  <c r="V32" i="38"/>
  <c r="R33" i="38"/>
  <c r="X33" i="38"/>
  <c r="I31" i="38"/>
  <c r="U35" i="38"/>
  <c r="S44" i="38"/>
  <c r="P49" i="38"/>
  <c r="Z21" i="38"/>
  <c r="Z32" i="38" s="1"/>
  <c r="O24" i="38"/>
  <c r="K31" i="38"/>
  <c r="K49" i="38"/>
  <c r="I48" i="38"/>
  <c r="Z48" i="38"/>
  <c r="H47" i="38"/>
  <c r="N47" i="38"/>
  <c r="T47" i="38"/>
  <c r="V49" i="38"/>
  <c r="H48" i="38"/>
  <c r="N48" i="38"/>
  <c r="R47" i="38"/>
  <c r="J48" i="38"/>
  <c r="P48" i="38"/>
  <c r="V48" i="38"/>
  <c r="L33" i="38"/>
  <c r="E35" i="38"/>
  <c r="W36" i="38"/>
  <c r="U45" i="38"/>
  <c r="H31" i="38"/>
  <c r="P32" i="38"/>
  <c r="Q43" i="38"/>
  <c r="P44" i="38"/>
  <c r="O45" i="38"/>
  <c r="E49" i="38"/>
  <c r="Y21" i="38"/>
  <c r="Y32" i="38" s="1"/>
  <c r="N31" i="38"/>
  <c r="U33" i="38"/>
  <c r="H43" i="38"/>
  <c r="G44" i="38"/>
  <c r="F45" i="38"/>
  <c r="O48" i="38"/>
  <c r="Q49" i="38"/>
  <c r="S47" i="38"/>
  <c r="Z22" i="38"/>
  <c r="Z37" i="38" s="1"/>
  <c r="Q24" i="38"/>
  <c r="Q31" i="38"/>
  <c r="F33" i="38"/>
  <c r="K43" i="38"/>
  <c r="I45" i="38"/>
  <c r="G47" i="38"/>
  <c r="U48" i="38"/>
  <c r="Y20" i="38"/>
  <c r="K24" i="38"/>
  <c r="W24" i="38"/>
  <c r="E31" i="38"/>
  <c r="T31" i="38"/>
  <c r="M32" i="38"/>
  <c r="I33" i="38"/>
  <c r="N43" i="38"/>
  <c r="M44" i="38"/>
  <c r="L45" i="38"/>
  <c r="M47" i="38"/>
  <c r="W49" i="38"/>
  <c r="Z33" i="38"/>
  <c r="Z45" i="38"/>
  <c r="P47" i="38"/>
  <c r="P31" i="38"/>
  <c r="P35" i="38"/>
  <c r="P43" i="38"/>
  <c r="T32" i="38"/>
  <c r="T36" i="38"/>
  <c r="T44" i="38"/>
  <c r="F31" i="38"/>
  <c r="F35" i="38"/>
  <c r="F43" i="38"/>
  <c r="R31" i="38"/>
  <c r="R35" i="38"/>
  <c r="R43" i="38"/>
  <c r="K25" i="38"/>
  <c r="Y49" i="38"/>
  <c r="F47" i="38"/>
  <c r="E44" i="38"/>
  <c r="E48" i="38"/>
  <c r="W44" i="38"/>
  <c r="W48" i="38"/>
  <c r="T49" i="38"/>
  <c r="T33" i="38"/>
  <c r="S24" i="38"/>
  <c r="T37" i="38"/>
  <c r="T45" i="38"/>
  <c r="I43" i="38"/>
  <c r="I23" i="38"/>
  <c r="I47" i="38"/>
  <c r="O43" i="38"/>
  <c r="O47" i="38"/>
  <c r="U43" i="38"/>
  <c r="U23" i="38"/>
  <c r="U47" i="38"/>
  <c r="Z44" i="38"/>
  <c r="Z36" i="38"/>
  <c r="J33" i="38"/>
  <c r="J37" i="38"/>
  <c r="I24" i="38"/>
  <c r="J45" i="38"/>
  <c r="P33" i="38"/>
  <c r="P45" i="38"/>
  <c r="P37" i="38"/>
  <c r="V33" i="38"/>
  <c r="V37" i="38"/>
  <c r="V45" i="38"/>
  <c r="U24" i="38"/>
  <c r="O23" i="38"/>
  <c r="O31" i="38"/>
  <c r="E32" i="38"/>
  <c r="Q32" i="38"/>
  <c r="J49" i="38"/>
  <c r="J47" i="38"/>
  <c r="J31" i="38"/>
  <c r="J35" i="38"/>
  <c r="J43" i="38"/>
  <c r="H32" i="38"/>
  <c r="H44" i="38"/>
  <c r="H36" i="38"/>
  <c r="Y47" i="38"/>
  <c r="Y31" i="38"/>
  <c r="T48" i="38"/>
  <c r="Z20" i="38"/>
  <c r="X31" i="38"/>
  <c r="X35" i="38"/>
  <c r="X43" i="38"/>
  <c r="M45" i="38"/>
  <c r="M25" i="38"/>
  <c r="M49" i="38"/>
  <c r="M33" i="38"/>
  <c r="X47" i="38"/>
  <c r="K44" i="38"/>
  <c r="K48" i="38"/>
  <c r="H49" i="38"/>
  <c r="H33" i="38"/>
  <c r="G24" i="38"/>
  <c r="H37" i="38"/>
  <c r="H45" i="38"/>
  <c r="E36" i="38"/>
  <c r="V47" i="38"/>
  <c r="V31" i="38"/>
  <c r="V35" i="38"/>
  <c r="V43" i="38"/>
  <c r="N32" i="38"/>
  <c r="N36" i="38"/>
  <c r="N44" i="38"/>
  <c r="L31" i="38"/>
  <c r="L43" i="38"/>
  <c r="L35" i="38"/>
  <c r="G45" i="38"/>
  <c r="G49" i="38"/>
  <c r="G23" i="38"/>
  <c r="G33" i="38"/>
  <c r="S45" i="38"/>
  <c r="S49" i="38"/>
  <c r="S33" i="38"/>
  <c r="S23" i="38"/>
  <c r="M37" i="38"/>
  <c r="Q44" i="38"/>
  <c r="Q48" i="38"/>
  <c r="N49" i="38"/>
  <c r="N33" i="38"/>
  <c r="N37" i="38"/>
  <c r="N45" i="38"/>
  <c r="M24" i="38"/>
  <c r="F48" i="38"/>
  <c r="F32" i="38"/>
  <c r="F36" i="38"/>
  <c r="F44" i="38"/>
  <c r="L48" i="38"/>
  <c r="L32" i="38"/>
  <c r="L36" i="38"/>
  <c r="L44" i="38"/>
  <c r="R48" i="38"/>
  <c r="R32" i="38"/>
  <c r="R36" i="38"/>
  <c r="R44" i="38"/>
  <c r="X48" i="38"/>
  <c r="X32" i="38"/>
  <c r="X36" i="38"/>
  <c r="X44" i="38"/>
  <c r="M23" i="38"/>
  <c r="K36" i="38"/>
  <c r="L47" i="38"/>
  <c r="K23" i="38"/>
  <c r="W23" i="38"/>
  <c r="G31" i="38"/>
  <c r="M31" i="38"/>
  <c r="S31" i="38"/>
  <c r="I32" i="38"/>
  <c r="O32" i="38"/>
  <c r="U32" i="38"/>
  <c r="E33" i="38"/>
  <c r="K33" i="38"/>
  <c r="Q33" i="38"/>
  <c r="W33" i="38"/>
  <c r="H35" i="38"/>
  <c r="N35" i="38"/>
  <c r="T35" i="38"/>
  <c r="J36" i="38"/>
  <c r="P36" i="38"/>
  <c r="V36" i="38"/>
  <c r="F37" i="38"/>
  <c r="L37" i="38"/>
  <c r="R37" i="38"/>
  <c r="X37" i="38"/>
  <c r="E47" i="38"/>
  <c r="K47" i="38"/>
  <c r="Q47" i="38"/>
  <c r="W47" i="38"/>
  <c r="G48" i="38"/>
  <c r="M48" i="38"/>
  <c r="S48" i="38"/>
  <c r="I49" i="38"/>
  <c r="O49" i="38"/>
  <c r="U49" i="38"/>
  <c r="E23" i="38"/>
  <c r="Q23" i="38"/>
  <c r="I25" i="38"/>
  <c r="G43" i="38"/>
  <c r="M43" i="38"/>
  <c r="S43" i="38"/>
  <c r="I44" i="38"/>
  <c r="O44" i="38"/>
  <c r="U44" i="38"/>
  <c r="E45" i="38"/>
  <c r="K45" i="38"/>
  <c r="Q45" i="38"/>
  <c r="W45" i="38"/>
  <c r="L49" i="38"/>
  <c r="X49" i="38"/>
  <c r="G37" i="37"/>
  <c r="Y22" i="37"/>
  <c r="Y45" i="37" s="1"/>
  <c r="U43" i="37"/>
  <c r="T43" i="37"/>
  <c r="I36" i="37"/>
  <c r="O36" i="37"/>
  <c r="U36" i="37"/>
  <c r="J33" i="37"/>
  <c r="P33" i="37"/>
  <c r="V33" i="37"/>
  <c r="H32" i="37"/>
  <c r="N32" i="37"/>
  <c r="T32" i="37"/>
  <c r="E37" i="37"/>
  <c r="K37" i="37"/>
  <c r="Q37" i="37"/>
  <c r="W37" i="37"/>
  <c r="E31" i="37"/>
  <c r="Z21" i="37"/>
  <c r="I25" i="37"/>
  <c r="I35" i="37"/>
  <c r="W36" i="37"/>
  <c r="H48" i="37"/>
  <c r="N48" i="37"/>
  <c r="O35" i="37"/>
  <c r="Z22" i="37"/>
  <c r="Z45" i="37" s="1"/>
  <c r="U35" i="37"/>
  <c r="M37" i="37"/>
  <c r="F47" i="37"/>
  <c r="T48" i="37"/>
  <c r="Y20" i="37"/>
  <c r="H31" i="37"/>
  <c r="N31" i="37"/>
  <c r="T31" i="37"/>
  <c r="J32" i="37"/>
  <c r="P32" i="37"/>
  <c r="V32" i="37"/>
  <c r="F33" i="37"/>
  <c r="L33" i="37"/>
  <c r="R33" i="37"/>
  <c r="X33" i="37"/>
  <c r="E36" i="37"/>
  <c r="S37" i="37"/>
  <c r="L47" i="37"/>
  <c r="J49" i="37"/>
  <c r="Z20" i="37"/>
  <c r="Z43" i="37" s="1"/>
  <c r="G24" i="37"/>
  <c r="K36" i="37"/>
  <c r="R47" i="37"/>
  <c r="P49" i="37"/>
  <c r="S24" i="37"/>
  <c r="Q36" i="37"/>
  <c r="X47" i="37"/>
  <c r="V49" i="37"/>
  <c r="Y49" i="37"/>
  <c r="Y37" i="37"/>
  <c r="Y35" i="37"/>
  <c r="Y23" i="37"/>
  <c r="Y43" i="37"/>
  <c r="Y47" i="37"/>
  <c r="Y31" i="37"/>
  <c r="Z32" i="37"/>
  <c r="Z36" i="37"/>
  <c r="Z48" i="37"/>
  <c r="Z44" i="37"/>
  <c r="Z49" i="37"/>
  <c r="Y24" i="37"/>
  <c r="Z47" i="37"/>
  <c r="Z31" i="37"/>
  <c r="Z35" i="37"/>
  <c r="E43" i="37"/>
  <c r="O45" i="37"/>
  <c r="O23" i="37"/>
  <c r="E24" i="37"/>
  <c r="Q24" i="37"/>
  <c r="G25" i="37"/>
  <c r="S25" i="37"/>
  <c r="G31" i="37"/>
  <c r="M31" i="37"/>
  <c r="S31" i="37"/>
  <c r="I32" i="37"/>
  <c r="O32" i="37"/>
  <c r="U32" i="37"/>
  <c r="E33" i="37"/>
  <c r="K33" i="37"/>
  <c r="Q33" i="37"/>
  <c r="W33" i="37"/>
  <c r="H35" i="37"/>
  <c r="N35" i="37"/>
  <c r="T35" i="37"/>
  <c r="J36" i="37"/>
  <c r="P36" i="37"/>
  <c r="V36" i="37"/>
  <c r="F37" i="37"/>
  <c r="L37" i="37"/>
  <c r="R37" i="37"/>
  <c r="X37" i="37"/>
  <c r="J43" i="37"/>
  <c r="P43" i="37"/>
  <c r="V43" i="37"/>
  <c r="F44" i="37"/>
  <c r="L44" i="37"/>
  <c r="R44" i="37"/>
  <c r="X44" i="37"/>
  <c r="H45" i="37"/>
  <c r="N45" i="37"/>
  <c r="T45" i="37"/>
  <c r="E47" i="37"/>
  <c r="K47" i="37"/>
  <c r="Q47" i="37"/>
  <c r="W47" i="37"/>
  <c r="G48" i="37"/>
  <c r="M48" i="37"/>
  <c r="S48" i="37"/>
  <c r="Y48" i="37"/>
  <c r="I49" i="37"/>
  <c r="O49" i="37"/>
  <c r="U49" i="37"/>
  <c r="U25" i="37"/>
  <c r="W43" i="37"/>
  <c r="I45" i="37"/>
  <c r="G23" i="37"/>
  <c r="S23" i="37"/>
  <c r="I24" i="37"/>
  <c r="U24" i="37"/>
  <c r="I31" i="37"/>
  <c r="O31" i="37"/>
  <c r="U31" i="37"/>
  <c r="E32" i="37"/>
  <c r="K32" i="37"/>
  <c r="Q32" i="37"/>
  <c r="W32" i="37"/>
  <c r="G33" i="37"/>
  <c r="M33" i="37"/>
  <c r="S33" i="37"/>
  <c r="J35" i="37"/>
  <c r="P35" i="37"/>
  <c r="V35" i="37"/>
  <c r="F36" i="37"/>
  <c r="L36" i="37"/>
  <c r="R36" i="37"/>
  <c r="X36" i="37"/>
  <c r="H37" i="37"/>
  <c r="N37" i="37"/>
  <c r="T37" i="37"/>
  <c r="F43" i="37"/>
  <c r="L43" i="37"/>
  <c r="R43" i="37"/>
  <c r="X43" i="37"/>
  <c r="H44" i="37"/>
  <c r="N44" i="37"/>
  <c r="T44" i="37"/>
  <c r="J45" i="37"/>
  <c r="P45" i="37"/>
  <c r="V45" i="37"/>
  <c r="G47" i="37"/>
  <c r="M47" i="37"/>
  <c r="S47" i="37"/>
  <c r="I48" i="37"/>
  <c r="O48" i="37"/>
  <c r="U48" i="37"/>
  <c r="E49" i="37"/>
  <c r="K49" i="37"/>
  <c r="Q49" i="37"/>
  <c r="W49" i="37"/>
  <c r="E23" i="37"/>
  <c r="S44" i="37"/>
  <c r="I23" i="37"/>
  <c r="U23" i="37"/>
  <c r="K24" i="37"/>
  <c r="W24" i="37"/>
  <c r="J31" i="37"/>
  <c r="P31" i="37"/>
  <c r="V31" i="37"/>
  <c r="F32" i="37"/>
  <c r="L32" i="37"/>
  <c r="R32" i="37"/>
  <c r="X32" i="37"/>
  <c r="H33" i="37"/>
  <c r="N33" i="37"/>
  <c r="T33" i="37"/>
  <c r="E35" i="37"/>
  <c r="K35" i="37"/>
  <c r="Q35" i="37"/>
  <c r="W35" i="37"/>
  <c r="G36" i="37"/>
  <c r="M36" i="37"/>
  <c r="S36" i="37"/>
  <c r="Y36" i="37"/>
  <c r="I37" i="37"/>
  <c r="O37" i="37"/>
  <c r="U37" i="37"/>
  <c r="G43" i="37"/>
  <c r="M43" i="37"/>
  <c r="S43" i="37"/>
  <c r="I44" i="37"/>
  <c r="O44" i="37"/>
  <c r="U44" i="37"/>
  <c r="E45" i="37"/>
  <c r="K45" i="37"/>
  <c r="Q45" i="37"/>
  <c r="W45" i="37"/>
  <c r="H47" i="37"/>
  <c r="N47" i="37"/>
  <c r="T47" i="37"/>
  <c r="J48" i="37"/>
  <c r="P48" i="37"/>
  <c r="V48" i="37"/>
  <c r="F49" i="37"/>
  <c r="L49" i="37"/>
  <c r="R49" i="37"/>
  <c r="X49" i="37"/>
  <c r="Q23" i="37"/>
  <c r="Q43" i="37"/>
  <c r="G44" i="37"/>
  <c r="Y44" i="37"/>
  <c r="U45" i="37"/>
  <c r="K23" i="37"/>
  <c r="W23" i="37"/>
  <c r="M24" i="37"/>
  <c r="O25" i="37"/>
  <c r="K31" i="37"/>
  <c r="M32" i="37"/>
  <c r="I33" i="37"/>
  <c r="F35" i="37"/>
  <c r="L35" i="37"/>
  <c r="R35" i="37"/>
  <c r="X35" i="37"/>
  <c r="H36" i="37"/>
  <c r="N36" i="37"/>
  <c r="T36" i="37"/>
  <c r="J37" i="37"/>
  <c r="P37" i="37"/>
  <c r="V37" i="37"/>
  <c r="I47" i="37"/>
  <c r="O47" i="37"/>
  <c r="U47" i="37"/>
  <c r="E48" i="37"/>
  <c r="K48" i="37"/>
  <c r="Q48" i="37"/>
  <c r="W48" i="37"/>
  <c r="G49" i="37"/>
  <c r="M49" i="37"/>
  <c r="S49" i="37"/>
  <c r="M23" i="37"/>
  <c r="O24" i="37"/>
  <c r="E25" i="37"/>
  <c r="Q25" i="37"/>
  <c r="I43" i="35"/>
  <c r="G45" i="35"/>
  <c r="M45" i="35"/>
  <c r="S45" i="35"/>
  <c r="U43" i="35"/>
  <c r="O43" i="35"/>
  <c r="E44" i="35"/>
  <c r="K44" i="35"/>
  <c r="Q44" i="35"/>
  <c r="W44" i="35"/>
  <c r="G32" i="35"/>
  <c r="M32" i="35"/>
  <c r="S32" i="35"/>
  <c r="W31" i="35"/>
  <c r="Q31" i="35"/>
  <c r="V36" i="35"/>
  <c r="I33" i="35"/>
  <c r="O33" i="35"/>
  <c r="U33" i="35"/>
  <c r="W35" i="35"/>
  <c r="Y21" i="36"/>
  <c r="G47" i="36"/>
  <c r="G23" i="36"/>
  <c r="G43" i="36"/>
  <c r="G31" i="36"/>
  <c r="G35" i="36"/>
  <c r="M47" i="36"/>
  <c r="M35" i="36"/>
  <c r="M31" i="36"/>
  <c r="M23" i="36"/>
  <c r="M43" i="36"/>
  <c r="S43" i="36"/>
  <c r="S47" i="36"/>
  <c r="S23" i="36"/>
  <c r="S35" i="36"/>
  <c r="S31" i="36"/>
  <c r="Y23" i="36"/>
  <c r="Y47" i="36"/>
  <c r="Y35" i="36"/>
  <c r="Y43" i="36"/>
  <c r="Y31" i="36"/>
  <c r="I48" i="36"/>
  <c r="I44" i="36"/>
  <c r="I32" i="36"/>
  <c r="I36" i="36"/>
  <c r="O48" i="36"/>
  <c r="O36" i="36"/>
  <c r="O32" i="36"/>
  <c r="O44" i="36"/>
  <c r="U48" i="36"/>
  <c r="U36" i="36"/>
  <c r="U44" i="36"/>
  <c r="U23" i="36"/>
  <c r="U32" i="36"/>
  <c r="I23" i="36"/>
  <c r="Z44" i="36"/>
  <c r="Z32" i="36"/>
  <c r="Z48" i="36"/>
  <c r="Z36" i="36"/>
  <c r="O25" i="36"/>
  <c r="Y49" i="36"/>
  <c r="Y33" i="36"/>
  <c r="Y45" i="36"/>
  <c r="Y37" i="36"/>
  <c r="M25" i="36"/>
  <c r="E49" i="36"/>
  <c r="E33" i="36"/>
  <c r="E37" i="36"/>
  <c r="E25" i="36"/>
  <c r="E45" i="36"/>
  <c r="Z49" i="36"/>
  <c r="Z37" i="36"/>
  <c r="Y24" i="36"/>
  <c r="Z33" i="36"/>
  <c r="Z45" i="36"/>
  <c r="W24" i="36"/>
  <c r="W45" i="36"/>
  <c r="K23" i="36"/>
  <c r="N43" i="36"/>
  <c r="P44" i="36"/>
  <c r="L45" i="36"/>
  <c r="E44" i="36"/>
  <c r="S45" i="36"/>
  <c r="O23" i="36"/>
  <c r="E24" i="36"/>
  <c r="Q24" i="36"/>
  <c r="G25" i="36"/>
  <c r="S25" i="36"/>
  <c r="K33" i="36"/>
  <c r="Q33" i="36"/>
  <c r="W33" i="36"/>
  <c r="H35" i="36"/>
  <c r="N35" i="36"/>
  <c r="T35" i="36"/>
  <c r="Z35" i="36"/>
  <c r="J36" i="36"/>
  <c r="P36" i="36"/>
  <c r="V36" i="36"/>
  <c r="F37" i="36"/>
  <c r="L37" i="36"/>
  <c r="R37" i="36"/>
  <c r="X37" i="36"/>
  <c r="J43" i="36"/>
  <c r="P43" i="36"/>
  <c r="V43" i="36"/>
  <c r="F44" i="36"/>
  <c r="L44" i="36"/>
  <c r="R44" i="36"/>
  <c r="X44" i="36"/>
  <c r="H45" i="36"/>
  <c r="N45" i="36"/>
  <c r="T45" i="36"/>
  <c r="E47" i="36"/>
  <c r="K47" i="36"/>
  <c r="Q47" i="36"/>
  <c r="W47" i="36"/>
  <c r="G48" i="36"/>
  <c r="M48" i="36"/>
  <c r="S48" i="36"/>
  <c r="I49" i="36"/>
  <c r="O49" i="36"/>
  <c r="U49" i="36"/>
  <c r="K45" i="36"/>
  <c r="H43" i="36"/>
  <c r="J44" i="36"/>
  <c r="R45" i="36"/>
  <c r="Q25" i="36"/>
  <c r="Q37" i="36"/>
  <c r="O43" i="36"/>
  <c r="K44" i="36"/>
  <c r="G45" i="36"/>
  <c r="E23" i="36"/>
  <c r="Q23" i="36"/>
  <c r="G24" i="36"/>
  <c r="S24" i="36"/>
  <c r="I25" i="36"/>
  <c r="U25" i="36"/>
  <c r="T31" i="36"/>
  <c r="Z31" i="36"/>
  <c r="V32" i="36"/>
  <c r="F33" i="36"/>
  <c r="X33" i="36"/>
  <c r="I35" i="36"/>
  <c r="O35" i="36"/>
  <c r="U35" i="36"/>
  <c r="E36" i="36"/>
  <c r="K36" i="36"/>
  <c r="Q36" i="36"/>
  <c r="W36" i="36"/>
  <c r="G37" i="36"/>
  <c r="M37" i="36"/>
  <c r="S37" i="36"/>
  <c r="F47" i="36"/>
  <c r="L47" i="36"/>
  <c r="R47" i="36"/>
  <c r="X47" i="36"/>
  <c r="H48" i="36"/>
  <c r="N48" i="36"/>
  <c r="T48" i="36"/>
  <c r="J49" i="36"/>
  <c r="P49" i="36"/>
  <c r="V49" i="36"/>
  <c r="W23" i="36"/>
  <c r="K37" i="36"/>
  <c r="W37" i="36"/>
  <c r="I43" i="36"/>
  <c r="U43" i="36"/>
  <c r="Q44" i="36"/>
  <c r="W44" i="36"/>
  <c r="M45" i="36"/>
  <c r="I24" i="36"/>
  <c r="U24" i="36"/>
  <c r="K25" i="36"/>
  <c r="W25" i="36"/>
  <c r="K49" i="36"/>
  <c r="Q49" i="36"/>
  <c r="Y20" i="35"/>
  <c r="Y35" i="35" s="1"/>
  <c r="E35" i="35"/>
  <c r="J47" i="35"/>
  <c r="V47" i="35"/>
  <c r="J44" i="35"/>
  <c r="P44" i="35"/>
  <c r="V44" i="35"/>
  <c r="H49" i="35"/>
  <c r="N49" i="35"/>
  <c r="T49" i="35"/>
  <c r="F48" i="35"/>
  <c r="L48" i="35"/>
  <c r="R48" i="35"/>
  <c r="X48" i="35"/>
  <c r="P47" i="35"/>
  <c r="T32" i="35"/>
  <c r="F31" i="35"/>
  <c r="L31" i="35"/>
  <c r="R31" i="35"/>
  <c r="X31" i="35"/>
  <c r="J33" i="35"/>
  <c r="P33" i="35"/>
  <c r="V33" i="35"/>
  <c r="H32" i="35"/>
  <c r="N32" i="35"/>
  <c r="I36" i="35"/>
  <c r="O36" i="35"/>
  <c r="U36" i="35"/>
  <c r="U37" i="35"/>
  <c r="Z20" i="35"/>
  <c r="Z43" i="35" s="1"/>
  <c r="Y21" i="35"/>
  <c r="Y44" i="35" s="1"/>
  <c r="H35" i="35"/>
  <c r="G36" i="35"/>
  <c r="F37" i="35"/>
  <c r="X37" i="35"/>
  <c r="Z21" i="35"/>
  <c r="Z48" i="35" s="1"/>
  <c r="K35" i="35"/>
  <c r="J36" i="35"/>
  <c r="I37" i="35"/>
  <c r="Y22" i="35"/>
  <c r="G25" i="35" s="1"/>
  <c r="N35" i="35"/>
  <c r="M36" i="35"/>
  <c r="L37" i="35"/>
  <c r="Z22" i="35"/>
  <c r="Z49" i="35" s="1"/>
  <c r="Q35" i="35"/>
  <c r="P36" i="35"/>
  <c r="O37" i="35"/>
  <c r="T35" i="35"/>
  <c r="S36" i="35"/>
  <c r="R37" i="35"/>
  <c r="Z31" i="35"/>
  <c r="J43" i="35"/>
  <c r="P43" i="35"/>
  <c r="V43" i="35"/>
  <c r="F44" i="35"/>
  <c r="L44" i="35"/>
  <c r="R44" i="35"/>
  <c r="X44" i="35"/>
  <c r="H45" i="35"/>
  <c r="N45" i="35"/>
  <c r="T45" i="35"/>
  <c r="E47" i="35"/>
  <c r="K47" i="35"/>
  <c r="Q47" i="35"/>
  <c r="W47" i="35"/>
  <c r="G48" i="35"/>
  <c r="M48" i="35"/>
  <c r="S48" i="35"/>
  <c r="I49" i="35"/>
  <c r="O49" i="35"/>
  <c r="U49" i="35"/>
  <c r="O23" i="35"/>
  <c r="Q24" i="35"/>
  <c r="G31" i="35"/>
  <c r="S31" i="35"/>
  <c r="Y31" i="35"/>
  <c r="I32" i="35"/>
  <c r="O32" i="35"/>
  <c r="E33" i="35"/>
  <c r="W33" i="35"/>
  <c r="E23" i="35"/>
  <c r="Q23" i="35"/>
  <c r="G24" i="35"/>
  <c r="S24" i="35"/>
  <c r="H31" i="35"/>
  <c r="N31" i="35"/>
  <c r="T31" i="35"/>
  <c r="J32" i="35"/>
  <c r="P32" i="35"/>
  <c r="V32" i="35"/>
  <c r="F33" i="35"/>
  <c r="L33" i="35"/>
  <c r="R33" i="35"/>
  <c r="X33" i="35"/>
  <c r="I35" i="35"/>
  <c r="O35" i="35"/>
  <c r="U35" i="35"/>
  <c r="E36" i="35"/>
  <c r="K36" i="35"/>
  <c r="Q36" i="35"/>
  <c r="W36" i="35"/>
  <c r="G37" i="35"/>
  <c r="M37" i="35"/>
  <c r="S37" i="35"/>
  <c r="E43" i="35"/>
  <c r="K43" i="35"/>
  <c r="Q43" i="35"/>
  <c r="W43" i="35"/>
  <c r="G44" i="35"/>
  <c r="M44" i="35"/>
  <c r="S44" i="35"/>
  <c r="I45" i="35"/>
  <c r="O45" i="35"/>
  <c r="U45" i="35"/>
  <c r="F47" i="35"/>
  <c r="L47" i="35"/>
  <c r="R47" i="35"/>
  <c r="X47" i="35"/>
  <c r="H48" i="35"/>
  <c r="N48" i="35"/>
  <c r="T48" i="35"/>
  <c r="J49" i="35"/>
  <c r="P49" i="35"/>
  <c r="V49" i="35"/>
  <c r="E24" i="35"/>
  <c r="M31" i="35"/>
  <c r="U32" i="35"/>
  <c r="K33" i="35"/>
  <c r="Q33" i="35"/>
  <c r="G23" i="35"/>
  <c r="S23" i="35"/>
  <c r="I24" i="35"/>
  <c r="U24" i="35"/>
  <c r="I31" i="35"/>
  <c r="O31" i="35"/>
  <c r="U31" i="35"/>
  <c r="E32" i="35"/>
  <c r="K32" i="35"/>
  <c r="Q32" i="35"/>
  <c r="W32" i="35"/>
  <c r="G33" i="35"/>
  <c r="M33" i="35"/>
  <c r="S33" i="35"/>
  <c r="J35" i="35"/>
  <c r="P35" i="35"/>
  <c r="V35" i="35"/>
  <c r="F36" i="35"/>
  <c r="L36" i="35"/>
  <c r="R36" i="35"/>
  <c r="X36" i="35"/>
  <c r="H37" i="35"/>
  <c r="N37" i="35"/>
  <c r="T37" i="35"/>
  <c r="F43" i="35"/>
  <c r="L43" i="35"/>
  <c r="R43" i="35"/>
  <c r="X43" i="35"/>
  <c r="H44" i="35"/>
  <c r="N44" i="35"/>
  <c r="T44" i="35"/>
  <c r="J45" i="35"/>
  <c r="P45" i="35"/>
  <c r="V45" i="35"/>
  <c r="G47" i="35"/>
  <c r="M47" i="35"/>
  <c r="S47" i="35"/>
  <c r="Y47" i="35"/>
  <c r="I48" i="35"/>
  <c r="O48" i="35"/>
  <c r="U48" i="35"/>
  <c r="E49" i="35"/>
  <c r="K49" i="35"/>
  <c r="Q49" i="35"/>
  <c r="W49" i="35"/>
  <c r="G43" i="35"/>
  <c r="M43" i="35"/>
  <c r="S43" i="35"/>
  <c r="Y43" i="35"/>
  <c r="I44" i="35"/>
  <c r="O44" i="35"/>
  <c r="U44" i="35"/>
  <c r="E45" i="35"/>
  <c r="K45" i="35"/>
  <c r="Q45" i="35"/>
  <c r="W45" i="35"/>
  <c r="H47" i="35"/>
  <c r="N47" i="35"/>
  <c r="T47" i="35"/>
  <c r="J48" i="35"/>
  <c r="P48" i="35"/>
  <c r="V48" i="35"/>
  <c r="F49" i="35"/>
  <c r="L49" i="35"/>
  <c r="R49" i="35"/>
  <c r="X49" i="35"/>
  <c r="I23" i="35"/>
  <c r="K24" i="35"/>
  <c r="J31" i="35"/>
  <c r="P31" i="35"/>
  <c r="V31" i="35"/>
  <c r="F32" i="35"/>
  <c r="L32" i="35"/>
  <c r="R32" i="35"/>
  <c r="H33" i="35"/>
  <c r="N33" i="35"/>
  <c r="T33" i="35"/>
  <c r="K23" i="35"/>
  <c r="W23" i="35"/>
  <c r="M24" i="35"/>
  <c r="F35" i="35"/>
  <c r="L35" i="35"/>
  <c r="R35" i="35"/>
  <c r="X35" i="35"/>
  <c r="H36" i="35"/>
  <c r="N36" i="35"/>
  <c r="T36" i="35"/>
  <c r="J37" i="35"/>
  <c r="P37" i="35"/>
  <c r="V37" i="35"/>
  <c r="I47" i="35"/>
  <c r="O47" i="35"/>
  <c r="U47" i="35"/>
  <c r="E48" i="35"/>
  <c r="K48" i="35"/>
  <c r="Q48" i="35"/>
  <c r="W48" i="35"/>
  <c r="G49" i="35"/>
  <c r="M49" i="35"/>
  <c r="S49" i="35"/>
  <c r="U23" i="35"/>
  <c r="W24" i="35"/>
  <c r="X32" i="35"/>
  <c r="M23" i="35"/>
  <c r="O24" i="35"/>
  <c r="E25" i="35"/>
  <c r="W23" i="34"/>
  <c r="W46" i="34" s="1"/>
  <c r="E43" i="34"/>
  <c r="X36" i="34"/>
  <c r="I35" i="34"/>
  <c r="J35" i="34"/>
  <c r="K43" i="34"/>
  <c r="W43" i="34"/>
  <c r="O48" i="34"/>
  <c r="U48" i="34"/>
  <c r="F36" i="34"/>
  <c r="F45" i="34"/>
  <c r="L45" i="34"/>
  <c r="R45" i="34"/>
  <c r="X45" i="34"/>
  <c r="G45" i="34"/>
  <c r="M45" i="34"/>
  <c r="S45" i="34"/>
  <c r="P44" i="34"/>
  <c r="V44" i="34"/>
  <c r="H49" i="34"/>
  <c r="N49" i="34"/>
  <c r="T49" i="34"/>
  <c r="F31" i="34"/>
  <c r="L31" i="34"/>
  <c r="R31" i="34"/>
  <c r="G35" i="34"/>
  <c r="M35" i="34"/>
  <c r="S35" i="34"/>
  <c r="J32" i="34"/>
  <c r="I33" i="34"/>
  <c r="O33" i="34"/>
  <c r="U33" i="34"/>
  <c r="J33" i="34"/>
  <c r="P33" i="34"/>
  <c r="V33" i="34"/>
  <c r="G32" i="34"/>
  <c r="M32" i="34"/>
  <c r="S32" i="34"/>
  <c r="E37" i="34"/>
  <c r="K37" i="34"/>
  <c r="Q37" i="34"/>
  <c r="W37" i="34"/>
  <c r="X31" i="34"/>
  <c r="T37" i="34"/>
  <c r="S47" i="34"/>
  <c r="Y20" i="34"/>
  <c r="Y23" i="34" s="1"/>
  <c r="U35" i="34"/>
  <c r="Q36" i="34"/>
  <c r="M37" i="34"/>
  <c r="Q43" i="34"/>
  <c r="M44" i="34"/>
  <c r="O45" i="34"/>
  <c r="L47" i="34"/>
  <c r="I48" i="34"/>
  <c r="J49" i="34"/>
  <c r="Y21" i="34"/>
  <c r="Y44" i="34" s="1"/>
  <c r="Z21" i="34"/>
  <c r="Z48" i="34" s="1"/>
  <c r="M24" i="34"/>
  <c r="K36" i="34"/>
  <c r="I45" i="34"/>
  <c r="K23" i="34"/>
  <c r="K46" i="34" s="1"/>
  <c r="V35" i="34"/>
  <c r="R36" i="34"/>
  <c r="N37" i="34"/>
  <c r="R43" i="34"/>
  <c r="N44" i="34"/>
  <c r="P45" i="34"/>
  <c r="M47" i="34"/>
  <c r="N48" i="34"/>
  <c r="K49" i="34"/>
  <c r="P49" i="34"/>
  <c r="Q49" i="34"/>
  <c r="V49" i="34"/>
  <c r="Y22" i="34"/>
  <c r="Y33" i="34" s="1"/>
  <c r="O24" i="34"/>
  <c r="O35" i="34"/>
  <c r="Z22" i="34"/>
  <c r="Y24" i="34" s="1"/>
  <c r="P35" i="34"/>
  <c r="L36" i="34"/>
  <c r="H37" i="34"/>
  <c r="L43" i="34"/>
  <c r="H44" i="34"/>
  <c r="J45" i="34"/>
  <c r="G47" i="34"/>
  <c r="H48" i="34"/>
  <c r="E49" i="34"/>
  <c r="W49" i="34"/>
  <c r="Y32" i="34"/>
  <c r="Y48" i="34"/>
  <c r="Y45" i="34"/>
  <c r="Y49" i="34"/>
  <c r="Y37" i="34"/>
  <c r="O25" i="34"/>
  <c r="Z49" i="34"/>
  <c r="Z33" i="34"/>
  <c r="Z37" i="34"/>
  <c r="Z45" i="34"/>
  <c r="Y43" i="34"/>
  <c r="Z31" i="34"/>
  <c r="F33" i="34"/>
  <c r="R33" i="34"/>
  <c r="W34" i="34"/>
  <c r="G33" i="34"/>
  <c r="I23" i="34"/>
  <c r="U23" i="34"/>
  <c r="K24" i="34"/>
  <c r="W24" i="34"/>
  <c r="G31" i="34"/>
  <c r="M31" i="34"/>
  <c r="S31" i="34"/>
  <c r="I32" i="34"/>
  <c r="O32" i="34"/>
  <c r="U32" i="34"/>
  <c r="E33" i="34"/>
  <c r="K33" i="34"/>
  <c r="Q33" i="34"/>
  <c r="W33" i="34"/>
  <c r="H35" i="34"/>
  <c r="N35" i="34"/>
  <c r="T35" i="34"/>
  <c r="Z35" i="34"/>
  <c r="J36" i="34"/>
  <c r="P36" i="34"/>
  <c r="V36" i="34"/>
  <c r="F37" i="34"/>
  <c r="L37" i="34"/>
  <c r="R37" i="34"/>
  <c r="X37" i="34"/>
  <c r="J43" i="34"/>
  <c r="P43" i="34"/>
  <c r="V43" i="34"/>
  <c r="F44" i="34"/>
  <c r="L44" i="34"/>
  <c r="R44" i="34"/>
  <c r="X44" i="34"/>
  <c r="H45" i="34"/>
  <c r="N45" i="34"/>
  <c r="T45" i="34"/>
  <c r="E47" i="34"/>
  <c r="K47" i="34"/>
  <c r="Q47" i="34"/>
  <c r="W47" i="34"/>
  <c r="G48" i="34"/>
  <c r="M48" i="34"/>
  <c r="S48" i="34"/>
  <c r="I49" i="34"/>
  <c r="O49" i="34"/>
  <c r="U49" i="34"/>
  <c r="N31" i="34"/>
  <c r="V32" i="34"/>
  <c r="I31" i="34"/>
  <c r="O31" i="34"/>
  <c r="U31" i="34"/>
  <c r="E32" i="34"/>
  <c r="K32" i="34"/>
  <c r="Q32" i="34"/>
  <c r="W32" i="34"/>
  <c r="H31" i="34"/>
  <c r="P32" i="34"/>
  <c r="X33" i="34"/>
  <c r="M23" i="34"/>
  <c r="O23" i="34"/>
  <c r="E24" i="34"/>
  <c r="Q24" i="34"/>
  <c r="G25" i="34"/>
  <c r="S25" i="34"/>
  <c r="J31" i="34"/>
  <c r="P31" i="34"/>
  <c r="V31" i="34"/>
  <c r="F32" i="34"/>
  <c r="L32" i="34"/>
  <c r="R32" i="34"/>
  <c r="X32" i="34"/>
  <c r="H33" i="34"/>
  <c r="N33" i="34"/>
  <c r="T33" i="34"/>
  <c r="E35" i="34"/>
  <c r="K35" i="34"/>
  <c r="Q35" i="34"/>
  <c r="W35" i="34"/>
  <c r="G36" i="34"/>
  <c r="M36" i="34"/>
  <c r="S36" i="34"/>
  <c r="I37" i="34"/>
  <c r="O37" i="34"/>
  <c r="U37" i="34"/>
  <c r="G43" i="34"/>
  <c r="M43" i="34"/>
  <c r="S43" i="34"/>
  <c r="I44" i="34"/>
  <c r="O44" i="34"/>
  <c r="U44" i="34"/>
  <c r="E45" i="34"/>
  <c r="K45" i="34"/>
  <c r="Q45" i="34"/>
  <c r="W45" i="34"/>
  <c r="H47" i="34"/>
  <c r="N47" i="34"/>
  <c r="T47" i="34"/>
  <c r="Z47" i="34"/>
  <c r="J48" i="34"/>
  <c r="P48" i="34"/>
  <c r="V48" i="34"/>
  <c r="F49" i="34"/>
  <c r="L49" i="34"/>
  <c r="R49" i="34"/>
  <c r="X49" i="34"/>
  <c r="T31" i="34"/>
  <c r="L33" i="34"/>
  <c r="M33" i="34"/>
  <c r="E23" i="34"/>
  <c r="Q23" i="34"/>
  <c r="G24" i="34"/>
  <c r="S24" i="34"/>
  <c r="U25" i="34"/>
  <c r="F35" i="34"/>
  <c r="L35" i="34"/>
  <c r="R35" i="34"/>
  <c r="X35" i="34"/>
  <c r="H36" i="34"/>
  <c r="N36" i="34"/>
  <c r="T36" i="34"/>
  <c r="J37" i="34"/>
  <c r="P37" i="34"/>
  <c r="V37" i="34"/>
  <c r="J44" i="34"/>
  <c r="I47" i="34"/>
  <c r="O47" i="34"/>
  <c r="U47" i="34"/>
  <c r="E48" i="34"/>
  <c r="K48" i="34"/>
  <c r="Q48" i="34"/>
  <c r="W48" i="34"/>
  <c r="G49" i="34"/>
  <c r="M49" i="34"/>
  <c r="S49" i="34"/>
  <c r="S33" i="34"/>
  <c r="G23" i="34"/>
  <c r="S23" i="34"/>
  <c r="I24" i="34"/>
  <c r="U24" i="34"/>
  <c r="K25" i="34"/>
  <c r="W25" i="34"/>
  <c r="G39" i="32"/>
  <c r="Z22" i="31"/>
  <c r="J39" i="29"/>
  <c r="H40" i="29"/>
  <c r="F41" i="29"/>
  <c r="Y20" i="31"/>
  <c r="Y39" i="29" s="1"/>
  <c r="E35" i="31"/>
  <c r="E39" i="29"/>
  <c r="K35" i="31"/>
  <c r="K39" i="29"/>
  <c r="Q35" i="31"/>
  <c r="Q39" i="29"/>
  <c r="W35" i="31"/>
  <c r="W39" i="29"/>
  <c r="I40" i="29"/>
  <c r="O40" i="29"/>
  <c r="U40" i="29"/>
  <c r="G41" i="29"/>
  <c r="M41" i="29"/>
  <c r="Z20" i="31"/>
  <c r="Z39" i="29" s="1"/>
  <c r="P39" i="29"/>
  <c r="N40" i="29"/>
  <c r="L41" i="29"/>
  <c r="Y21" i="31"/>
  <c r="Y40" i="29" s="1"/>
  <c r="G39" i="29"/>
  <c r="M39" i="29"/>
  <c r="S39" i="29"/>
  <c r="E40" i="29"/>
  <c r="K40" i="29"/>
  <c r="Q40" i="29"/>
  <c r="W40" i="29"/>
  <c r="I37" i="31"/>
  <c r="I41" i="29"/>
  <c r="R39" i="29"/>
  <c r="P40" i="29"/>
  <c r="N41" i="29"/>
  <c r="V44" i="32"/>
  <c r="H49" i="32"/>
  <c r="Y20" i="33"/>
  <c r="Y39" i="32" s="1"/>
  <c r="E35" i="33"/>
  <c r="E39" i="32"/>
  <c r="E31" i="33"/>
  <c r="K35" i="33"/>
  <c r="K31" i="33"/>
  <c r="K39" i="32"/>
  <c r="Q35" i="33"/>
  <c r="Q39" i="32"/>
  <c r="W35" i="33"/>
  <c r="W31" i="33"/>
  <c r="W39" i="32"/>
  <c r="H32" i="33"/>
  <c r="H40" i="32"/>
  <c r="H48" i="32" s="1"/>
  <c r="N32" i="33"/>
  <c r="N40" i="32"/>
  <c r="N36" i="33"/>
  <c r="T32" i="33"/>
  <c r="T40" i="32"/>
  <c r="F41" i="32"/>
  <c r="F45" i="32" s="1"/>
  <c r="L41" i="32"/>
  <c r="L49" i="32" s="1"/>
  <c r="R41" i="32"/>
  <c r="X41" i="32"/>
  <c r="X49" i="32" s="1"/>
  <c r="Z21" i="31"/>
  <c r="Z40" i="29" s="1"/>
  <c r="H39" i="29"/>
  <c r="N39" i="29"/>
  <c r="T39" i="29"/>
  <c r="F40" i="29"/>
  <c r="L40" i="29"/>
  <c r="R40" i="29"/>
  <c r="X40" i="29"/>
  <c r="I24" i="31"/>
  <c r="J41" i="29"/>
  <c r="P41" i="29"/>
  <c r="U24" i="31"/>
  <c r="V41" i="29"/>
  <c r="V39" i="29"/>
  <c r="T40" i="29"/>
  <c r="R41" i="29"/>
  <c r="Y22" i="31"/>
  <c r="I39" i="29"/>
  <c r="O39" i="29"/>
  <c r="U39" i="29"/>
  <c r="G36" i="31"/>
  <c r="G40" i="29"/>
  <c r="M36" i="31"/>
  <c r="M40" i="29"/>
  <c r="S36" i="31"/>
  <c r="S40" i="29"/>
  <c r="E41" i="29"/>
  <c r="K24" i="31"/>
  <c r="K41" i="29"/>
  <c r="Q41" i="29"/>
  <c r="F39" i="29"/>
  <c r="X39" i="29"/>
  <c r="V40" i="29"/>
  <c r="T41" i="29"/>
  <c r="Y21" i="33"/>
  <c r="Y40" i="32" s="1"/>
  <c r="Z39" i="32"/>
  <c r="J40" i="32"/>
  <c r="J44" i="32" s="1"/>
  <c r="P40" i="32"/>
  <c r="P44" i="32" s="1"/>
  <c r="V40" i="32"/>
  <c r="H41" i="32"/>
  <c r="M24" i="33"/>
  <c r="N41" i="32"/>
  <c r="T41" i="32"/>
  <c r="T45" i="32" s="1"/>
  <c r="Q31" i="33"/>
  <c r="H36" i="33"/>
  <c r="L45" i="32"/>
  <c r="R45" i="32"/>
  <c r="X45" i="32"/>
  <c r="Y22" i="33"/>
  <c r="Y41" i="32" s="1"/>
  <c r="P37" i="33"/>
  <c r="I40" i="32"/>
  <c r="O40" i="32"/>
  <c r="Z22" i="33"/>
  <c r="Z41" i="32" s="1"/>
  <c r="I33" i="33"/>
  <c r="X35" i="33"/>
  <c r="V37" i="33"/>
  <c r="F39" i="32"/>
  <c r="L39" i="32"/>
  <c r="R39" i="32"/>
  <c r="X39" i="32"/>
  <c r="S41" i="29"/>
  <c r="U33" i="33"/>
  <c r="F40" i="32"/>
  <c r="L40" i="32"/>
  <c r="R40" i="32"/>
  <c r="X40" i="32"/>
  <c r="J41" i="32"/>
  <c r="P41" i="32"/>
  <c r="V41" i="32"/>
  <c r="W24" i="31"/>
  <c r="O41" i="29"/>
  <c r="U41" i="29"/>
  <c r="Z21" i="33"/>
  <c r="Z40" i="32" s="1"/>
  <c r="M32" i="33"/>
  <c r="L35" i="33"/>
  <c r="J37" i="33"/>
  <c r="J39" i="32"/>
  <c r="P39" i="32"/>
  <c r="P47" i="32" s="1"/>
  <c r="V39" i="32"/>
  <c r="E44" i="32"/>
  <c r="K44" i="32"/>
  <c r="Q44" i="32"/>
  <c r="H43" i="32"/>
  <c r="N43" i="32"/>
  <c r="T43" i="32"/>
  <c r="I43" i="32"/>
  <c r="O43" i="32"/>
  <c r="U43" i="32"/>
  <c r="W44" i="32"/>
  <c r="Y21" i="32"/>
  <c r="W23" i="32"/>
  <c r="Z33" i="33"/>
  <c r="Z37" i="33"/>
  <c r="Y24" i="33"/>
  <c r="Y35" i="33"/>
  <c r="Y31" i="33"/>
  <c r="Z36" i="33"/>
  <c r="Y33" i="33"/>
  <c r="Y37" i="33"/>
  <c r="O25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I35" i="33"/>
  <c r="O35" i="33"/>
  <c r="U35" i="33"/>
  <c r="E36" i="33"/>
  <c r="K36" i="33"/>
  <c r="Q36" i="33"/>
  <c r="W36" i="33"/>
  <c r="G37" i="33"/>
  <c r="M37" i="33"/>
  <c r="S37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R49" i="33"/>
  <c r="M23" i="33"/>
  <c r="M42" i="32" s="1"/>
  <c r="O24" i="33"/>
  <c r="E25" i="33"/>
  <c r="Q25" i="33"/>
  <c r="Z20" i="32"/>
  <c r="Z47" i="32" s="1"/>
  <c r="S24" i="32"/>
  <c r="E36" i="32"/>
  <c r="V49" i="32"/>
  <c r="Z21" i="32"/>
  <c r="M24" i="32"/>
  <c r="T48" i="32"/>
  <c r="Z22" i="32"/>
  <c r="Y20" i="32"/>
  <c r="Y47" i="32" s="1"/>
  <c r="X47" i="32"/>
  <c r="F47" i="32"/>
  <c r="L47" i="32"/>
  <c r="J49" i="32"/>
  <c r="Y22" i="32"/>
  <c r="G24" i="32"/>
  <c r="N48" i="32"/>
  <c r="F48" i="32"/>
  <c r="L48" i="32"/>
  <c r="R48" i="32"/>
  <c r="X48" i="32"/>
  <c r="J47" i="32"/>
  <c r="K23" i="32"/>
  <c r="O23" i="32"/>
  <c r="E24" i="32"/>
  <c r="Q24" i="32"/>
  <c r="E33" i="32"/>
  <c r="J43" i="32"/>
  <c r="P43" i="32"/>
  <c r="F44" i="32"/>
  <c r="L44" i="32"/>
  <c r="R44" i="32"/>
  <c r="X44" i="32"/>
  <c r="H45" i="32"/>
  <c r="E47" i="32"/>
  <c r="K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E32" i="32"/>
  <c r="F43" i="32"/>
  <c r="L43" i="32"/>
  <c r="X43" i="32"/>
  <c r="N44" i="32"/>
  <c r="T44" i="32"/>
  <c r="J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W43" i="32"/>
  <c r="G44" i="32"/>
  <c r="S44" i="32"/>
  <c r="Y44" i="32"/>
  <c r="I45" i="32"/>
  <c r="O45" i="32"/>
  <c r="U45" i="32"/>
  <c r="I23" i="32"/>
  <c r="U23" i="32"/>
  <c r="K24" i="32"/>
  <c r="W24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V48" i="32"/>
  <c r="F49" i="32"/>
  <c r="R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32" i="31"/>
  <c r="Z36" i="31"/>
  <c r="Y24" i="31"/>
  <c r="Y31" i="31"/>
  <c r="Y35" i="31"/>
  <c r="Z31" i="31"/>
  <c r="Z35" i="31"/>
  <c r="Y36" i="31"/>
  <c r="Y32" i="31"/>
  <c r="M24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O24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24" i="31"/>
  <c r="Q24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G24" i="31"/>
  <c r="S24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J31" i="31"/>
  <c r="P31" i="31"/>
  <c r="V31" i="31"/>
  <c r="F32" i="31"/>
  <c r="L32" i="31"/>
  <c r="R32" i="31"/>
  <c r="X32" i="31"/>
  <c r="H33" i="31"/>
  <c r="N33" i="31"/>
  <c r="T33" i="31"/>
  <c r="X49" i="30"/>
  <c r="Z42" i="30"/>
  <c r="X42" i="30"/>
  <c r="V42" i="30"/>
  <c r="T42" i="30"/>
  <c r="R42" i="30"/>
  <c r="P42" i="30"/>
  <c r="N42" i="30"/>
  <c r="L42" i="30"/>
  <c r="J42" i="30"/>
  <c r="H42" i="30"/>
  <c r="F42" i="30"/>
  <c r="R41" i="30"/>
  <c r="M41" i="30"/>
  <c r="F41" i="30"/>
  <c r="W40" i="30"/>
  <c r="K40" i="30"/>
  <c r="U39" i="30"/>
  <c r="I39" i="30"/>
  <c r="U37" i="30"/>
  <c r="P37" i="30"/>
  <c r="O37" i="30"/>
  <c r="S36" i="30"/>
  <c r="N36" i="30"/>
  <c r="M36" i="30"/>
  <c r="W35" i="30"/>
  <c r="R35" i="30"/>
  <c r="Q35" i="30"/>
  <c r="E35" i="30"/>
  <c r="V33" i="30"/>
  <c r="U33" i="30"/>
  <c r="J33" i="30"/>
  <c r="I33" i="30"/>
  <c r="S32" i="30"/>
  <c r="R32" i="30"/>
  <c r="N32" i="30"/>
  <c r="G32" i="30"/>
  <c r="F32" i="30"/>
  <c r="Q31" i="30"/>
  <c r="P31" i="30"/>
  <c r="L31" i="30"/>
  <c r="E31" i="30"/>
  <c r="O24" i="30"/>
  <c r="X22" i="30"/>
  <c r="W22" i="30"/>
  <c r="V22" i="30"/>
  <c r="V37" i="30" s="1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G36" i="30" s="1"/>
  <c r="F21" i="30"/>
  <c r="E21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K35" i="30" s="1"/>
  <c r="J20" i="30"/>
  <c r="I20" i="30"/>
  <c r="H20" i="30"/>
  <c r="G20" i="30"/>
  <c r="F20" i="30"/>
  <c r="E20" i="30"/>
  <c r="Z19" i="30"/>
  <c r="Y19" i="30"/>
  <c r="Z18" i="30"/>
  <c r="Y18" i="30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X42" i="28"/>
  <c r="V42" i="28"/>
  <c r="T42" i="28"/>
  <c r="R42" i="28"/>
  <c r="P42" i="28"/>
  <c r="N42" i="28"/>
  <c r="L42" i="28"/>
  <c r="J42" i="28"/>
  <c r="H42" i="28"/>
  <c r="F42" i="28"/>
  <c r="Z42" i="27"/>
  <c r="X42" i="27"/>
  <c r="V42" i="27"/>
  <c r="T42" i="27"/>
  <c r="R42" i="27"/>
  <c r="P42" i="27"/>
  <c r="N42" i="27"/>
  <c r="L42" i="27"/>
  <c r="J42" i="27"/>
  <c r="H42" i="27"/>
  <c r="F42" i="27"/>
  <c r="Z42" i="25"/>
  <c r="X42" i="25"/>
  <c r="V42" i="25"/>
  <c r="T42" i="25"/>
  <c r="R42" i="25"/>
  <c r="P42" i="25"/>
  <c r="N42" i="25"/>
  <c r="L42" i="25"/>
  <c r="J42" i="25"/>
  <c r="H42" i="25"/>
  <c r="F42" i="25"/>
  <c r="Z42" i="24"/>
  <c r="X42" i="24"/>
  <c r="V42" i="24"/>
  <c r="T42" i="24"/>
  <c r="R42" i="24"/>
  <c r="P42" i="24"/>
  <c r="N42" i="24"/>
  <c r="L42" i="24"/>
  <c r="J42" i="24"/>
  <c r="H42" i="24"/>
  <c r="F42" i="24"/>
  <c r="Z42" i="22"/>
  <c r="X42" i="22"/>
  <c r="V42" i="22"/>
  <c r="T42" i="22"/>
  <c r="R42" i="22"/>
  <c r="P42" i="22"/>
  <c r="N42" i="22"/>
  <c r="L42" i="22"/>
  <c r="J42" i="22"/>
  <c r="H42" i="22"/>
  <c r="F42" i="22"/>
  <c r="Z41" i="9"/>
  <c r="Y41" i="9"/>
  <c r="Z40" i="9"/>
  <c r="Y40" i="9"/>
  <c r="Z39" i="9"/>
  <c r="Y39" i="9"/>
  <c r="X22" i="29"/>
  <c r="X41" i="33" s="1"/>
  <c r="W22" i="29"/>
  <c r="W41" i="33" s="1"/>
  <c r="V22" i="29"/>
  <c r="V41" i="33" s="1"/>
  <c r="U22" i="29"/>
  <c r="U41" i="33" s="1"/>
  <c r="T22" i="29"/>
  <c r="T41" i="33" s="1"/>
  <c r="S22" i="29"/>
  <c r="S41" i="33" s="1"/>
  <c r="R22" i="29"/>
  <c r="R41" i="33" s="1"/>
  <c r="R45" i="33" s="1"/>
  <c r="Q22" i="29"/>
  <c r="Q41" i="33" s="1"/>
  <c r="P22" i="29"/>
  <c r="P41" i="33" s="1"/>
  <c r="O22" i="29"/>
  <c r="O41" i="33" s="1"/>
  <c r="N22" i="29"/>
  <c r="N41" i="33" s="1"/>
  <c r="M22" i="29"/>
  <c r="M41" i="33" s="1"/>
  <c r="L22" i="29"/>
  <c r="L41" i="33" s="1"/>
  <c r="K22" i="29"/>
  <c r="K41" i="33" s="1"/>
  <c r="J22" i="29"/>
  <c r="J41" i="33" s="1"/>
  <c r="I22" i="29"/>
  <c r="I41" i="33" s="1"/>
  <c r="H22" i="29"/>
  <c r="H41" i="33" s="1"/>
  <c r="G22" i="29"/>
  <c r="G41" i="33" s="1"/>
  <c r="F22" i="29"/>
  <c r="F41" i="33" s="1"/>
  <c r="E22" i="29"/>
  <c r="E41" i="33" s="1"/>
  <c r="X21" i="29"/>
  <c r="X40" i="33" s="1"/>
  <c r="W21" i="29"/>
  <c r="W40" i="33" s="1"/>
  <c r="W48" i="33" s="1"/>
  <c r="V21" i="29"/>
  <c r="V40" i="33" s="1"/>
  <c r="U21" i="29"/>
  <c r="U40" i="33" s="1"/>
  <c r="U44" i="33" s="1"/>
  <c r="T21" i="29"/>
  <c r="T40" i="33" s="1"/>
  <c r="S21" i="29"/>
  <c r="S40" i="33" s="1"/>
  <c r="R21" i="29"/>
  <c r="R40" i="33" s="1"/>
  <c r="Q21" i="29"/>
  <c r="Q40" i="33" s="1"/>
  <c r="Q44" i="33" s="1"/>
  <c r="P21" i="29"/>
  <c r="P40" i="33" s="1"/>
  <c r="O21" i="29"/>
  <c r="O40" i="33" s="1"/>
  <c r="N21" i="29"/>
  <c r="N40" i="33" s="1"/>
  <c r="M21" i="29"/>
  <c r="M40" i="33" s="1"/>
  <c r="L21" i="29"/>
  <c r="L40" i="33" s="1"/>
  <c r="K21" i="29"/>
  <c r="K40" i="33" s="1"/>
  <c r="J21" i="29"/>
  <c r="J40" i="33" s="1"/>
  <c r="I21" i="29"/>
  <c r="I40" i="33" s="1"/>
  <c r="H21" i="29"/>
  <c r="H40" i="33" s="1"/>
  <c r="G21" i="29"/>
  <c r="G40" i="33" s="1"/>
  <c r="F21" i="29"/>
  <c r="F40" i="33" s="1"/>
  <c r="E21" i="29"/>
  <c r="E40" i="33" s="1"/>
  <c r="X20" i="29"/>
  <c r="X39" i="33" s="1"/>
  <c r="W20" i="29"/>
  <c r="W39" i="33" s="1"/>
  <c r="V20" i="29"/>
  <c r="V39" i="33" s="1"/>
  <c r="U20" i="29"/>
  <c r="U39" i="33" s="1"/>
  <c r="T20" i="29"/>
  <c r="T39" i="33" s="1"/>
  <c r="S20" i="29"/>
  <c r="S39" i="33" s="1"/>
  <c r="S47" i="33" s="1"/>
  <c r="R20" i="29"/>
  <c r="R39" i="33" s="1"/>
  <c r="Q20" i="29"/>
  <c r="Q39" i="33" s="1"/>
  <c r="Q43" i="33" s="1"/>
  <c r="P20" i="29"/>
  <c r="P39" i="33" s="1"/>
  <c r="O20" i="29"/>
  <c r="O39" i="33" s="1"/>
  <c r="N20" i="29"/>
  <c r="N39" i="33" s="1"/>
  <c r="M20" i="29"/>
  <c r="M39" i="33" s="1"/>
  <c r="L20" i="29"/>
  <c r="L39" i="33" s="1"/>
  <c r="K20" i="29"/>
  <c r="K39" i="33" s="1"/>
  <c r="K47" i="33" s="1"/>
  <c r="J20" i="29"/>
  <c r="J39" i="33" s="1"/>
  <c r="I20" i="29"/>
  <c r="I39" i="33" s="1"/>
  <c r="H20" i="29"/>
  <c r="H39" i="33" s="1"/>
  <c r="G20" i="29"/>
  <c r="G39" i="33" s="1"/>
  <c r="F20" i="29"/>
  <c r="F39" i="33" s="1"/>
  <c r="E20" i="29"/>
  <c r="E39" i="33" s="1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X41" i="30" s="1"/>
  <c r="W22" i="26"/>
  <c r="W41" i="30" s="1"/>
  <c r="V22" i="26"/>
  <c r="V41" i="30" s="1"/>
  <c r="U22" i="26"/>
  <c r="U41" i="30" s="1"/>
  <c r="T22" i="26"/>
  <c r="T41" i="30" s="1"/>
  <c r="S22" i="26"/>
  <c r="S41" i="30" s="1"/>
  <c r="R22" i="26"/>
  <c r="Q22" i="26"/>
  <c r="Q41" i="30" s="1"/>
  <c r="P22" i="26"/>
  <c r="P41" i="30" s="1"/>
  <c r="P49" i="30" s="1"/>
  <c r="O22" i="26"/>
  <c r="O41" i="30" s="1"/>
  <c r="N22" i="26"/>
  <c r="N41" i="30" s="1"/>
  <c r="M22" i="26"/>
  <c r="L22" i="26"/>
  <c r="L41" i="30" s="1"/>
  <c r="K22" i="26"/>
  <c r="K41" i="30" s="1"/>
  <c r="J22" i="26"/>
  <c r="J41" i="30" s="1"/>
  <c r="J49" i="30" s="1"/>
  <c r="I22" i="26"/>
  <c r="I41" i="30" s="1"/>
  <c r="H22" i="26"/>
  <c r="H41" i="30" s="1"/>
  <c r="G22" i="26"/>
  <c r="G41" i="30" s="1"/>
  <c r="F22" i="26"/>
  <c r="E22" i="26"/>
  <c r="E41" i="30" s="1"/>
  <c r="X21" i="26"/>
  <c r="X40" i="30" s="1"/>
  <c r="W21" i="26"/>
  <c r="V21" i="26"/>
  <c r="V40" i="30" s="1"/>
  <c r="U21" i="26"/>
  <c r="U40" i="30" s="1"/>
  <c r="T21" i="26"/>
  <c r="T40" i="30" s="1"/>
  <c r="T48" i="30" s="1"/>
  <c r="S21" i="26"/>
  <c r="S40" i="30" s="1"/>
  <c r="R21" i="26"/>
  <c r="R40" i="30" s="1"/>
  <c r="Q21" i="26"/>
  <c r="Q40" i="30" s="1"/>
  <c r="P21" i="26"/>
  <c r="P40" i="30" s="1"/>
  <c r="O21" i="26"/>
  <c r="O40" i="30" s="1"/>
  <c r="N21" i="26"/>
  <c r="N40" i="30" s="1"/>
  <c r="N48" i="30" s="1"/>
  <c r="M21" i="26"/>
  <c r="M40" i="30" s="1"/>
  <c r="L21" i="26"/>
  <c r="L40" i="30" s="1"/>
  <c r="L48" i="30" s="1"/>
  <c r="K21" i="26"/>
  <c r="J21" i="26"/>
  <c r="J40" i="30" s="1"/>
  <c r="I21" i="26"/>
  <c r="I40" i="30" s="1"/>
  <c r="H21" i="26"/>
  <c r="H40" i="30" s="1"/>
  <c r="H48" i="30" s="1"/>
  <c r="G21" i="26"/>
  <c r="G40" i="30" s="1"/>
  <c r="F21" i="26"/>
  <c r="F40" i="30" s="1"/>
  <c r="E21" i="26"/>
  <c r="E40" i="30" s="1"/>
  <c r="X20" i="26"/>
  <c r="X39" i="30" s="1"/>
  <c r="X47" i="30" s="1"/>
  <c r="W20" i="26"/>
  <c r="W39" i="30" s="1"/>
  <c r="V20" i="26"/>
  <c r="V39" i="30" s="1"/>
  <c r="U20" i="26"/>
  <c r="T20" i="26"/>
  <c r="T39" i="30" s="1"/>
  <c r="S20" i="26"/>
  <c r="S39" i="30" s="1"/>
  <c r="R20" i="26"/>
  <c r="R39" i="30" s="1"/>
  <c r="Q20" i="26"/>
  <c r="Q39" i="30" s="1"/>
  <c r="P20" i="26"/>
  <c r="P39" i="30" s="1"/>
  <c r="O20" i="26"/>
  <c r="O39" i="30" s="1"/>
  <c r="N20" i="26"/>
  <c r="N39" i="30" s="1"/>
  <c r="M20" i="26"/>
  <c r="M39" i="30" s="1"/>
  <c r="L20" i="26"/>
  <c r="L39" i="30" s="1"/>
  <c r="K20" i="26"/>
  <c r="K39" i="30" s="1"/>
  <c r="J20" i="26"/>
  <c r="J39" i="30" s="1"/>
  <c r="I20" i="26"/>
  <c r="H20" i="26"/>
  <c r="H39" i="30" s="1"/>
  <c r="H47" i="30" s="1"/>
  <c r="G20" i="26"/>
  <c r="G39" i="30" s="1"/>
  <c r="F20" i="26"/>
  <c r="F39" i="30" s="1"/>
  <c r="E20" i="26"/>
  <c r="E39" i="30" s="1"/>
  <c r="Y31" i="43" l="1"/>
  <c r="Y35" i="43"/>
  <c r="W25" i="43"/>
  <c r="Y49" i="43"/>
  <c r="M25" i="43"/>
  <c r="U25" i="43"/>
  <c r="S25" i="43"/>
  <c r="Y23" i="43"/>
  <c r="Y46" i="43" s="1"/>
  <c r="Y45" i="43"/>
  <c r="I25" i="43"/>
  <c r="G25" i="43"/>
  <c r="Q25" i="43"/>
  <c r="Y24" i="43"/>
  <c r="Y33" i="43"/>
  <c r="Y48" i="43"/>
  <c r="O34" i="44"/>
  <c r="O46" i="44"/>
  <c r="M34" i="44"/>
  <c r="M46" i="44"/>
  <c r="K46" i="44"/>
  <c r="K34" i="44"/>
  <c r="Q34" i="44"/>
  <c r="Q46" i="44"/>
  <c r="I46" i="44"/>
  <c r="I34" i="44"/>
  <c r="Y25" i="44"/>
  <c r="U46" i="44"/>
  <c r="U34" i="44"/>
  <c r="E34" i="44"/>
  <c r="E46" i="44"/>
  <c r="Y46" i="44"/>
  <c r="Y34" i="44"/>
  <c r="W46" i="44"/>
  <c r="W34" i="44"/>
  <c r="Y47" i="43"/>
  <c r="Z32" i="43"/>
  <c r="Y36" i="43"/>
  <c r="Y44" i="43"/>
  <c r="G34" i="43"/>
  <c r="G46" i="43"/>
  <c r="M46" i="43"/>
  <c r="M34" i="43"/>
  <c r="Q34" i="43"/>
  <c r="Q46" i="43"/>
  <c r="E34" i="43"/>
  <c r="E46" i="43"/>
  <c r="U46" i="43"/>
  <c r="U34" i="43"/>
  <c r="W34" i="43"/>
  <c r="W46" i="43"/>
  <c r="Y34" i="43"/>
  <c r="I46" i="43"/>
  <c r="I34" i="43"/>
  <c r="S34" i="43"/>
  <c r="S46" i="43"/>
  <c r="K46" i="43"/>
  <c r="K34" i="43"/>
  <c r="O34" i="43"/>
  <c r="O46" i="43"/>
  <c r="Z35" i="42"/>
  <c r="Z47" i="42"/>
  <c r="Y23" i="42"/>
  <c r="Y46" i="42" s="1"/>
  <c r="G46" i="42"/>
  <c r="Z48" i="42"/>
  <c r="Z33" i="42"/>
  <c r="Z44" i="42"/>
  <c r="Z49" i="42"/>
  <c r="S34" i="42"/>
  <c r="I46" i="42"/>
  <c r="I34" i="42"/>
  <c r="Q34" i="42"/>
  <c r="Q46" i="42"/>
  <c r="Y25" i="42"/>
  <c r="E34" i="42"/>
  <c r="E46" i="42"/>
  <c r="W46" i="42"/>
  <c r="W34" i="42"/>
  <c r="K46" i="42"/>
  <c r="K34" i="42"/>
  <c r="O34" i="42"/>
  <c r="O46" i="42"/>
  <c r="M46" i="42"/>
  <c r="M34" i="42"/>
  <c r="Y43" i="39"/>
  <c r="Q34" i="41"/>
  <c r="Q46" i="41"/>
  <c r="U46" i="41"/>
  <c r="U34" i="41"/>
  <c r="M46" i="41"/>
  <c r="M34" i="41"/>
  <c r="E46" i="41"/>
  <c r="E34" i="41"/>
  <c r="I46" i="41"/>
  <c r="I34" i="41"/>
  <c r="O34" i="41"/>
  <c r="O46" i="41"/>
  <c r="Y25" i="41"/>
  <c r="Y46" i="41"/>
  <c r="Y34" i="41"/>
  <c r="S34" i="41"/>
  <c r="S46" i="41"/>
  <c r="W34" i="41"/>
  <c r="W46" i="41"/>
  <c r="G34" i="41"/>
  <c r="G46" i="41"/>
  <c r="K46" i="41"/>
  <c r="K34" i="41"/>
  <c r="Y48" i="39"/>
  <c r="Y44" i="39"/>
  <c r="Y33" i="39"/>
  <c r="Y32" i="39"/>
  <c r="Z36" i="39"/>
  <c r="Q34" i="40"/>
  <c r="Q46" i="40"/>
  <c r="O46" i="40"/>
  <c r="O34" i="40"/>
  <c r="M46" i="40"/>
  <c r="M34" i="40"/>
  <c r="Y46" i="40"/>
  <c r="Y34" i="40"/>
  <c r="E34" i="40"/>
  <c r="E46" i="40"/>
  <c r="U46" i="40"/>
  <c r="U34" i="40"/>
  <c r="I34" i="40"/>
  <c r="I46" i="40"/>
  <c r="S34" i="40"/>
  <c r="S46" i="40"/>
  <c r="Y25" i="40"/>
  <c r="G34" i="40"/>
  <c r="G46" i="40"/>
  <c r="M25" i="39"/>
  <c r="Z49" i="39"/>
  <c r="Z31" i="39"/>
  <c r="U25" i="39"/>
  <c r="K25" i="39"/>
  <c r="G25" i="39"/>
  <c r="E25" i="39"/>
  <c r="Y45" i="39"/>
  <c r="Z44" i="39"/>
  <c r="O25" i="39"/>
  <c r="Z32" i="39"/>
  <c r="Y24" i="39"/>
  <c r="Z43" i="39"/>
  <c r="Z45" i="39"/>
  <c r="Y35" i="39"/>
  <c r="Z33" i="39"/>
  <c r="Y23" i="39"/>
  <c r="Y34" i="39" s="1"/>
  <c r="I25" i="39"/>
  <c r="Q25" i="39"/>
  <c r="Y47" i="39"/>
  <c r="Z47" i="39"/>
  <c r="S25" i="39"/>
  <c r="U46" i="39"/>
  <c r="U34" i="39"/>
  <c r="G34" i="39"/>
  <c r="G46" i="39"/>
  <c r="O34" i="39"/>
  <c r="O46" i="39"/>
  <c r="K46" i="39"/>
  <c r="K34" i="39"/>
  <c r="I46" i="39"/>
  <c r="I34" i="39"/>
  <c r="Q34" i="39"/>
  <c r="Q46" i="39"/>
  <c r="M46" i="39"/>
  <c r="M34" i="39"/>
  <c r="E34" i="39"/>
  <c r="E46" i="39"/>
  <c r="S34" i="39"/>
  <c r="S46" i="39"/>
  <c r="W46" i="39"/>
  <c r="W34" i="39"/>
  <c r="Y37" i="38"/>
  <c r="Y45" i="38"/>
  <c r="Z49" i="38"/>
  <c r="S25" i="38"/>
  <c r="O25" i="38"/>
  <c r="E25" i="38"/>
  <c r="Y25" i="38" s="1"/>
  <c r="W25" i="38"/>
  <c r="Y24" i="38"/>
  <c r="G25" i="38"/>
  <c r="U25" i="38"/>
  <c r="Y33" i="38"/>
  <c r="Y23" i="38"/>
  <c r="Y48" i="38"/>
  <c r="Y43" i="38"/>
  <c r="Y36" i="38"/>
  <c r="Y35" i="38"/>
  <c r="Y44" i="38"/>
  <c r="W46" i="38"/>
  <c r="W34" i="38"/>
  <c r="U46" i="38"/>
  <c r="U34" i="38"/>
  <c r="K46" i="38"/>
  <c r="K34" i="38"/>
  <c r="M46" i="38"/>
  <c r="M34" i="38"/>
  <c r="O34" i="38"/>
  <c r="O46" i="38"/>
  <c r="Q34" i="38"/>
  <c r="Q46" i="38"/>
  <c r="Z47" i="38"/>
  <c r="Z35" i="38"/>
  <c r="Z43" i="38"/>
  <c r="Z31" i="38"/>
  <c r="E34" i="38"/>
  <c r="E46" i="38"/>
  <c r="G34" i="38"/>
  <c r="G46" i="38"/>
  <c r="S34" i="38"/>
  <c r="S46" i="38"/>
  <c r="I46" i="38"/>
  <c r="I34" i="38"/>
  <c r="W25" i="37"/>
  <c r="Z37" i="37"/>
  <c r="M25" i="37"/>
  <c r="K25" i="37"/>
  <c r="Z33" i="37"/>
  <c r="Y33" i="37"/>
  <c r="Q34" i="37"/>
  <c r="Q46" i="37"/>
  <c r="Y46" i="37"/>
  <c r="Y34" i="37"/>
  <c r="Y25" i="37"/>
  <c r="W34" i="37"/>
  <c r="W46" i="37"/>
  <c r="K46" i="37"/>
  <c r="K34" i="37"/>
  <c r="U46" i="37"/>
  <c r="U34" i="37"/>
  <c r="S34" i="37"/>
  <c r="S46" i="37"/>
  <c r="M46" i="37"/>
  <c r="M34" i="37"/>
  <c r="I46" i="37"/>
  <c r="I34" i="37"/>
  <c r="G34" i="37"/>
  <c r="G46" i="37"/>
  <c r="E46" i="37"/>
  <c r="E34" i="37"/>
  <c r="O34" i="37"/>
  <c r="O46" i="37"/>
  <c r="Z35" i="35"/>
  <c r="Y48" i="35"/>
  <c r="Z33" i="35"/>
  <c r="Z44" i="35"/>
  <c r="Z37" i="35"/>
  <c r="Z36" i="35"/>
  <c r="Y32" i="35"/>
  <c r="M25" i="35"/>
  <c r="Q25" i="35"/>
  <c r="Z47" i="35"/>
  <c r="Z32" i="35"/>
  <c r="W46" i="36"/>
  <c r="W34" i="36"/>
  <c r="I46" i="36"/>
  <c r="I34" i="36"/>
  <c r="E34" i="36"/>
  <c r="E46" i="36"/>
  <c r="O46" i="36"/>
  <c r="O34" i="36"/>
  <c r="K34" i="36"/>
  <c r="K46" i="36"/>
  <c r="M34" i="36"/>
  <c r="M46" i="36"/>
  <c r="Q46" i="36"/>
  <c r="Q34" i="36"/>
  <c r="Y34" i="36"/>
  <c r="Y46" i="36"/>
  <c r="U34" i="36"/>
  <c r="U46" i="36"/>
  <c r="G46" i="36"/>
  <c r="G34" i="36"/>
  <c r="S46" i="36"/>
  <c r="S34" i="36"/>
  <c r="Y25" i="36"/>
  <c r="Y32" i="36"/>
  <c r="Y44" i="36"/>
  <c r="Y48" i="36"/>
  <c r="Y36" i="36"/>
  <c r="I25" i="35"/>
  <c r="Y33" i="35"/>
  <c r="W25" i="35"/>
  <c r="Y49" i="35"/>
  <c r="O25" i="35"/>
  <c r="K25" i="35"/>
  <c r="S25" i="35"/>
  <c r="Y45" i="35"/>
  <c r="Y37" i="35"/>
  <c r="U25" i="35"/>
  <c r="Y23" i="35"/>
  <c r="Y46" i="35" s="1"/>
  <c r="Z45" i="35"/>
  <c r="Y36" i="35"/>
  <c r="Y24" i="35"/>
  <c r="W46" i="35"/>
  <c r="W34" i="35"/>
  <c r="E34" i="35"/>
  <c r="E46" i="35"/>
  <c r="I46" i="35"/>
  <c r="I34" i="35"/>
  <c r="U46" i="35"/>
  <c r="U34" i="35"/>
  <c r="K46" i="35"/>
  <c r="K34" i="35"/>
  <c r="S34" i="35"/>
  <c r="S46" i="35"/>
  <c r="G34" i="35"/>
  <c r="G46" i="35"/>
  <c r="O34" i="35"/>
  <c r="O46" i="35"/>
  <c r="M46" i="35"/>
  <c r="M34" i="35"/>
  <c r="Q34" i="35"/>
  <c r="Q46" i="35"/>
  <c r="Y31" i="34"/>
  <c r="I25" i="34"/>
  <c r="M25" i="34"/>
  <c r="Y47" i="34"/>
  <c r="Q25" i="34"/>
  <c r="Y36" i="34"/>
  <c r="Z36" i="34"/>
  <c r="Y35" i="34"/>
  <c r="Z44" i="34"/>
  <c r="E25" i="34"/>
  <c r="Y25" i="34" s="1"/>
  <c r="Z32" i="34"/>
  <c r="K34" i="34"/>
  <c r="Q34" i="34"/>
  <c r="Q46" i="34"/>
  <c r="E34" i="34"/>
  <c r="E46" i="34"/>
  <c r="U46" i="34"/>
  <c r="U34" i="34"/>
  <c r="S34" i="34"/>
  <c r="S46" i="34"/>
  <c r="O34" i="34"/>
  <c r="O46" i="34"/>
  <c r="I46" i="34"/>
  <c r="I34" i="34"/>
  <c r="Y46" i="34"/>
  <c r="Y34" i="34"/>
  <c r="G34" i="34"/>
  <c r="G46" i="34"/>
  <c r="M46" i="34"/>
  <c r="M34" i="34"/>
  <c r="L44" i="33"/>
  <c r="L48" i="33"/>
  <c r="J49" i="33"/>
  <c r="J45" i="33"/>
  <c r="N43" i="33"/>
  <c r="N47" i="33"/>
  <c r="F48" i="33"/>
  <c r="F44" i="33"/>
  <c r="P49" i="33"/>
  <c r="P45" i="33"/>
  <c r="H43" i="33"/>
  <c r="H47" i="33"/>
  <c r="T47" i="33"/>
  <c r="T43" i="33"/>
  <c r="X48" i="33"/>
  <c r="X44" i="33"/>
  <c r="L43" i="33"/>
  <c r="L47" i="33"/>
  <c r="X43" i="33"/>
  <c r="X47" i="33"/>
  <c r="P48" i="33"/>
  <c r="P44" i="33"/>
  <c r="T49" i="33"/>
  <c r="T45" i="33"/>
  <c r="R48" i="33"/>
  <c r="R44" i="33"/>
  <c r="V45" i="33"/>
  <c r="V49" i="33"/>
  <c r="F47" i="33"/>
  <c r="F43" i="33"/>
  <c r="R47" i="33"/>
  <c r="R43" i="33"/>
  <c r="J44" i="33"/>
  <c r="J48" i="33"/>
  <c r="V48" i="33"/>
  <c r="V44" i="33"/>
  <c r="H45" i="33"/>
  <c r="H49" i="33"/>
  <c r="N49" i="33"/>
  <c r="N45" i="33"/>
  <c r="G43" i="30"/>
  <c r="G39" i="31"/>
  <c r="Y39" i="31"/>
  <c r="I44" i="30"/>
  <c r="I40" i="31"/>
  <c r="U23" i="30"/>
  <c r="U40" i="31"/>
  <c r="M49" i="30"/>
  <c r="M41" i="31"/>
  <c r="I47" i="33"/>
  <c r="I43" i="33"/>
  <c r="O43" i="33"/>
  <c r="O47" i="33"/>
  <c r="U47" i="33"/>
  <c r="U43" i="33"/>
  <c r="G44" i="33"/>
  <c r="G48" i="33"/>
  <c r="M48" i="33"/>
  <c r="M44" i="33"/>
  <c r="S44" i="33"/>
  <c r="S48" i="33"/>
  <c r="E49" i="33"/>
  <c r="E45" i="33"/>
  <c r="E23" i="33"/>
  <c r="K49" i="33"/>
  <c r="K23" i="33"/>
  <c r="Q23" i="33"/>
  <c r="Q42" i="32" s="1"/>
  <c r="Q49" i="33"/>
  <c r="Q45" i="33"/>
  <c r="W23" i="33"/>
  <c r="W45" i="33"/>
  <c r="W49" i="33"/>
  <c r="Z21" i="30"/>
  <c r="Z40" i="31" s="1"/>
  <c r="H43" i="30"/>
  <c r="H39" i="31"/>
  <c r="N43" i="30"/>
  <c r="N39" i="31"/>
  <c r="N47" i="30"/>
  <c r="T43" i="30"/>
  <c r="T39" i="31"/>
  <c r="T47" i="30"/>
  <c r="Z39" i="31"/>
  <c r="J44" i="30"/>
  <c r="J40" i="31"/>
  <c r="P44" i="30"/>
  <c r="P40" i="31"/>
  <c r="P48" i="30"/>
  <c r="V44" i="30"/>
  <c r="V40" i="31"/>
  <c r="H37" i="30"/>
  <c r="H41" i="31"/>
  <c r="H33" i="30"/>
  <c r="H49" i="30"/>
  <c r="N37" i="30"/>
  <c r="N41" i="31"/>
  <c r="N49" i="30"/>
  <c r="T37" i="30"/>
  <c r="T41" i="31"/>
  <c r="T49" i="30"/>
  <c r="T33" i="30"/>
  <c r="N33" i="30"/>
  <c r="J48" i="30"/>
  <c r="V43" i="32"/>
  <c r="V47" i="32"/>
  <c r="W44" i="33"/>
  <c r="Y41" i="29"/>
  <c r="Y37" i="31"/>
  <c r="G25" i="31"/>
  <c r="M25" i="31"/>
  <c r="O25" i="31"/>
  <c r="I25" i="31"/>
  <c r="K25" i="31"/>
  <c r="E25" i="31"/>
  <c r="U25" i="31"/>
  <c r="W25" i="31"/>
  <c r="Y33" i="31"/>
  <c r="S25" i="31"/>
  <c r="Y21" i="30"/>
  <c r="Y40" i="31" s="1"/>
  <c r="M43" i="30"/>
  <c r="M39" i="31"/>
  <c r="S43" i="30"/>
  <c r="S39" i="31"/>
  <c r="O44" i="30"/>
  <c r="O40" i="31"/>
  <c r="G49" i="30"/>
  <c r="G41" i="31"/>
  <c r="S49" i="30"/>
  <c r="S41" i="31"/>
  <c r="J47" i="33"/>
  <c r="J43" i="33"/>
  <c r="P43" i="33"/>
  <c r="P47" i="33"/>
  <c r="V47" i="33"/>
  <c r="V43" i="33"/>
  <c r="H48" i="33"/>
  <c r="H44" i="33"/>
  <c r="N48" i="33"/>
  <c r="N44" i="33"/>
  <c r="T48" i="33"/>
  <c r="T44" i="33"/>
  <c r="F49" i="33"/>
  <c r="F45" i="33"/>
  <c r="L45" i="33"/>
  <c r="L49" i="33"/>
  <c r="X45" i="33"/>
  <c r="X49" i="33"/>
  <c r="K45" i="33"/>
  <c r="P45" i="32"/>
  <c r="P49" i="32"/>
  <c r="E43" i="33"/>
  <c r="E47" i="33"/>
  <c r="W47" i="33"/>
  <c r="W43" i="33"/>
  <c r="I44" i="33"/>
  <c r="I48" i="33"/>
  <c r="O48" i="33"/>
  <c r="O44" i="33"/>
  <c r="G45" i="33"/>
  <c r="G23" i="33"/>
  <c r="G42" i="32" s="1"/>
  <c r="G49" i="33"/>
  <c r="M49" i="33"/>
  <c r="M45" i="33"/>
  <c r="S23" i="33"/>
  <c r="S42" i="32" s="1"/>
  <c r="S49" i="33"/>
  <c r="S45" i="33"/>
  <c r="V48" i="30"/>
  <c r="S43" i="33"/>
  <c r="K43" i="33"/>
  <c r="N49" i="32"/>
  <c r="N45" i="32"/>
  <c r="Z41" i="29"/>
  <c r="Z33" i="31"/>
  <c r="Z37" i="31"/>
  <c r="G47" i="33"/>
  <c r="G43" i="33"/>
  <c r="M47" i="33"/>
  <c r="M43" i="33"/>
  <c r="E44" i="33"/>
  <c r="E48" i="33"/>
  <c r="K44" i="33"/>
  <c r="K48" i="33"/>
  <c r="I23" i="33"/>
  <c r="I42" i="32" s="1"/>
  <c r="I49" i="33"/>
  <c r="I45" i="33"/>
  <c r="O45" i="33"/>
  <c r="O23" i="33"/>
  <c r="O42" i="32" s="1"/>
  <c r="O49" i="33"/>
  <c r="U49" i="33"/>
  <c r="U45" i="33"/>
  <c r="U23" i="33"/>
  <c r="U42" i="32" s="1"/>
  <c r="F43" i="30"/>
  <c r="F39" i="31"/>
  <c r="F35" i="30"/>
  <c r="F31" i="30"/>
  <c r="L43" i="30"/>
  <c r="L39" i="31"/>
  <c r="L35" i="30"/>
  <c r="R43" i="30"/>
  <c r="R39" i="31"/>
  <c r="R31" i="30"/>
  <c r="X43" i="30"/>
  <c r="X39" i="31"/>
  <c r="X35" i="30"/>
  <c r="H44" i="30"/>
  <c r="H40" i="31"/>
  <c r="H36" i="30"/>
  <c r="H32" i="30"/>
  <c r="N44" i="30"/>
  <c r="N40" i="31"/>
  <c r="T44" i="30"/>
  <c r="T40" i="31"/>
  <c r="T36" i="30"/>
  <c r="T32" i="30"/>
  <c r="F45" i="30"/>
  <c r="F41" i="31"/>
  <c r="F49" i="30"/>
  <c r="L45" i="30"/>
  <c r="L41" i="31"/>
  <c r="L49" i="30"/>
  <c r="R45" i="30"/>
  <c r="R41" i="31"/>
  <c r="R49" i="30"/>
  <c r="X45" i="30"/>
  <c r="X41" i="31"/>
  <c r="X31" i="30"/>
  <c r="Q48" i="33"/>
  <c r="U48" i="33"/>
  <c r="Q47" i="33"/>
  <c r="Y22" i="30"/>
  <c r="Y41" i="31" s="1"/>
  <c r="Y45" i="31" s="1"/>
  <c r="I47" i="30"/>
  <c r="I39" i="31"/>
  <c r="O47" i="30"/>
  <c r="O39" i="31"/>
  <c r="U47" i="30"/>
  <c r="U39" i="31"/>
  <c r="E48" i="30"/>
  <c r="E40" i="31"/>
  <c r="K48" i="30"/>
  <c r="K40" i="31"/>
  <c r="Q48" i="30"/>
  <c r="Q40" i="31"/>
  <c r="W48" i="30"/>
  <c r="W40" i="31"/>
  <c r="I45" i="30"/>
  <c r="I41" i="31"/>
  <c r="O45" i="30"/>
  <c r="O41" i="31"/>
  <c r="U45" i="30"/>
  <c r="U41" i="31"/>
  <c r="O33" i="30"/>
  <c r="R47" i="32"/>
  <c r="R43" i="32"/>
  <c r="Z22" i="30"/>
  <c r="Z41" i="31" s="1"/>
  <c r="Z49" i="31" s="1"/>
  <c r="J35" i="30"/>
  <c r="J39" i="31"/>
  <c r="J47" i="30"/>
  <c r="P35" i="30"/>
  <c r="P39" i="31"/>
  <c r="V35" i="30"/>
  <c r="V39" i="31"/>
  <c r="V47" i="30"/>
  <c r="F36" i="30"/>
  <c r="F40" i="31"/>
  <c r="F48" i="30"/>
  <c r="L36" i="30"/>
  <c r="L40" i="31"/>
  <c r="R36" i="30"/>
  <c r="R40" i="31"/>
  <c r="R48" i="30"/>
  <c r="X36" i="30"/>
  <c r="X40" i="31"/>
  <c r="X48" i="30"/>
  <c r="J45" i="30"/>
  <c r="J41" i="31"/>
  <c r="P45" i="30"/>
  <c r="P41" i="31"/>
  <c r="V45" i="30"/>
  <c r="V41" i="31"/>
  <c r="J31" i="30"/>
  <c r="V31" i="30"/>
  <c r="L32" i="30"/>
  <c r="X32" i="30"/>
  <c r="P33" i="30"/>
  <c r="I37" i="30"/>
  <c r="P47" i="30"/>
  <c r="E43" i="30"/>
  <c r="E39" i="31"/>
  <c r="K43" i="30"/>
  <c r="K39" i="31"/>
  <c r="Q43" i="30"/>
  <c r="Q39" i="31"/>
  <c r="W43" i="30"/>
  <c r="W39" i="31"/>
  <c r="G44" i="30"/>
  <c r="G40" i="31"/>
  <c r="M44" i="30"/>
  <c r="M40" i="31"/>
  <c r="S44" i="30"/>
  <c r="S40" i="31"/>
  <c r="E45" i="30"/>
  <c r="E41" i="31"/>
  <c r="K45" i="30"/>
  <c r="K41" i="31"/>
  <c r="Q45" i="30"/>
  <c r="Q41" i="31"/>
  <c r="W45" i="30"/>
  <c r="W41" i="31"/>
  <c r="K31" i="30"/>
  <c r="W31" i="30"/>
  <c r="M32" i="30"/>
  <c r="J37" i="30"/>
  <c r="T49" i="32"/>
  <c r="Q47" i="32"/>
  <c r="Q43" i="32"/>
  <c r="P48" i="32"/>
  <c r="Y36" i="33"/>
  <c r="H44" i="32"/>
  <c r="Y32" i="33"/>
  <c r="Z32" i="33"/>
  <c r="Y43" i="32"/>
  <c r="Z44" i="32"/>
  <c r="S34" i="33"/>
  <c r="S46" i="33"/>
  <c r="O34" i="33"/>
  <c r="G34" i="33"/>
  <c r="Q34" i="33"/>
  <c r="U34" i="33"/>
  <c r="Y25" i="33"/>
  <c r="I46" i="33"/>
  <c r="I34" i="33"/>
  <c r="M34" i="33"/>
  <c r="S25" i="32"/>
  <c r="Y24" i="32"/>
  <c r="Y49" i="32"/>
  <c r="Z43" i="32"/>
  <c r="O25" i="32"/>
  <c r="K25" i="32"/>
  <c r="G25" i="32"/>
  <c r="Y45" i="32"/>
  <c r="Q25" i="32"/>
  <c r="U25" i="32"/>
  <c r="W25" i="32"/>
  <c r="M25" i="32"/>
  <c r="I25" i="32"/>
  <c r="Z49" i="32"/>
  <c r="Z45" i="32"/>
  <c r="Z48" i="32"/>
  <c r="Y23" i="32"/>
  <c r="G46" i="32"/>
  <c r="O46" i="32"/>
  <c r="U46" i="32"/>
  <c r="I46" i="32"/>
  <c r="Q46" i="32"/>
  <c r="M46" i="32"/>
  <c r="S46" i="32"/>
  <c r="Y25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9" i="33" s="1"/>
  <c r="Y32" i="30"/>
  <c r="Y36" i="30"/>
  <c r="Z36" i="30"/>
  <c r="Z32" i="30"/>
  <c r="O25" i="30"/>
  <c r="M25" i="30"/>
  <c r="Y33" i="30"/>
  <c r="Y37" i="30"/>
  <c r="Y24" i="30"/>
  <c r="Z33" i="30"/>
  <c r="Z37" i="30"/>
  <c r="W24" i="30"/>
  <c r="M23" i="30"/>
  <c r="M42" i="31" s="1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O42" i="31" s="1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Q25" i="30"/>
  <c r="G35" i="30"/>
  <c r="Y35" i="30"/>
  <c r="O36" i="30"/>
  <c r="K37" i="30"/>
  <c r="W37" i="30"/>
  <c r="E23" i="30"/>
  <c r="E42" i="31" s="1"/>
  <c r="Q23" i="30"/>
  <c r="Q42" i="31" s="1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G42" i="31" s="1"/>
  <c r="S23" i="30"/>
  <c r="S42" i="31" s="1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I48" i="30"/>
  <c r="O48" i="30"/>
  <c r="U48" i="30"/>
  <c r="E49" i="30"/>
  <c r="K49" i="30"/>
  <c r="Q49" i="30"/>
  <c r="W49" i="30"/>
  <c r="I23" i="30"/>
  <c r="I42" i="31" s="1"/>
  <c r="U44" i="30"/>
  <c r="K23" i="30"/>
  <c r="K42" i="31" s="1"/>
  <c r="W23" i="30"/>
  <c r="W42" i="31" s="1"/>
  <c r="M24" i="30"/>
  <c r="Z21" i="29"/>
  <c r="Z40" i="33" s="1"/>
  <c r="Z48" i="33" s="1"/>
  <c r="Z20" i="29"/>
  <c r="Z39" i="33" s="1"/>
  <c r="Y22" i="29"/>
  <c r="Y21" i="29"/>
  <c r="Y40" i="33" s="1"/>
  <c r="G23" i="29"/>
  <c r="G42" i="33" s="1"/>
  <c r="G46" i="33" s="1"/>
  <c r="S23" i="29"/>
  <c r="S42" i="33" s="1"/>
  <c r="Z22" i="29"/>
  <c r="Z41" i="33" s="1"/>
  <c r="I24" i="29"/>
  <c r="K24" i="29"/>
  <c r="E23" i="29"/>
  <c r="E42" i="33" s="1"/>
  <c r="Q23" i="29"/>
  <c r="Q42" i="33" s="1"/>
  <c r="Q46" i="33" s="1"/>
  <c r="G24" i="29"/>
  <c r="S24" i="29"/>
  <c r="I23" i="29"/>
  <c r="I42" i="33" s="1"/>
  <c r="W24" i="29"/>
  <c r="K23" i="29"/>
  <c r="K42" i="33" s="1"/>
  <c r="W23" i="29"/>
  <c r="W42" i="33" s="1"/>
  <c r="M24" i="29"/>
  <c r="U24" i="29"/>
  <c r="U23" i="29"/>
  <c r="U42" i="33" s="1"/>
  <c r="U46" i="33" s="1"/>
  <c r="M23" i="29"/>
  <c r="M42" i="33" s="1"/>
  <c r="M46" i="33" s="1"/>
  <c r="O24" i="29"/>
  <c r="O23" i="29"/>
  <c r="O42" i="33" s="1"/>
  <c r="O46" i="33" s="1"/>
  <c r="E24" i="29"/>
  <c r="Q24" i="29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V48" i="28"/>
  <c r="S48" i="28"/>
  <c r="P48" i="28"/>
  <c r="M48" i="28"/>
  <c r="J48" i="28"/>
  <c r="G48" i="28"/>
  <c r="W43" i="28"/>
  <c r="Q43" i="28"/>
  <c r="K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Z19" i="28"/>
  <c r="Y19" i="28"/>
  <c r="Z18" i="28"/>
  <c r="Y18" i="28"/>
  <c r="Z17" i="28"/>
  <c r="Y17" i="28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Z41" i="28" s="1"/>
  <c r="X22" i="27"/>
  <c r="W22" i="27"/>
  <c r="V22" i="27"/>
  <c r="U22" i="27"/>
  <c r="U41" i="28" s="1"/>
  <c r="U45" i="28" s="1"/>
  <c r="T22" i="27"/>
  <c r="S22" i="27"/>
  <c r="R22" i="27"/>
  <c r="Q22" i="27"/>
  <c r="P22" i="27"/>
  <c r="O22" i="27"/>
  <c r="O41" i="28" s="1"/>
  <c r="O45" i="28" s="1"/>
  <c r="N22" i="27"/>
  <c r="M22" i="27"/>
  <c r="L22" i="27"/>
  <c r="K22" i="27"/>
  <c r="J22" i="27"/>
  <c r="I22" i="27"/>
  <c r="I41" i="28" s="1"/>
  <c r="I45" i="28" s="1"/>
  <c r="H22" i="27"/>
  <c r="G22" i="27"/>
  <c r="F22" i="27"/>
  <c r="E22" i="27"/>
  <c r="X21" i="27"/>
  <c r="W21" i="27"/>
  <c r="V21" i="27"/>
  <c r="V40" i="28" s="1"/>
  <c r="V44" i="28" s="1"/>
  <c r="U21" i="27"/>
  <c r="U36" i="27" s="1"/>
  <c r="T21" i="27"/>
  <c r="S21" i="27"/>
  <c r="S40" i="28" s="1"/>
  <c r="S44" i="28" s="1"/>
  <c r="R21" i="27"/>
  <c r="Q21" i="27"/>
  <c r="P21" i="27"/>
  <c r="P40" i="28" s="1"/>
  <c r="P44" i="28" s="1"/>
  <c r="O21" i="27"/>
  <c r="N21" i="27"/>
  <c r="M21" i="27"/>
  <c r="M40" i="28" s="1"/>
  <c r="M44" i="28" s="1"/>
  <c r="L21" i="27"/>
  <c r="K21" i="27"/>
  <c r="J21" i="27"/>
  <c r="J40" i="28" s="1"/>
  <c r="J44" i="28" s="1"/>
  <c r="I21" i="27"/>
  <c r="I23" i="27" s="1"/>
  <c r="H21" i="27"/>
  <c r="G21" i="27"/>
  <c r="G40" i="28" s="1"/>
  <c r="G44" i="28" s="1"/>
  <c r="F21" i="27"/>
  <c r="E21" i="27"/>
  <c r="Y20" i="27"/>
  <c r="Y39" i="28" s="1"/>
  <c r="X20" i="27"/>
  <c r="W20" i="27"/>
  <c r="W39" i="28" s="1"/>
  <c r="W47" i="28" s="1"/>
  <c r="V20" i="27"/>
  <c r="U20" i="27"/>
  <c r="T20" i="27"/>
  <c r="S20" i="27"/>
  <c r="R20" i="27"/>
  <c r="Q20" i="27"/>
  <c r="Q39" i="28" s="1"/>
  <c r="Q47" i="28" s="1"/>
  <c r="P20" i="27"/>
  <c r="O20" i="27"/>
  <c r="N20" i="27"/>
  <c r="M20" i="27"/>
  <c r="L20" i="27"/>
  <c r="K20" i="27"/>
  <c r="K39" i="28" s="1"/>
  <c r="K47" i="28" s="1"/>
  <c r="J20" i="27"/>
  <c r="I20" i="27"/>
  <c r="H20" i="27"/>
  <c r="G20" i="27"/>
  <c r="F20" i="27"/>
  <c r="E20" i="27"/>
  <c r="E39" i="28" s="1"/>
  <c r="E47" i="28" s="1"/>
  <c r="X22" i="25"/>
  <c r="X41" i="27" s="1"/>
  <c r="W22" i="25"/>
  <c r="W41" i="27" s="1"/>
  <c r="V22" i="25"/>
  <c r="V41" i="27" s="1"/>
  <c r="U22" i="25"/>
  <c r="U41" i="27" s="1"/>
  <c r="U49" i="27" s="1"/>
  <c r="T22" i="25"/>
  <c r="T41" i="27" s="1"/>
  <c r="S22" i="25"/>
  <c r="S41" i="27" s="1"/>
  <c r="R22" i="25"/>
  <c r="R41" i="27" s="1"/>
  <c r="Q22" i="25"/>
  <c r="Q41" i="27" s="1"/>
  <c r="P22" i="25"/>
  <c r="P41" i="27" s="1"/>
  <c r="O22" i="25"/>
  <c r="O41" i="27" s="1"/>
  <c r="O49" i="27" s="1"/>
  <c r="N22" i="25"/>
  <c r="N41" i="27" s="1"/>
  <c r="M22" i="25"/>
  <c r="M41" i="27" s="1"/>
  <c r="L22" i="25"/>
  <c r="L41" i="27" s="1"/>
  <c r="K22" i="25"/>
  <c r="K41" i="27" s="1"/>
  <c r="J22" i="25"/>
  <c r="J41" i="27" s="1"/>
  <c r="I22" i="25"/>
  <c r="I41" i="27" s="1"/>
  <c r="I49" i="27" s="1"/>
  <c r="H22" i="25"/>
  <c r="H41" i="27" s="1"/>
  <c r="G22" i="25"/>
  <c r="G41" i="27" s="1"/>
  <c r="F22" i="25"/>
  <c r="F41" i="27" s="1"/>
  <c r="F45" i="27" s="1"/>
  <c r="E22" i="25"/>
  <c r="E41" i="27" s="1"/>
  <c r="E49" i="27" s="1"/>
  <c r="X21" i="25"/>
  <c r="X40" i="27" s="1"/>
  <c r="X44" i="27" s="1"/>
  <c r="W21" i="25"/>
  <c r="W40" i="27" s="1"/>
  <c r="V21" i="25"/>
  <c r="V40" i="27" s="1"/>
  <c r="V44" i="27" s="1"/>
  <c r="U21" i="25"/>
  <c r="U40" i="27" s="1"/>
  <c r="T21" i="25"/>
  <c r="T40" i="27" s="1"/>
  <c r="S21" i="25"/>
  <c r="S40" i="27" s="1"/>
  <c r="S44" i="27" s="1"/>
  <c r="R21" i="25"/>
  <c r="R40" i="27" s="1"/>
  <c r="R44" i="27" s="1"/>
  <c r="Q21" i="25"/>
  <c r="Q40" i="27" s="1"/>
  <c r="P21" i="25"/>
  <c r="P40" i="27" s="1"/>
  <c r="P44" i="27" s="1"/>
  <c r="O21" i="25"/>
  <c r="O40" i="27" s="1"/>
  <c r="N21" i="25"/>
  <c r="N40" i="27" s="1"/>
  <c r="M21" i="25"/>
  <c r="M40" i="27" s="1"/>
  <c r="M44" i="27" s="1"/>
  <c r="L21" i="25"/>
  <c r="L40" i="27" s="1"/>
  <c r="L44" i="27" s="1"/>
  <c r="K21" i="25"/>
  <c r="K40" i="27" s="1"/>
  <c r="J21" i="25"/>
  <c r="J40" i="27" s="1"/>
  <c r="J44" i="27" s="1"/>
  <c r="I21" i="25"/>
  <c r="I40" i="27" s="1"/>
  <c r="H21" i="25"/>
  <c r="H40" i="27" s="1"/>
  <c r="G21" i="25"/>
  <c r="G40" i="27" s="1"/>
  <c r="G44" i="27" s="1"/>
  <c r="F21" i="25"/>
  <c r="F40" i="27" s="1"/>
  <c r="F44" i="27" s="1"/>
  <c r="E21" i="25"/>
  <c r="E40" i="27" s="1"/>
  <c r="X20" i="25"/>
  <c r="X39" i="27" s="1"/>
  <c r="W20" i="25"/>
  <c r="W39" i="27" s="1"/>
  <c r="W43" i="27" s="1"/>
  <c r="V20" i="25"/>
  <c r="V39" i="27" s="1"/>
  <c r="U20" i="25"/>
  <c r="U39" i="27" s="1"/>
  <c r="T20" i="25"/>
  <c r="T39" i="27" s="1"/>
  <c r="S20" i="25"/>
  <c r="S39" i="27" s="1"/>
  <c r="R20" i="25"/>
  <c r="R39" i="27" s="1"/>
  <c r="Q20" i="25"/>
  <c r="Q39" i="27" s="1"/>
  <c r="Q43" i="27" s="1"/>
  <c r="P20" i="25"/>
  <c r="P39" i="27" s="1"/>
  <c r="P43" i="27" s="1"/>
  <c r="O20" i="25"/>
  <c r="O39" i="27" s="1"/>
  <c r="N20" i="25"/>
  <c r="N39" i="27" s="1"/>
  <c r="M20" i="25"/>
  <c r="M39" i="27" s="1"/>
  <c r="L20" i="25"/>
  <c r="L39" i="27" s="1"/>
  <c r="K20" i="25"/>
  <c r="K39" i="27" s="1"/>
  <c r="J20" i="25"/>
  <c r="J39" i="27" s="1"/>
  <c r="I20" i="25"/>
  <c r="I39" i="27" s="1"/>
  <c r="H20" i="25"/>
  <c r="H39" i="27" s="1"/>
  <c r="G20" i="25"/>
  <c r="G39" i="27" s="1"/>
  <c r="F20" i="25"/>
  <c r="F39" i="27" s="1"/>
  <c r="E20" i="25"/>
  <c r="E39" i="27" s="1"/>
  <c r="W49" i="27"/>
  <c r="Q49" i="27"/>
  <c r="K49" i="27"/>
  <c r="V48" i="27"/>
  <c r="S48" i="27"/>
  <c r="P48" i="27"/>
  <c r="M48" i="27"/>
  <c r="J48" i="27"/>
  <c r="G48" i="27"/>
  <c r="X47" i="27"/>
  <c r="W47" i="27"/>
  <c r="U47" i="27"/>
  <c r="T47" i="27"/>
  <c r="R47" i="27"/>
  <c r="Q47" i="27"/>
  <c r="O47" i="27"/>
  <c r="N47" i="27"/>
  <c r="L47" i="27"/>
  <c r="K47" i="27"/>
  <c r="I47" i="27"/>
  <c r="H47" i="27"/>
  <c r="F47" i="27"/>
  <c r="E47" i="27"/>
  <c r="X45" i="27"/>
  <c r="U45" i="27"/>
  <c r="T45" i="27"/>
  <c r="S45" i="27"/>
  <c r="R45" i="27"/>
  <c r="O45" i="27"/>
  <c r="M45" i="27"/>
  <c r="L45" i="27"/>
  <c r="G45" i="27"/>
  <c r="W44" i="27"/>
  <c r="T44" i="27"/>
  <c r="Q44" i="27"/>
  <c r="N44" i="27"/>
  <c r="K44" i="27"/>
  <c r="H44" i="27"/>
  <c r="E44" i="27"/>
  <c r="S43" i="27"/>
  <c r="X37" i="27"/>
  <c r="W37" i="27"/>
  <c r="U37" i="27"/>
  <c r="S37" i="27"/>
  <c r="R37" i="27"/>
  <c r="Q37" i="27"/>
  <c r="O37" i="27"/>
  <c r="M37" i="27"/>
  <c r="L37" i="27"/>
  <c r="I37" i="27"/>
  <c r="G37" i="27"/>
  <c r="F37" i="27"/>
  <c r="E37" i="27"/>
  <c r="V36" i="27"/>
  <c r="S36" i="27"/>
  <c r="P36" i="27"/>
  <c r="M36" i="27"/>
  <c r="J36" i="27"/>
  <c r="I36" i="27"/>
  <c r="G36" i="27"/>
  <c r="W35" i="27"/>
  <c r="U35" i="27"/>
  <c r="Q35" i="27"/>
  <c r="P35" i="27"/>
  <c r="O35" i="27"/>
  <c r="K35" i="27"/>
  <c r="I35" i="27"/>
  <c r="E35" i="27"/>
  <c r="X33" i="27"/>
  <c r="W33" i="27"/>
  <c r="U33" i="27"/>
  <c r="S33" i="27"/>
  <c r="R33" i="27"/>
  <c r="Q33" i="27"/>
  <c r="O33" i="27"/>
  <c r="M33" i="27"/>
  <c r="L33" i="27"/>
  <c r="I33" i="27"/>
  <c r="G33" i="27"/>
  <c r="F33" i="27"/>
  <c r="E33" i="27"/>
  <c r="V32" i="27"/>
  <c r="S32" i="27"/>
  <c r="P32" i="27"/>
  <c r="M32" i="27"/>
  <c r="J32" i="27"/>
  <c r="I32" i="27"/>
  <c r="G32" i="27"/>
  <c r="W31" i="27"/>
  <c r="U31" i="27"/>
  <c r="Q31" i="27"/>
  <c r="P31" i="27"/>
  <c r="O31" i="27"/>
  <c r="K31" i="27"/>
  <c r="I31" i="27"/>
  <c r="E31" i="27"/>
  <c r="W24" i="27"/>
  <c r="U24" i="27"/>
  <c r="M24" i="27"/>
  <c r="K24" i="27"/>
  <c r="I24" i="27"/>
  <c r="E24" i="27"/>
  <c r="W23" i="27"/>
  <c r="S23" i="27"/>
  <c r="Q23" i="27"/>
  <c r="Z19" i="27"/>
  <c r="Y19" i="27"/>
  <c r="Z18" i="27"/>
  <c r="Z21" i="27" s="1"/>
  <c r="Z40" i="28" s="1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25" i="43" l="1"/>
  <c r="Y34" i="42"/>
  <c r="Y46" i="39"/>
  <c r="Y25" i="39"/>
  <c r="Y46" i="38"/>
  <c r="Y34" i="38"/>
  <c r="Y25" i="35"/>
  <c r="Y34" i="35"/>
  <c r="I42" i="28"/>
  <c r="S42" i="28"/>
  <c r="Z20" i="27"/>
  <c r="Z39" i="28" s="1"/>
  <c r="Z43" i="28" s="1"/>
  <c r="U32" i="27"/>
  <c r="G25" i="29"/>
  <c r="Y41" i="33"/>
  <c r="Q45" i="31"/>
  <c r="Q49" i="31"/>
  <c r="Q23" i="31"/>
  <c r="S48" i="31"/>
  <c r="S44" i="31"/>
  <c r="W47" i="31"/>
  <c r="W43" i="31"/>
  <c r="E47" i="31"/>
  <c r="E43" i="31"/>
  <c r="F44" i="31"/>
  <c r="F48" i="31"/>
  <c r="I45" i="31"/>
  <c r="I49" i="31"/>
  <c r="I23" i="31"/>
  <c r="K44" i="31"/>
  <c r="K48" i="31"/>
  <c r="O43" i="31"/>
  <c r="O47" i="31"/>
  <c r="I48" i="27"/>
  <c r="I40" i="28"/>
  <c r="I44" i="27"/>
  <c r="Z20" i="28"/>
  <c r="Z39" i="26" s="1"/>
  <c r="M31" i="27"/>
  <c r="M39" i="28"/>
  <c r="M47" i="27"/>
  <c r="W46" i="33"/>
  <c r="W42" i="32"/>
  <c r="W46" i="32" s="1"/>
  <c r="W34" i="33"/>
  <c r="E42" i="32"/>
  <c r="E46" i="32" s="1"/>
  <c r="E46" i="33"/>
  <c r="U42" i="31"/>
  <c r="U34" i="30"/>
  <c r="G35" i="27"/>
  <c r="G39" i="28"/>
  <c r="G47" i="27"/>
  <c r="S35" i="27"/>
  <c r="S39" i="28"/>
  <c r="S47" i="27"/>
  <c r="S24" i="27"/>
  <c r="T41" i="28"/>
  <c r="T49" i="27"/>
  <c r="T37" i="27"/>
  <c r="T33" i="27"/>
  <c r="Y22" i="27"/>
  <c r="Y41" i="28" s="1"/>
  <c r="E34" i="33"/>
  <c r="V49" i="31"/>
  <c r="V45" i="31"/>
  <c r="L48" i="31"/>
  <c r="L44" i="31"/>
  <c r="V47" i="31"/>
  <c r="V43" i="31"/>
  <c r="T49" i="31"/>
  <c r="T45" i="31"/>
  <c r="P48" i="31"/>
  <c r="P44" i="31"/>
  <c r="Y21" i="27"/>
  <c r="Y40" i="28" s="1"/>
  <c r="U48" i="27"/>
  <c r="U40" i="28"/>
  <c r="U23" i="27"/>
  <c r="U44" i="27"/>
  <c r="G24" i="27"/>
  <c r="H41" i="28"/>
  <c r="H49" i="27"/>
  <c r="H45" i="27"/>
  <c r="G43" i="27"/>
  <c r="Q34" i="27"/>
  <c r="Q42" i="28"/>
  <c r="O48" i="27"/>
  <c r="O40" i="28"/>
  <c r="O44" i="27"/>
  <c r="O36" i="27"/>
  <c r="O32" i="27"/>
  <c r="N41" i="28"/>
  <c r="N45" i="27"/>
  <c r="N49" i="27"/>
  <c r="N37" i="27"/>
  <c r="N33" i="27"/>
  <c r="W34" i="27"/>
  <c r="W42" i="28"/>
  <c r="F36" i="27"/>
  <c r="F40" i="28"/>
  <c r="F48" i="27"/>
  <c r="L36" i="27"/>
  <c r="L40" i="28"/>
  <c r="L48" i="27"/>
  <c r="R36" i="27"/>
  <c r="R40" i="28"/>
  <c r="R48" i="27"/>
  <c r="X36" i="27"/>
  <c r="X40" i="28"/>
  <c r="X48" i="27"/>
  <c r="Y22" i="28"/>
  <c r="Y41" i="26" s="1"/>
  <c r="G23" i="27"/>
  <c r="H33" i="27"/>
  <c r="H37" i="27"/>
  <c r="M43" i="27"/>
  <c r="J39" i="28"/>
  <c r="J47" i="27"/>
  <c r="J43" i="27"/>
  <c r="J35" i="27"/>
  <c r="J31" i="27"/>
  <c r="P39" i="28"/>
  <c r="P47" i="27"/>
  <c r="V39" i="28"/>
  <c r="V35" i="27"/>
  <c r="V47" i="27"/>
  <c r="V43" i="27"/>
  <c r="V31" i="27"/>
  <c r="E45" i="27"/>
  <c r="E41" i="28"/>
  <c r="E23" i="27"/>
  <c r="K45" i="27"/>
  <c r="K41" i="28"/>
  <c r="K42" i="26" s="1"/>
  <c r="K37" i="27"/>
  <c r="K33" i="27"/>
  <c r="K23" i="27"/>
  <c r="Q45" i="27"/>
  <c r="Q41" i="28"/>
  <c r="Q24" i="27"/>
  <c r="W45" i="27"/>
  <c r="W41" i="28"/>
  <c r="W42" i="26" s="1"/>
  <c r="K43" i="27"/>
  <c r="I45" i="27"/>
  <c r="I43" i="27"/>
  <c r="I39" i="28"/>
  <c r="O43" i="27"/>
  <c r="O39" i="28"/>
  <c r="U43" i="27"/>
  <c r="U39" i="28"/>
  <c r="E48" i="27"/>
  <c r="E40" i="28"/>
  <c r="K48" i="27"/>
  <c r="K40" i="28"/>
  <c r="Q48" i="27"/>
  <c r="Q40" i="28"/>
  <c r="W48" i="27"/>
  <c r="W40" i="28"/>
  <c r="G49" i="27"/>
  <c r="G41" i="28"/>
  <c r="M49" i="27"/>
  <c r="M41" i="28"/>
  <c r="S49" i="27"/>
  <c r="S41" i="28"/>
  <c r="Y20" i="28"/>
  <c r="Y39" i="26" s="1"/>
  <c r="E42" i="26"/>
  <c r="Q42" i="26"/>
  <c r="Z45" i="33"/>
  <c r="Z49" i="33"/>
  <c r="Z44" i="33"/>
  <c r="K45" i="31"/>
  <c r="K23" i="31"/>
  <c r="K49" i="31"/>
  <c r="M44" i="31"/>
  <c r="M48" i="31"/>
  <c r="Q43" i="31"/>
  <c r="Q47" i="31"/>
  <c r="J47" i="31"/>
  <c r="J43" i="31"/>
  <c r="U49" i="31"/>
  <c r="U23" i="31"/>
  <c r="U45" i="31"/>
  <c r="W48" i="31"/>
  <c r="W44" i="31"/>
  <c r="E48" i="31"/>
  <c r="E44" i="31"/>
  <c r="I47" i="31"/>
  <c r="I43" i="31"/>
  <c r="Z45" i="31"/>
  <c r="X43" i="31"/>
  <c r="X47" i="31"/>
  <c r="L43" i="31"/>
  <c r="L47" i="31"/>
  <c r="G45" i="31"/>
  <c r="G49" i="31"/>
  <c r="G23" i="31"/>
  <c r="M43" i="31"/>
  <c r="M47" i="31"/>
  <c r="Y49" i="31"/>
  <c r="Z47" i="31"/>
  <c r="Z43" i="31"/>
  <c r="N43" i="31"/>
  <c r="N47" i="31"/>
  <c r="U44" i="31"/>
  <c r="U48" i="31"/>
  <c r="G47" i="31"/>
  <c r="G43" i="31"/>
  <c r="I42" i="26"/>
  <c r="O42" i="26"/>
  <c r="U42" i="26"/>
  <c r="Y21" i="28"/>
  <c r="Y40" i="26" s="1"/>
  <c r="I23" i="28"/>
  <c r="I34" i="28" s="1"/>
  <c r="U23" i="28"/>
  <c r="U34" i="28" s="1"/>
  <c r="I49" i="28"/>
  <c r="O49" i="28"/>
  <c r="U49" i="28"/>
  <c r="G42" i="26"/>
  <c r="W23" i="31"/>
  <c r="W49" i="31"/>
  <c r="W45" i="31"/>
  <c r="E49" i="31"/>
  <c r="E45" i="31"/>
  <c r="E23" i="31"/>
  <c r="G44" i="31"/>
  <c r="G48" i="31"/>
  <c r="K43" i="31"/>
  <c r="K47" i="31"/>
  <c r="X48" i="31"/>
  <c r="X44" i="31"/>
  <c r="O45" i="31"/>
  <c r="O23" i="31"/>
  <c r="O49" i="31"/>
  <c r="Q44" i="31"/>
  <c r="Q48" i="31"/>
  <c r="U43" i="31"/>
  <c r="U47" i="31"/>
  <c r="X45" i="31"/>
  <c r="X49" i="31"/>
  <c r="L45" i="31"/>
  <c r="L49" i="31"/>
  <c r="O44" i="31"/>
  <c r="O48" i="31"/>
  <c r="Y44" i="31"/>
  <c r="Y48" i="31"/>
  <c r="H49" i="31"/>
  <c r="H45" i="31"/>
  <c r="H43" i="31"/>
  <c r="H47" i="31"/>
  <c r="I44" i="31"/>
  <c r="I48" i="31"/>
  <c r="E43" i="27"/>
  <c r="F35" i="27"/>
  <c r="F39" i="28"/>
  <c r="L43" i="27"/>
  <c r="L39" i="28"/>
  <c r="R35" i="27"/>
  <c r="R39" i="28"/>
  <c r="X43" i="27"/>
  <c r="X39" i="28"/>
  <c r="H48" i="27"/>
  <c r="H40" i="28"/>
  <c r="N36" i="27"/>
  <c r="N40" i="28"/>
  <c r="T36" i="27"/>
  <c r="T40" i="28"/>
  <c r="J49" i="27"/>
  <c r="J41" i="28"/>
  <c r="O24" i="27"/>
  <c r="P41" i="28"/>
  <c r="V49" i="27"/>
  <c r="V41" i="28"/>
  <c r="Z21" i="28"/>
  <c r="Z40" i="26" s="1"/>
  <c r="Y44" i="33"/>
  <c r="Y48" i="33"/>
  <c r="Y47" i="33"/>
  <c r="Y43" i="33"/>
  <c r="P45" i="31"/>
  <c r="P49" i="31"/>
  <c r="P43" i="31"/>
  <c r="P47" i="31"/>
  <c r="T44" i="31"/>
  <c r="T48" i="31"/>
  <c r="H48" i="31"/>
  <c r="H44" i="31"/>
  <c r="R43" i="31"/>
  <c r="R47" i="31"/>
  <c r="Y23" i="31"/>
  <c r="J44" i="31"/>
  <c r="J48" i="31"/>
  <c r="T47" i="31"/>
  <c r="T43" i="31"/>
  <c r="F47" i="31"/>
  <c r="F43" i="31"/>
  <c r="S49" i="31"/>
  <c r="S45" i="31"/>
  <c r="S23" i="31"/>
  <c r="S47" i="31"/>
  <c r="S43" i="31"/>
  <c r="N49" i="31"/>
  <c r="N45" i="31"/>
  <c r="V48" i="31"/>
  <c r="V44" i="31"/>
  <c r="Z48" i="31"/>
  <c r="Z44" i="31"/>
  <c r="M45" i="31"/>
  <c r="M49" i="31"/>
  <c r="M23" i="31"/>
  <c r="Y43" i="31"/>
  <c r="Y47" i="31"/>
  <c r="H35" i="27"/>
  <c r="H39" i="28"/>
  <c r="N35" i="27"/>
  <c r="N39" i="28"/>
  <c r="T35" i="27"/>
  <c r="T39" i="28"/>
  <c r="F49" i="27"/>
  <c r="F41" i="28"/>
  <c r="L49" i="27"/>
  <c r="L41" i="28"/>
  <c r="R49" i="27"/>
  <c r="R41" i="28"/>
  <c r="X49" i="27"/>
  <c r="X41" i="28"/>
  <c r="Z22" i="28"/>
  <c r="Z41" i="26" s="1"/>
  <c r="O23" i="28"/>
  <c r="Z43" i="33"/>
  <c r="Z47" i="33"/>
  <c r="J49" i="31"/>
  <c r="J45" i="31"/>
  <c r="R48" i="31"/>
  <c r="R44" i="31"/>
  <c r="R49" i="31"/>
  <c r="R45" i="31"/>
  <c r="F45" i="31"/>
  <c r="F49" i="31"/>
  <c r="N44" i="31"/>
  <c r="N48" i="31"/>
  <c r="K46" i="33"/>
  <c r="K42" i="32"/>
  <c r="K46" i="32" s="1"/>
  <c r="K34" i="33"/>
  <c r="Y25" i="32"/>
  <c r="I25" i="29"/>
  <c r="Q25" i="29"/>
  <c r="I34" i="29"/>
  <c r="K34" i="29"/>
  <c r="Z45" i="29"/>
  <c r="Z33" i="29"/>
  <c r="Z49" i="29"/>
  <c r="Z37" i="29"/>
  <c r="Z36" i="29"/>
  <c r="Z32" i="29"/>
  <c r="Z44" i="29"/>
  <c r="Z48" i="29"/>
  <c r="U34" i="29"/>
  <c r="E34" i="29"/>
  <c r="K25" i="29"/>
  <c r="Y33" i="29"/>
  <c r="Y49" i="29"/>
  <c r="Y37" i="29"/>
  <c r="Y45" i="29"/>
  <c r="S25" i="29"/>
  <c r="E25" i="29"/>
  <c r="W34" i="29"/>
  <c r="W25" i="29"/>
  <c r="Z47" i="29"/>
  <c r="Z35" i="29"/>
  <c r="Z31" i="29"/>
  <c r="Z43" i="29"/>
  <c r="M34" i="29"/>
  <c r="Q34" i="29"/>
  <c r="S34" i="29"/>
  <c r="G34" i="29"/>
  <c r="O34" i="29"/>
  <c r="U25" i="29"/>
  <c r="Y48" i="29"/>
  <c r="Y44" i="29"/>
  <c r="Y32" i="29"/>
  <c r="Y36" i="29"/>
  <c r="Y35" i="29"/>
  <c r="Y43" i="29"/>
  <c r="Y47" i="29"/>
  <c r="Y31" i="29"/>
  <c r="Y24" i="29"/>
  <c r="M34" i="30"/>
  <c r="W34" i="30"/>
  <c r="G34" i="30"/>
  <c r="Q34" i="30"/>
  <c r="K34" i="30"/>
  <c r="E34" i="30"/>
  <c r="Y25" i="30"/>
  <c r="I34" i="30"/>
  <c r="S34" i="30"/>
  <c r="O34" i="30"/>
  <c r="O46" i="30"/>
  <c r="U34" i="27"/>
  <c r="M25" i="29"/>
  <c r="O25" i="29"/>
  <c r="Y23" i="29"/>
  <c r="Y42" i="33" s="1"/>
  <c r="Y36" i="28"/>
  <c r="Y32" i="28"/>
  <c r="Y48" i="28"/>
  <c r="Z48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Z33" i="28"/>
  <c r="Y31" i="28"/>
  <c r="Y35" i="28"/>
  <c r="Y47" i="28"/>
  <c r="Z35" i="28"/>
  <c r="Z31" i="28"/>
  <c r="I46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N48" i="27"/>
  <c r="T48" i="27"/>
  <c r="O23" i="27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F43" i="27"/>
  <c r="R43" i="27"/>
  <c r="P49" i="27"/>
  <c r="R31" i="27"/>
  <c r="Y24" i="27"/>
  <c r="Z33" i="27"/>
  <c r="Z37" i="27"/>
  <c r="Z31" i="27"/>
  <c r="Y31" i="27"/>
  <c r="Y35" i="27"/>
  <c r="Y32" i="27"/>
  <c r="Y36" i="27"/>
  <c r="Z36" i="27"/>
  <c r="Z32" i="27"/>
  <c r="O25" i="27"/>
  <c r="M25" i="27"/>
  <c r="S25" i="27"/>
  <c r="Q25" i="27"/>
  <c r="Y33" i="27"/>
  <c r="W25" i="27"/>
  <c r="K25" i="27"/>
  <c r="Y37" i="27"/>
  <c r="U25" i="27"/>
  <c r="I25" i="27"/>
  <c r="G25" i="27"/>
  <c r="E25" i="27"/>
  <c r="E23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U23" i="26"/>
  <c r="S23" i="26"/>
  <c r="Q23" i="26"/>
  <c r="Q42" i="30" s="1"/>
  <c r="Q46" i="30" s="1"/>
  <c r="O23" i="26"/>
  <c r="O42" i="30" s="1"/>
  <c r="M23" i="26"/>
  <c r="K23" i="26"/>
  <c r="I23" i="26"/>
  <c r="G23" i="26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I34" i="26" l="1"/>
  <c r="I42" i="30"/>
  <c r="I46" i="30" s="1"/>
  <c r="U34" i="26"/>
  <c r="U42" i="30"/>
  <c r="U46" i="30" s="1"/>
  <c r="E34" i="26"/>
  <c r="E42" i="30"/>
  <c r="E46" i="30" s="1"/>
  <c r="S49" i="28"/>
  <c r="S23" i="28"/>
  <c r="S45" i="28"/>
  <c r="E48" i="28"/>
  <c r="E44" i="28"/>
  <c r="I43" i="28"/>
  <c r="I47" i="28"/>
  <c r="K34" i="26"/>
  <c r="K42" i="30"/>
  <c r="K46" i="30" s="1"/>
  <c r="W34" i="26"/>
  <c r="W42" i="30"/>
  <c r="W46" i="30" s="1"/>
  <c r="Z35" i="27"/>
  <c r="M34" i="27"/>
  <c r="M42" i="28"/>
  <c r="Y43" i="28"/>
  <c r="Y24" i="28"/>
  <c r="Z44" i="28"/>
  <c r="Y44" i="28"/>
  <c r="R49" i="28"/>
  <c r="R45" i="28"/>
  <c r="T47" i="28"/>
  <c r="T43" i="28"/>
  <c r="J49" i="28"/>
  <c r="J45" i="28"/>
  <c r="H48" i="28"/>
  <c r="H44" i="28"/>
  <c r="L43" i="28"/>
  <c r="L47" i="28"/>
  <c r="O42" i="29"/>
  <c r="O46" i="29" s="1"/>
  <c r="O34" i="31"/>
  <c r="O46" i="31"/>
  <c r="Q45" i="28"/>
  <c r="Q23" i="28"/>
  <c r="Q49" i="28"/>
  <c r="U48" i="28"/>
  <c r="U44" i="28"/>
  <c r="T45" i="28"/>
  <c r="T49" i="28"/>
  <c r="G47" i="28"/>
  <c r="G43" i="28"/>
  <c r="W42" i="29"/>
  <c r="W46" i="29" s="1"/>
  <c r="W34" i="31"/>
  <c r="W46" i="31"/>
  <c r="G42" i="29"/>
  <c r="G46" i="29" s="1"/>
  <c r="G34" i="31"/>
  <c r="G46" i="31"/>
  <c r="K42" i="29"/>
  <c r="K46" i="29" s="1"/>
  <c r="K34" i="31"/>
  <c r="K46" i="31"/>
  <c r="G34" i="27"/>
  <c r="G42" i="28"/>
  <c r="R48" i="28"/>
  <c r="R44" i="28"/>
  <c r="O48" i="28"/>
  <c r="O44" i="28"/>
  <c r="Q42" i="29"/>
  <c r="Q46" i="29" s="1"/>
  <c r="Q46" i="31"/>
  <c r="Q34" i="31"/>
  <c r="Y23" i="28"/>
  <c r="Z36" i="28"/>
  <c r="O46" i="28"/>
  <c r="O34" i="28"/>
  <c r="L49" i="28"/>
  <c r="L45" i="28"/>
  <c r="N47" i="28"/>
  <c r="N43" i="28"/>
  <c r="M42" i="29"/>
  <c r="M46" i="29" s="1"/>
  <c r="M46" i="31"/>
  <c r="M34" i="31"/>
  <c r="V49" i="28"/>
  <c r="V45" i="28"/>
  <c r="T48" i="28"/>
  <c r="T44" i="28"/>
  <c r="X43" i="28"/>
  <c r="X47" i="28"/>
  <c r="F43" i="28"/>
  <c r="F47" i="28"/>
  <c r="E42" i="29"/>
  <c r="E46" i="29" s="1"/>
  <c r="E46" i="31"/>
  <c r="E34" i="31"/>
  <c r="S42" i="26"/>
  <c r="K34" i="27"/>
  <c r="K42" i="28"/>
  <c r="E45" i="28"/>
  <c r="E23" i="28"/>
  <c r="E49" i="28"/>
  <c r="V47" i="28"/>
  <c r="V43" i="28"/>
  <c r="H45" i="28"/>
  <c r="H49" i="28"/>
  <c r="I48" i="28"/>
  <c r="I44" i="28"/>
  <c r="I42" i="29"/>
  <c r="I46" i="29" s="1"/>
  <c r="I34" i="31"/>
  <c r="I46" i="31"/>
  <c r="S42" i="29"/>
  <c r="S46" i="29" s="1"/>
  <c r="S46" i="31"/>
  <c r="S34" i="31"/>
  <c r="M49" i="28"/>
  <c r="M45" i="28"/>
  <c r="M23" i="28"/>
  <c r="Q48" i="28"/>
  <c r="Q44" i="28"/>
  <c r="U43" i="28"/>
  <c r="U47" i="28"/>
  <c r="E34" i="27"/>
  <c r="E42" i="28"/>
  <c r="F48" i="28"/>
  <c r="F44" i="28"/>
  <c r="O34" i="27"/>
  <c r="O42" i="28"/>
  <c r="Z47" i="28"/>
  <c r="Z32" i="28"/>
  <c r="M42" i="26"/>
  <c r="G49" i="28"/>
  <c r="G45" i="28"/>
  <c r="G23" i="28"/>
  <c r="K48" i="28"/>
  <c r="K44" i="28"/>
  <c r="O43" i="28"/>
  <c r="O47" i="28"/>
  <c r="W23" i="28"/>
  <c r="W45" i="28"/>
  <c r="W49" i="28"/>
  <c r="J47" i="28"/>
  <c r="J43" i="28"/>
  <c r="N45" i="28"/>
  <c r="N49" i="28"/>
  <c r="S47" i="28"/>
  <c r="S43" i="28"/>
  <c r="M34" i="26"/>
  <c r="M42" i="30"/>
  <c r="M46" i="30" s="1"/>
  <c r="G34" i="26"/>
  <c r="G42" i="30"/>
  <c r="G46" i="30" s="1"/>
  <c r="S34" i="26"/>
  <c r="S42" i="30"/>
  <c r="S46" i="30" s="1"/>
  <c r="X49" i="28"/>
  <c r="X45" i="28"/>
  <c r="F49" i="28"/>
  <c r="F45" i="28"/>
  <c r="H47" i="28"/>
  <c r="H43" i="28"/>
  <c r="Y42" i="29"/>
  <c r="Y46" i="29" s="1"/>
  <c r="Y34" i="31"/>
  <c r="P49" i="28"/>
  <c r="P45" i="28"/>
  <c r="N48" i="28"/>
  <c r="N44" i="28"/>
  <c r="R43" i="28"/>
  <c r="R47" i="28"/>
  <c r="U42" i="29"/>
  <c r="U46" i="29" s="1"/>
  <c r="U34" i="31"/>
  <c r="U46" i="31"/>
  <c r="Y42" i="26"/>
  <c r="P47" i="28"/>
  <c r="P43" i="28"/>
  <c r="X48" i="28"/>
  <c r="X44" i="28"/>
  <c r="L48" i="28"/>
  <c r="L44" i="28"/>
  <c r="M47" i="28"/>
  <c r="M43" i="28"/>
  <c r="Y23" i="33"/>
  <c r="Y45" i="33"/>
  <c r="Y49" i="33"/>
  <c r="W48" i="28"/>
  <c r="W44" i="28"/>
  <c r="K23" i="28"/>
  <c r="K45" i="28"/>
  <c r="K49" i="28"/>
  <c r="U42" i="28"/>
  <c r="U46" i="28" s="1"/>
  <c r="Y25" i="29"/>
  <c r="Y34" i="29"/>
  <c r="Y25" i="28"/>
  <c r="Y34" i="28"/>
  <c r="Z22" i="26"/>
  <c r="Y20" i="26"/>
  <c r="Z20" i="26"/>
  <c r="Y21" i="26"/>
  <c r="Z21" i="26"/>
  <c r="Y22" i="26"/>
  <c r="Y25" i="27"/>
  <c r="O46" i="26"/>
  <c r="O34" i="26"/>
  <c r="Q46" i="26"/>
  <c r="Q34" i="26"/>
  <c r="K46" i="26"/>
  <c r="W46" i="26"/>
  <c r="M46" i="26"/>
  <c r="E46" i="26"/>
  <c r="Z47" i="26"/>
  <c r="Z31" i="26"/>
  <c r="G46" i="26"/>
  <c r="S46" i="26"/>
  <c r="I46" i="26"/>
  <c r="U46" i="26"/>
  <c r="X31" i="25"/>
  <c r="V31" i="25"/>
  <c r="T35" i="25"/>
  <c r="R31" i="25"/>
  <c r="P31" i="25"/>
  <c r="L31" i="25"/>
  <c r="J31" i="25"/>
  <c r="F31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W22" i="24"/>
  <c r="V22" i="24"/>
  <c r="V41" i="25" s="1"/>
  <c r="U22" i="24"/>
  <c r="T22" i="24"/>
  <c r="S22" i="24"/>
  <c r="R22" i="24"/>
  <c r="Q22" i="24"/>
  <c r="P22" i="24"/>
  <c r="P41" i="25" s="1"/>
  <c r="O22" i="24"/>
  <c r="N22" i="24"/>
  <c r="M22" i="24"/>
  <c r="L22" i="24"/>
  <c r="K22" i="24"/>
  <c r="J22" i="24"/>
  <c r="J41" i="25" s="1"/>
  <c r="I22" i="24"/>
  <c r="H22" i="24"/>
  <c r="G22" i="24"/>
  <c r="F22" i="24"/>
  <c r="E22" i="24"/>
  <c r="X21" i="24"/>
  <c r="W21" i="24"/>
  <c r="V21" i="24"/>
  <c r="U21" i="24"/>
  <c r="T21" i="24"/>
  <c r="T40" i="25" s="1"/>
  <c r="T48" i="25" s="1"/>
  <c r="S21" i="24"/>
  <c r="R21" i="24"/>
  <c r="Q21" i="24"/>
  <c r="P21" i="24"/>
  <c r="O21" i="24"/>
  <c r="N21" i="24"/>
  <c r="N40" i="25" s="1"/>
  <c r="N48" i="25" s="1"/>
  <c r="M21" i="24"/>
  <c r="L21" i="24"/>
  <c r="K21" i="24"/>
  <c r="J21" i="24"/>
  <c r="I21" i="24"/>
  <c r="H21" i="24"/>
  <c r="H40" i="25" s="1"/>
  <c r="H44" i="25" s="1"/>
  <c r="G21" i="24"/>
  <c r="F21" i="24"/>
  <c r="E21" i="24"/>
  <c r="X20" i="24"/>
  <c r="X39" i="25" s="1"/>
  <c r="W20" i="24"/>
  <c r="V20" i="24"/>
  <c r="U20" i="24"/>
  <c r="T20" i="24"/>
  <c r="S20" i="24"/>
  <c r="R20" i="24"/>
  <c r="R39" i="25" s="1"/>
  <c r="Q20" i="24"/>
  <c r="P20" i="24"/>
  <c r="O20" i="24"/>
  <c r="N20" i="24"/>
  <c r="M20" i="24"/>
  <c r="L20" i="24"/>
  <c r="L39" i="25" s="1"/>
  <c r="K20" i="24"/>
  <c r="J20" i="24"/>
  <c r="I20" i="24"/>
  <c r="H20" i="24"/>
  <c r="G20" i="24"/>
  <c r="F20" i="24"/>
  <c r="F39" i="25" s="1"/>
  <c r="E20" i="24"/>
  <c r="Z19" i="24"/>
  <c r="Y19" i="24"/>
  <c r="Z18" i="24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U41" i="23"/>
  <c r="T41" i="23"/>
  <c r="O41" i="23"/>
  <c r="N41" i="23"/>
  <c r="I41" i="23"/>
  <c r="H41" i="23"/>
  <c r="X39" i="23"/>
  <c r="W39" i="23"/>
  <c r="V39" i="23"/>
  <c r="S39" i="23"/>
  <c r="R39" i="23"/>
  <c r="Q39" i="23"/>
  <c r="P39" i="23"/>
  <c r="M39" i="23"/>
  <c r="L39" i="23"/>
  <c r="K39" i="23"/>
  <c r="J39" i="23"/>
  <c r="G39" i="23"/>
  <c r="F39" i="23"/>
  <c r="E39" i="23"/>
  <c r="S37" i="23"/>
  <c r="K36" i="23"/>
  <c r="E36" i="23"/>
  <c r="X33" i="23"/>
  <c r="R33" i="23"/>
  <c r="F33" i="23"/>
  <c r="X32" i="23"/>
  <c r="V32" i="23"/>
  <c r="J32" i="23"/>
  <c r="F32" i="23"/>
  <c r="V31" i="23"/>
  <c r="J31" i="23"/>
  <c r="H31" i="23"/>
  <c r="X22" i="23"/>
  <c r="W22" i="23"/>
  <c r="V22" i="23"/>
  <c r="U22" i="23"/>
  <c r="T22" i="23"/>
  <c r="S24" i="23" s="1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X20" i="23"/>
  <c r="W20" i="23"/>
  <c r="V20" i="23"/>
  <c r="U20" i="23"/>
  <c r="U35" i="23" s="1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Z19" i="23"/>
  <c r="Y19" i="23"/>
  <c r="Z18" i="23"/>
  <c r="Y18" i="23"/>
  <c r="Z17" i="23"/>
  <c r="Y17" i="23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U41" i="21"/>
  <c r="O41" i="21"/>
  <c r="I41" i="21"/>
  <c r="W40" i="21"/>
  <c r="Q40" i="21"/>
  <c r="K40" i="21"/>
  <c r="E40" i="21"/>
  <c r="S39" i="21"/>
  <c r="M39" i="21"/>
  <c r="G39" i="21"/>
  <c r="X22" i="22"/>
  <c r="W22" i="22"/>
  <c r="W41" i="24" s="1"/>
  <c r="V22" i="22"/>
  <c r="V41" i="24" s="1"/>
  <c r="U22" i="22"/>
  <c r="T22" i="22"/>
  <c r="T41" i="24" s="1"/>
  <c r="S22" i="22"/>
  <c r="R22" i="22"/>
  <c r="Q22" i="22"/>
  <c r="P22" i="22"/>
  <c r="P41" i="24" s="1"/>
  <c r="O22" i="22"/>
  <c r="N22" i="22"/>
  <c r="M22" i="22"/>
  <c r="M41" i="24" s="1"/>
  <c r="L22" i="22"/>
  <c r="K22" i="22"/>
  <c r="K41" i="24" s="1"/>
  <c r="J22" i="22"/>
  <c r="J41" i="24" s="1"/>
  <c r="I22" i="22"/>
  <c r="H22" i="22"/>
  <c r="G22" i="22"/>
  <c r="F22" i="22"/>
  <c r="E22" i="22"/>
  <c r="E41" i="24" s="1"/>
  <c r="X21" i="22"/>
  <c r="W21" i="22"/>
  <c r="V21" i="22"/>
  <c r="U21" i="22"/>
  <c r="T21" i="22"/>
  <c r="T40" i="24" s="1"/>
  <c r="S21" i="22"/>
  <c r="R21" i="22"/>
  <c r="Q21" i="22"/>
  <c r="P21" i="22"/>
  <c r="O21" i="22"/>
  <c r="O40" i="24" s="1"/>
  <c r="N21" i="22"/>
  <c r="N40" i="24" s="1"/>
  <c r="M21" i="22"/>
  <c r="L21" i="22"/>
  <c r="K21" i="22"/>
  <c r="J21" i="22"/>
  <c r="I21" i="22"/>
  <c r="H21" i="22"/>
  <c r="H40" i="24" s="1"/>
  <c r="G21" i="22"/>
  <c r="F21" i="22"/>
  <c r="E21" i="22"/>
  <c r="X20" i="22"/>
  <c r="X39" i="24" s="1"/>
  <c r="W20" i="22"/>
  <c r="W39" i="24" s="1"/>
  <c r="V20" i="22"/>
  <c r="U20" i="22"/>
  <c r="T20" i="22"/>
  <c r="S20" i="22"/>
  <c r="S39" i="24" s="1"/>
  <c r="R20" i="22"/>
  <c r="R39" i="24" s="1"/>
  <c r="Q20" i="22"/>
  <c r="Q39" i="24" s="1"/>
  <c r="P20" i="22"/>
  <c r="O20" i="22"/>
  <c r="N20" i="22"/>
  <c r="M20" i="22"/>
  <c r="M39" i="24" s="1"/>
  <c r="L20" i="22"/>
  <c r="L39" i="24" s="1"/>
  <c r="K20" i="22"/>
  <c r="J20" i="22"/>
  <c r="I20" i="22"/>
  <c r="H20" i="22"/>
  <c r="G20" i="22"/>
  <c r="G39" i="24" s="1"/>
  <c r="F20" i="22"/>
  <c r="F39" i="24" s="1"/>
  <c r="E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X22" i="21"/>
  <c r="W22" i="21"/>
  <c r="V22" i="21"/>
  <c r="U22" i="21"/>
  <c r="T22" i="21"/>
  <c r="T41" i="21" s="1"/>
  <c r="S22" i="21"/>
  <c r="S41" i="23" s="1"/>
  <c r="R22" i="21"/>
  <c r="Q22" i="21"/>
  <c r="P22" i="21"/>
  <c r="O22" i="21"/>
  <c r="N22" i="21"/>
  <c r="N41" i="21" s="1"/>
  <c r="M22" i="21"/>
  <c r="M41" i="23" s="1"/>
  <c r="L22" i="21"/>
  <c r="K22" i="21"/>
  <c r="J22" i="21"/>
  <c r="J41" i="21" s="1"/>
  <c r="I22" i="21"/>
  <c r="H22" i="21"/>
  <c r="H41" i="21" s="1"/>
  <c r="G22" i="21"/>
  <c r="G41" i="23" s="1"/>
  <c r="F22" i="21"/>
  <c r="F41" i="21" s="1"/>
  <c r="E22" i="21"/>
  <c r="X21" i="21"/>
  <c r="X40" i="21" s="1"/>
  <c r="W21" i="21"/>
  <c r="V21" i="21"/>
  <c r="V40" i="21" s="1"/>
  <c r="U21" i="21"/>
  <c r="T21" i="21"/>
  <c r="S21" i="21"/>
  <c r="R21" i="21"/>
  <c r="Q21" i="21"/>
  <c r="P21" i="21"/>
  <c r="P40" i="21" s="1"/>
  <c r="O21" i="21"/>
  <c r="N21" i="21"/>
  <c r="N40" i="21" s="1"/>
  <c r="M21" i="21"/>
  <c r="M40" i="23" s="1"/>
  <c r="L21" i="21"/>
  <c r="L40" i="21" s="1"/>
  <c r="K21" i="21"/>
  <c r="J21" i="21"/>
  <c r="J40" i="21" s="1"/>
  <c r="I21" i="21"/>
  <c r="H21" i="21"/>
  <c r="G21" i="21"/>
  <c r="F21" i="21"/>
  <c r="E21" i="21"/>
  <c r="X20" i="21"/>
  <c r="X39" i="21" s="1"/>
  <c r="W20" i="21"/>
  <c r="V20" i="21"/>
  <c r="V39" i="21" s="1"/>
  <c r="U20" i="21"/>
  <c r="T20" i="21"/>
  <c r="T35" i="21" s="1"/>
  <c r="S20" i="21"/>
  <c r="R20" i="21"/>
  <c r="R27" i="32" s="1"/>
  <c r="Q20" i="21"/>
  <c r="P20" i="21"/>
  <c r="O20" i="21"/>
  <c r="N20" i="21"/>
  <c r="M20" i="21"/>
  <c r="L20" i="21"/>
  <c r="L39" i="21" s="1"/>
  <c r="K20" i="21"/>
  <c r="J20" i="21"/>
  <c r="I20" i="21"/>
  <c r="H20" i="21"/>
  <c r="G20" i="21"/>
  <c r="F20" i="21"/>
  <c r="F39" i="21" s="1"/>
  <c r="E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V22" i="20"/>
  <c r="U22" i="20"/>
  <c r="U37" i="20" s="1"/>
  <c r="T22" i="20"/>
  <c r="S22" i="20"/>
  <c r="S45" i="20" s="1"/>
  <c r="R22" i="20"/>
  <c r="R33" i="20" s="1"/>
  <c r="Q22" i="20"/>
  <c r="P22" i="20"/>
  <c r="O22" i="20"/>
  <c r="O37" i="20" s="1"/>
  <c r="N22" i="20"/>
  <c r="M22" i="20"/>
  <c r="L22" i="20"/>
  <c r="K22" i="20"/>
  <c r="J22" i="20"/>
  <c r="I24" i="20" s="1"/>
  <c r="I22" i="20"/>
  <c r="I37" i="20" s="1"/>
  <c r="H22" i="20"/>
  <c r="H37" i="20" s="1"/>
  <c r="G22" i="20"/>
  <c r="F22" i="20"/>
  <c r="F37" i="20" s="1"/>
  <c r="E22" i="20"/>
  <c r="E37" i="20" s="1"/>
  <c r="X21" i="20"/>
  <c r="X36" i="20" s="1"/>
  <c r="W21" i="20"/>
  <c r="W36" i="20" s="1"/>
  <c r="V21" i="20"/>
  <c r="V36" i="20" s="1"/>
  <c r="U21" i="20"/>
  <c r="U32" i="20" s="1"/>
  <c r="T21" i="20"/>
  <c r="T32" i="20" s="1"/>
  <c r="S21" i="20"/>
  <c r="S32" i="20" s="1"/>
  <c r="R21" i="20"/>
  <c r="Q21" i="20"/>
  <c r="Q36" i="20" s="1"/>
  <c r="P21" i="20"/>
  <c r="O21" i="20"/>
  <c r="O44" i="20" s="1"/>
  <c r="N21" i="20"/>
  <c r="N36" i="20" s="1"/>
  <c r="M21" i="20"/>
  <c r="L21" i="20"/>
  <c r="K21" i="20"/>
  <c r="K36" i="20" s="1"/>
  <c r="J21" i="20"/>
  <c r="I21" i="20"/>
  <c r="H21" i="20"/>
  <c r="G21" i="20"/>
  <c r="G23" i="20" s="1"/>
  <c r="G34" i="20" s="1"/>
  <c r="F21" i="20"/>
  <c r="F36" i="20" s="1"/>
  <c r="E21" i="20"/>
  <c r="E36" i="20" s="1"/>
  <c r="X20" i="20"/>
  <c r="W20" i="20"/>
  <c r="W31" i="20" s="1"/>
  <c r="V20" i="20"/>
  <c r="V31" i="20" s="1"/>
  <c r="U20" i="20"/>
  <c r="T20" i="20"/>
  <c r="S20" i="20"/>
  <c r="S35" i="20" s="1"/>
  <c r="R20" i="20"/>
  <c r="R35" i="20" s="1"/>
  <c r="Q20" i="20"/>
  <c r="P20" i="20"/>
  <c r="O20" i="20"/>
  <c r="O31" i="20" s="1"/>
  <c r="N20" i="20"/>
  <c r="M20" i="20"/>
  <c r="M35" i="20" s="1"/>
  <c r="L20" i="20"/>
  <c r="L35" i="20" s="1"/>
  <c r="K20" i="20"/>
  <c r="K43" i="20" s="1"/>
  <c r="J20" i="20"/>
  <c r="J35" i="20" s="1"/>
  <c r="I20" i="20"/>
  <c r="H20" i="20"/>
  <c r="H35" i="20" s="1"/>
  <c r="G20" i="20"/>
  <c r="G35" i="20" s="1"/>
  <c r="F20" i="20"/>
  <c r="F35" i="20" s="1"/>
  <c r="E20" i="20"/>
  <c r="E31" i="20" s="1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M45" i="20"/>
  <c r="G45" i="20"/>
  <c r="O43" i="20"/>
  <c r="M49" i="20"/>
  <c r="L45" i="20"/>
  <c r="G49" i="20"/>
  <c r="F45" i="20"/>
  <c r="U44" i="20"/>
  <c r="I44" i="20"/>
  <c r="H44" i="20"/>
  <c r="W43" i="20"/>
  <c r="S37" i="20"/>
  <c r="M37" i="20"/>
  <c r="L37" i="20"/>
  <c r="K37" i="20"/>
  <c r="G37" i="20"/>
  <c r="U36" i="20"/>
  <c r="T36" i="20"/>
  <c r="S36" i="20"/>
  <c r="O36" i="20"/>
  <c r="I36" i="20"/>
  <c r="H36" i="20"/>
  <c r="G36" i="20"/>
  <c r="W35" i="20"/>
  <c r="Q35" i="20"/>
  <c r="P35" i="20"/>
  <c r="O35" i="20"/>
  <c r="K35" i="20"/>
  <c r="E35" i="20"/>
  <c r="X33" i="20"/>
  <c r="W33" i="20"/>
  <c r="V33" i="20"/>
  <c r="M33" i="20"/>
  <c r="L33" i="20"/>
  <c r="G33" i="20"/>
  <c r="F33" i="20"/>
  <c r="E33" i="20"/>
  <c r="X32" i="20"/>
  <c r="O32" i="20"/>
  <c r="N32" i="20"/>
  <c r="I32" i="20"/>
  <c r="H32" i="20"/>
  <c r="G32" i="20"/>
  <c r="F32" i="20"/>
  <c r="Q31" i="20"/>
  <c r="P31" i="20"/>
  <c r="K31" i="20"/>
  <c r="J31" i="20"/>
  <c r="I31" i="20"/>
  <c r="H31" i="20"/>
  <c r="K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P37" i="19"/>
  <c r="O37" i="19"/>
  <c r="K24" i="19"/>
  <c r="H33" i="19"/>
  <c r="E33" i="19"/>
  <c r="W32" i="19"/>
  <c r="Q32" i="19"/>
  <c r="M36" i="19"/>
  <c r="K32" i="19"/>
  <c r="I36" i="19"/>
  <c r="G32" i="19"/>
  <c r="F32" i="19"/>
  <c r="E32" i="19"/>
  <c r="V31" i="19"/>
  <c r="U31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H27" i="32" l="1"/>
  <c r="H39" i="23"/>
  <c r="H43" i="23" s="1"/>
  <c r="F28" i="32"/>
  <c r="R28" i="32"/>
  <c r="R32" i="21"/>
  <c r="V45" i="21"/>
  <c r="V29" i="32"/>
  <c r="V41" i="23"/>
  <c r="P39" i="25"/>
  <c r="M43" i="20"/>
  <c r="I35" i="20"/>
  <c r="I23" i="20"/>
  <c r="I34" i="20" s="1"/>
  <c r="U35" i="20"/>
  <c r="U31" i="20"/>
  <c r="M36" i="20"/>
  <c r="M32" i="20"/>
  <c r="Q37" i="20"/>
  <c r="Q33" i="20"/>
  <c r="Q45" i="20"/>
  <c r="Q24" i="20"/>
  <c r="I43" i="21"/>
  <c r="I27" i="32"/>
  <c r="I39" i="23"/>
  <c r="I39" i="21"/>
  <c r="U43" i="21"/>
  <c r="U27" i="32"/>
  <c r="U39" i="21"/>
  <c r="U39" i="23"/>
  <c r="G32" i="21"/>
  <c r="G28" i="32"/>
  <c r="G40" i="21"/>
  <c r="S32" i="21"/>
  <c r="S28" i="32"/>
  <c r="S40" i="21"/>
  <c r="K33" i="21"/>
  <c r="K29" i="32"/>
  <c r="K41" i="23"/>
  <c r="K41" i="21"/>
  <c r="Q33" i="21"/>
  <c r="Q29" i="32"/>
  <c r="Q41" i="23"/>
  <c r="Q41" i="21"/>
  <c r="G31" i="23"/>
  <c r="G39" i="22"/>
  <c r="G43" i="22" s="1"/>
  <c r="S31" i="23"/>
  <c r="S39" i="22"/>
  <c r="W40" i="22"/>
  <c r="W36" i="23"/>
  <c r="K47" i="24"/>
  <c r="K39" i="25"/>
  <c r="K47" i="25" s="1"/>
  <c r="W47" i="24"/>
  <c r="W39" i="25"/>
  <c r="W47" i="25" s="1"/>
  <c r="O36" i="24"/>
  <c r="O40" i="25"/>
  <c r="O48" i="25" s="1"/>
  <c r="U36" i="24"/>
  <c r="U40" i="25"/>
  <c r="U48" i="25" s="1"/>
  <c r="M45" i="24"/>
  <c r="M41" i="25"/>
  <c r="M45" i="25" s="1"/>
  <c r="E45" i="20"/>
  <c r="U43" i="20"/>
  <c r="W24" i="20"/>
  <c r="H39" i="21"/>
  <c r="H43" i="21" s="1"/>
  <c r="F40" i="21"/>
  <c r="F48" i="21" s="1"/>
  <c r="V41" i="21"/>
  <c r="Z21" i="23"/>
  <c r="Z40" i="22" s="1"/>
  <c r="H35" i="23"/>
  <c r="H39" i="22"/>
  <c r="H43" i="22" s="1"/>
  <c r="N35" i="23"/>
  <c r="N39" i="22"/>
  <c r="N31" i="23"/>
  <c r="T35" i="23"/>
  <c r="T39" i="22"/>
  <c r="T31" i="23"/>
  <c r="F40" i="22"/>
  <c r="L40" i="22"/>
  <c r="L48" i="22" s="1"/>
  <c r="L32" i="23"/>
  <c r="R48" i="23"/>
  <c r="R40" i="22"/>
  <c r="R32" i="23"/>
  <c r="X40" i="22"/>
  <c r="X48" i="22" s="1"/>
  <c r="R40" i="23"/>
  <c r="N35" i="20"/>
  <c r="N31" i="20"/>
  <c r="V45" i="20"/>
  <c r="U24" i="20"/>
  <c r="N43" i="21"/>
  <c r="N27" i="32"/>
  <c r="N39" i="23"/>
  <c r="X48" i="21"/>
  <c r="X28" i="32"/>
  <c r="T39" i="21"/>
  <c r="T43" i="21" s="1"/>
  <c r="H49" i="23"/>
  <c r="H41" i="22"/>
  <c r="H33" i="23"/>
  <c r="G24" i="23"/>
  <c r="L40" i="23"/>
  <c r="L48" i="23" s="1"/>
  <c r="J39" i="25"/>
  <c r="J47" i="25" s="1"/>
  <c r="V37" i="20"/>
  <c r="E36" i="22"/>
  <c r="E40" i="24"/>
  <c r="K36" i="22"/>
  <c r="K40" i="24"/>
  <c r="K44" i="24" s="1"/>
  <c r="Q32" i="22"/>
  <c r="Q40" i="24"/>
  <c r="W32" i="22"/>
  <c r="W40" i="24"/>
  <c r="I37" i="22"/>
  <c r="I41" i="24"/>
  <c r="I49" i="24" s="1"/>
  <c r="O45" i="22"/>
  <c r="O41" i="24"/>
  <c r="U41" i="24"/>
  <c r="T33" i="23"/>
  <c r="S40" i="23"/>
  <c r="L36" i="21"/>
  <c r="H35" i="22"/>
  <c r="H39" i="24"/>
  <c r="N35" i="22"/>
  <c r="N39" i="24"/>
  <c r="N43" i="24" s="1"/>
  <c r="T35" i="22"/>
  <c r="T39" i="24"/>
  <c r="F48" i="22"/>
  <c r="F40" i="24"/>
  <c r="L40" i="24"/>
  <c r="L48" i="24" s="1"/>
  <c r="R48" i="22"/>
  <c r="R40" i="24"/>
  <c r="X40" i="24"/>
  <c r="N39" i="21"/>
  <c r="Q42" i="23"/>
  <c r="F40" i="23"/>
  <c r="F48" i="23" s="1"/>
  <c r="X40" i="23"/>
  <c r="X48" i="23" s="1"/>
  <c r="Z49" i="26"/>
  <c r="Z41" i="30"/>
  <c r="Z37" i="26"/>
  <c r="Z45" i="26"/>
  <c r="Z33" i="26"/>
  <c r="P33" i="21"/>
  <c r="P29" i="32"/>
  <c r="P41" i="23"/>
  <c r="G40" i="23"/>
  <c r="T35" i="20"/>
  <c r="T31" i="20"/>
  <c r="J37" i="20"/>
  <c r="J45" i="20"/>
  <c r="J33" i="20"/>
  <c r="L48" i="21"/>
  <c r="L28" i="32"/>
  <c r="P41" i="21"/>
  <c r="N49" i="23"/>
  <c r="N41" i="22"/>
  <c r="N33" i="23"/>
  <c r="F41" i="25"/>
  <c r="L41" i="25"/>
  <c r="R45" i="24"/>
  <c r="R41" i="25"/>
  <c r="X41" i="25"/>
  <c r="Y22" i="25"/>
  <c r="Y41" i="27" s="1"/>
  <c r="K46" i="28"/>
  <c r="K34" i="28"/>
  <c r="L36" i="20"/>
  <c r="L32" i="20"/>
  <c r="R36" i="20"/>
  <c r="R32" i="20"/>
  <c r="P45" i="20"/>
  <c r="P33" i="20"/>
  <c r="Z21" i="21"/>
  <c r="T27" i="32"/>
  <c r="T39" i="23"/>
  <c r="J33" i="21"/>
  <c r="J29" i="32"/>
  <c r="J41" i="23"/>
  <c r="R40" i="21"/>
  <c r="R48" i="21" s="1"/>
  <c r="T49" i="23"/>
  <c r="T41" i="22"/>
  <c r="V39" i="25"/>
  <c r="V47" i="25" s="1"/>
  <c r="K45" i="20"/>
  <c r="K33" i="20"/>
  <c r="W45" i="20"/>
  <c r="W37" i="20"/>
  <c r="O43" i="21"/>
  <c r="O27" i="32"/>
  <c r="O31" i="21"/>
  <c r="O39" i="21"/>
  <c r="O39" i="23"/>
  <c r="O42" i="23" s="1"/>
  <c r="M32" i="21"/>
  <c r="M28" i="32"/>
  <c r="M40" i="21"/>
  <c r="M42" i="21" s="1"/>
  <c r="E33" i="21"/>
  <c r="E41" i="21"/>
  <c r="E41" i="23"/>
  <c r="W33" i="21"/>
  <c r="W29" i="32"/>
  <c r="W41" i="23"/>
  <c r="W41" i="21"/>
  <c r="Y21" i="23"/>
  <c r="M31" i="23"/>
  <c r="M39" i="22"/>
  <c r="M47" i="22" s="1"/>
  <c r="E44" i="23"/>
  <c r="E40" i="22"/>
  <c r="K40" i="22"/>
  <c r="Q40" i="22"/>
  <c r="Q36" i="23"/>
  <c r="I37" i="23"/>
  <c r="I41" i="22"/>
  <c r="O37" i="23"/>
  <c r="O41" i="22"/>
  <c r="U37" i="23"/>
  <c r="U41" i="22"/>
  <c r="U45" i="22" s="1"/>
  <c r="E39" i="25"/>
  <c r="E47" i="25" s="1"/>
  <c r="Q47" i="24"/>
  <c r="Q39" i="25"/>
  <c r="Q47" i="25" s="1"/>
  <c r="I36" i="24"/>
  <c r="I40" i="25"/>
  <c r="G41" i="25"/>
  <c r="G45" i="25" s="1"/>
  <c r="S41" i="25"/>
  <c r="Z22" i="25"/>
  <c r="Z41" i="27" s="1"/>
  <c r="T43" i="20"/>
  <c r="R44" i="20"/>
  <c r="J27" i="32"/>
  <c r="H32" i="21"/>
  <c r="H28" i="32"/>
  <c r="T44" i="21"/>
  <c r="T28" i="32"/>
  <c r="R37" i="21"/>
  <c r="R29" i="32"/>
  <c r="I35" i="22"/>
  <c r="I39" i="24"/>
  <c r="I43" i="24" s="1"/>
  <c r="U31" i="22"/>
  <c r="U39" i="24"/>
  <c r="M40" i="24"/>
  <c r="M44" i="24" s="1"/>
  <c r="O39" i="22"/>
  <c r="O43" i="22" s="1"/>
  <c r="N44" i="20"/>
  <c r="W31" i="21"/>
  <c r="W27" i="32"/>
  <c r="Z22" i="19"/>
  <c r="Z41" i="20" s="1"/>
  <c r="E24" i="20"/>
  <c r="S33" i="20"/>
  <c r="V35" i="20"/>
  <c r="R37" i="20"/>
  <c r="T44" i="20"/>
  <c r="X45" i="20"/>
  <c r="G31" i="21"/>
  <c r="G27" i="32"/>
  <c r="M31" i="21"/>
  <c r="M27" i="32"/>
  <c r="S31" i="21"/>
  <c r="S27" i="32"/>
  <c r="E44" i="21"/>
  <c r="K44" i="21"/>
  <c r="K28" i="32"/>
  <c r="Q44" i="21"/>
  <c r="Q28" i="32"/>
  <c r="W44" i="21"/>
  <c r="W28" i="32"/>
  <c r="I33" i="21"/>
  <c r="I29" i="32"/>
  <c r="O33" i="21"/>
  <c r="O29" i="32"/>
  <c r="U33" i="21"/>
  <c r="U29" i="32"/>
  <c r="J36" i="22"/>
  <c r="J40" i="24"/>
  <c r="J44" i="24" s="1"/>
  <c r="P36" i="22"/>
  <c r="P40" i="24"/>
  <c r="V36" i="22"/>
  <c r="V40" i="24"/>
  <c r="H37" i="22"/>
  <c r="H41" i="24"/>
  <c r="H49" i="24" s="1"/>
  <c r="N37" i="22"/>
  <c r="N41" i="24"/>
  <c r="R39" i="21"/>
  <c r="R47" i="21" s="1"/>
  <c r="Z20" i="23"/>
  <c r="Z39" i="22" s="1"/>
  <c r="F31" i="23"/>
  <c r="F39" i="22"/>
  <c r="L31" i="23"/>
  <c r="L39" i="22"/>
  <c r="R31" i="23"/>
  <c r="R39" i="22"/>
  <c r="X31" i="23"/>
  <c r="X39" i="22"/>
  <c r="J36" i="23"/>
  <c r="J40" i="22"/>
  <c r="P36" i="23"/>
  <c r="P40" i="22"/>
  <c r="V36" i="23"/>
  <c r="V40" i="22"/>
  <c r="G45" i="23"/>
  <c r="G41" i="22"/>
  <c r="M45" i="23"/>
  <c r="M41" i="22"/>
  <c r="S45" i="23"/>
  <c r="S41" i="22"/>
  <c r="M37" i="23"/>
  <c r="E40" i="23"/>
  <c r="E42" i="23" s="1"/>
  <c r="K40" i="23"/>
  <c r="K42" i="23" s="1"/>
  <c r="Q40" i="23"/>
  <c r="Q44" i="23" s="1"/>
  <c r="W40" i="23"/>
  <c r="W44" i="23" s="1"/>
  <c r="I39" i="25"/>
  <c r="I43" i="25" s="1"/>
  <c r="O39" i="25"/>
  <c r="O43" i="25" s="1"/>
  <c r="U43" i="24"/>
  <c r="U39" i="25"/>
  <c r="U43" i="25" s="1"/>
  <c r="G48" i="24"/>
  <c r="G40" i="25"/>
  <c r="G48" i="25" s="1"/>
  <c r="M40" i="25"/>
  <c r="M48" i="25" s="1"/>
  <c r="S40" i="25"/>
  <c r="S48" i="25" s="1"/>
  <c r="E37" i="24"/>
  <c r="E41" i="25"/>
  <c r="K37" i="24"/>
  <c r="K41" i="25"/>
  <c r="K49" i="25" s="1"/>
  <c r="Q37" i="24"/>
  <c r="Q41" i="25"/>
  <c r="Q49" i="25" s="1"/>
  <c r="W37" i="24"/>
  <c r="W41" i="25"/>
  <c r="Z21" i="25"/>
  <c r="Z40" i="27" s="1"/>
  <c r="Y31" i="26"/>
  <c r="Y39" i="30"/>
  <c r="Y42" i="32"/>
  <c r="Y46" i="32" s="1"/>
  <c r="Y46" i="33"/>
  <c r="Y34" i="33"/>
  <c r="W46" i="28"/>
  <c r="W34" i="28"/>
  <c r="Q46" i="28"/>
  <c r="Q34" i="28"/>
  <c r="F44" i="20"/>
  <c r="P27" i="32"/>
  <c r="L37" i="21"/>
  <c r="L29" i="32"/>
  <c r="O31" i="22"/>
  <c r="O39" i="24"/>
  <c r="O43" i="24" s="1"/>
  <c r="G36" i="22"/>
  <c r="G40" i="24"/>
  <c r="Y22" i="23"/>
  <c r="Y41" i="22" s="1"/>
  <c r="I43" i="23"/>
  <c r="I39" i="22"/>
  <c r="I47" i="22" s="1"/>
  <c r="M36" i="23"/>
  <c r="M40" i="22"/>
  <c r="M44" i="22" s="1"/>
  <c r="S36" i="23"/>
  <c r="S40" i="22"/>
  <c r="J33" i="23"/>
  <c r="J41" i="22"/>
  <c r="J49" i="22" s="1"/>
  <c r="P33" i="23"/>
  <c r="P41" i="22"/>
  <c r="V33" i="23"/>
  <c r="V41" i="22"/>
  <c r="V45" i="22" s="1"/>
  <c r="H40" i="23"/>
  <c r="N40" i="23"/>
  <c r="N44" i="23" s="1"/>
  <c r="T40" i="23"/>
  <c r="J40" i="25"/>
  <c r="P44" i="24"/>
  <c r="P40" i="25"/>
  <c r="V44" i="24"/>
  <c r="V40" i="25"/>
  <c r="V48" i="25" s="1"/>
  <c r="H41" i="25"/>
  <c r="H49" i="25" s="1"/>
  <c r="N49" i="24"/>
  <c r="N41" i="25"/>
  <c r="N49" i="25" s="1"/>
  <c r="T49" i="24"/>
  <c r="T41" i="25"/>
  <c r="T49" i="25" s="1"/>
  <c r="Y20" i="25"/>
  <c r="Z32" i="26"/>
  <c r="Z40" i="30"/>
  <c r="S34" i="28"/>
  <c r="S46" i="28"/>
  <c r="E46" i="28"/>
  <c r="E34" i="28"/>
  <c r="H43" i="20"/>
  <c r="L44" i="20"/>
  <c r="X37" i="21"/>
  <c r="X29" i="32"/>
  <c r="Q41" i="24"/>
  <c r="G32" i="23"/>
  <c r="G40" i="22"/>
  <c r="G44" i="22" s="1"/>
  <c r="R45" i="20"/>
  <c r="E31" i="21"/>
  <c r="E27" i="32"/>
  <c r="Q31" i="21"/>
  <c r="Q27" i="32"/>
  <c r="I32" i="21"/>
  <c r="I28" i="32"/>
  <c r="O32" i="21"/>
  <c r="O28" i="32"/>
  <c r="U32" i="21"/>
  <c r="U28" i="32"/>
  <c r="G29" i="32"/>
  <c r="M45" i="21"/>
  <c r="M29" i="32"/>
  <c r="S29" i="32"/>
  <c r="J35" i="22"/>
  <c r="J39" i="24"/>
  <c r="J47" i="24" s="1"/>
  <c r="P35" i="22"/>
  <c r="P39" i="24"/>
  <c r="P47" i="24" s="1"/>
  <c r="V31" i="22"/>
  <c r="V39" i="24"/>
  <c r="V47" i="24" s="1"/>
  <c r="F37" i="22"/>
  <c r="F41" i="24"/>
  <c r="F45" i="24" s="1"/>
  <c r="L37" i="22"/>
  <c r="L41" i="24"/>
  <c r="L45" i="24" s="1"/>
  <c r="R37" i="22"/>
  <c r="R41" i="24"/>
  <c r="X37" i="22"/>
  <c r="X41" i="24"/>
  <c r="X45" i="24" s="1"/>
  <c r="J39" i="21"/>
  <c r="J43" i="21" s="1"/>
  <c r="P39" i="21"/>
  <c r="P47" i="21" s="1"/>
  <c r="H40" i="21"/>
  <c r="T40" i="21"/>
  <c r="L41" i="21"/>
  <c r="L45" i="21" s="1"/>
  <c r="R41" i="21"/>
  <c r="X41" i="21"/>
  <c r="X45" i="21" s="1"/>
  <c r="Z22" i="23"/>
  <c r="Z41" i="22" s="1"/>
  <c r="J47" i="23"/>
  <c r="J39" i="22"/>
  <c r="P47" i="23"/>
  <c r="P39" i="22"/>
  <c r="V47" i="23"/>
  <c r="V39" i="22"/>
  <c r="H32" i="23"/>
  <c r="H40" i="22"/>
  <c r="N32" i="23"/>
  <c r="N40" i="22"/>
  <c r="T32" i="23"/>
  <c r="T40" i="22"/>
  <c r="T44" i="22" s="1"/>
  <c r="E33" i="23"/>
  <c r="E41" i="22"/>
  <c r="K33" i="23"/>
  <c r="K41" i="22"/>
  <c r="Q33" i="23"/>
  <c r="Q41" i="22"/>
  <c r="Q49" i="22" s="1"/>
  <c r="W33" i="23"/>
  <c r="W41" i="22"/>
  <c r="I35" i="23"/>
  <c r="M42" i="23"/>
  <c r="S42" i="23"/>
  <c r="I40" i="23"/>
  <c r="O40" i="23"/>
  <c r="U40" i="23"/>
  <c r="G35" i="24"/>
  <c r="G39" i="25"/>
  <c r="G47" i="25" s="1"/>
  <c r="M35" i="24"/>
  <c r="M39" i="25"/>
  <c r="S35" i="24"/>
  <c r="S39" i="25"/>
  <c r="S43" i="25" s="1"/>
  <c r="E44" i="24"/>
  <c r="E40" i="25"/>
  <c r="E44" i="25" s="1"/>
  <c r="K40" i="25"/>
  <c r="K44" i="25" s="1"/>
  <c r="Q44" i="24"/>
  <c r="Q40" i="25"/>
  <c r="Q44" i="25" s="1"/>
  <c r="W44" i="24"/>
  <c r="W40" i="25"/>
  <c r="W44" i="25" s="1"/>
  <c r="I41" i="25"/>
  <c r="I49" i="25" s="1"/>
  <c r="O49" i="24"/>
  <c r="O41" i="25"/>
  <c r="O49" i="25" s="1"/>
  <c r="U49" i="24"/>
  <c r="U41" i="25"/>
  <c r="U49" i="25" s="1"/>
  <c r="Z20" i="25"/>
  <c r="Z39" i="27" s="1"/>
  <c r="Y36" i="26"/>
  <c r="Y40" i="30"/>
  <c r="M46" i="28"/>
  <c r="M34" i="28"/>
  <c r="Q25" i="26"/>
  <c r="Y41" i="30"/>
  <c r="N43" i="20"/>
  <c r="X44" i="20"/>
  <c r="V47" i="21"/>
  <c r="V27" i="32"/>
  <c r="N32" i="21"/>
  <c r="N28" i="32"/>
  <c r="F37" i="21"/>
  <c r="F29" i="32"/>
  <c r="S36" i="22"/>
  <c r="S40" i="24"/>
  <c r="S48" i="24" s="1"/>
  <c r="U43" i="23"/>
  <c r="U39" i="22"/>
  <c r="X37" i="20"/>
  <c r="K31" i="21"/>
  <c r="K27" i="32"/>
  <c r="S49" i="20"/>
  <c r="J43" i="20"/>
  <c r="P43" i="20"/>
  <c r="V43" i="20"/>
  <c r="X43" i="20"/>
  <c r="J44" i="20"/>
  <c r="P44" i="20"/>
  <c r="N45" i="20"/>
  <c r="T45" i="20"/>
  <c r="F31" i="21"/>
  <c r="F27" i="32"/>
  <c r="L31" i="21"/>
  <c r="L27" i="32"/>
  <c r="R31" i="32"/>
  <c r="R35" i="32"/>
  <c r="X31" i="21"/>
  <c r="X27" i="32"/>
  <c r="J44" i="21"/>
  <c r="J28" i="32"/>
  <c r="P44" i="21"/>
  <c r="P28" i="32"/>
  <c r="V44" i="21"/>
  <c r="V28" i="32"/>
  <c r="H37" i="21"/>
  <c r="H29" i="32"/>
  <c r="N33" i="21"/>
  <c r="N29" i="32"/>
  <c r="T37" i="21"/>
  <c r="T29" i="32"/>
  <c r="Q32" i="21"/>
  <c r="E39" i="24"/>
  <c r="E47" i="24" s="1"/>
  <c r="K35" i="22"/>
  <c r="K39" i="24"/>
  <c r="I40" i="24"/>
  <c r="I48" i="24" s="1"/>
  <c r="U40" i="24"/>
  <c r="U48" i="24" s="1"/>
  <c r="G37" i="22"/>
  <c r="G41" i="24"/>
  <c r="G45" i="24" s="1"/>
  <c r="S37" i="22"/>
  <c r="S41" i="24"/>
  <c r="S23" i="24" s="1"/>
  <c r="E39" i="21"/>
  <c r="E42" i="21" s="1"/>
  <c r="K39" i="21"/>
  <c r="K42" i="21" s="1"/>
  <c r="Q39" i="21"/>
  <c r="Q42" i="21" s="1"/>
  <c r="W39" i="21"/>
  <c r="W42" i="21" s="1"/>
  <c r="I40" i="21"/>
  <c r="O40" i="21"/>
  <c r="O48" i="21" s="1"/>
  <c r="U40" i="21"/>
  <c r="G41" i="21"/>
  <c r="G49" i="21" s="1"/>
  <c r="M41" i="21"/>
  <c r="S41" i="21"/>
  <c r="S42" i="21" s="1"/>
  <c r="S46" i="21" s="1"/>
  <c r="Y20" i="23"/>
  <c r="Y39" i="22" s="1"/>
  <c r="E35" i="23"/>
  <c r="E39" i="22"/>
  <c r="E43" i="22" s="1"/>
  <c r="K35" i="23"/>
  <c r="K39" i="22"/>
  <c r="Q31" i="23"/>
  <c r="Q39" i="22"/>
  <c r="W35" i="23"/>
  <c r="W39" i="22"/>
  <c r="I32" i="23"/>
  <c r="I40" i="22"/>
  <c r="I44" i="22" s="1"/>
  <c r="O32" i="23"/>
  <c r="O40" i="22"/>
  <c r="U32" i="23"/>
  <c r="U40" i="22"/>
  <c r="U48" i="22" s="1"/>
  <c r="F37" i="23"/>
  <c r="F41" i="22"/>
  <c r="L37" i="23"/>
  <c r="L41" i="22"/>
  <c r="R37" i="23"/>
  <c r="R41" i="22"/>
  <c r="X37" i="23"/>
  <c r="X41" i="22"/>
  <c r="X49" i="22" s="1"/>
  <c r="P31" i="23"/>
  <c r="P32" i="23"/>
  <c r="L33" i="23"/>
  <c r="O35" i="23"/>
  <c r="G37" i="23"/>
  <c r="J40" i="23"/>
  <c r="J48" i="23" s="1"/>
  <c r="P40" i="23"/>
  <c r="V40" i="23"/>
  <c r="F41" i="23"/>
  <c r="F49" i="23" s="1"/>
  <c r="L41" i="23"/>
  <c r="R41" i="23"/>
  <c r="R49" i="23" s="1"/>
  <c r="X41" i="23"/>
  <c r="X49" i="23" s="1"/>
  <c r="Z21" i="24"/>
  <c r="Z40" i="25" s="1"/>
  <c r="H43" i="24"/>
  <c r="H39" i="25"/>
  <c r="H43" i="25" s="1"/>
  <c r="N39" i="25"/>
  <c r="N43" i="25" s="1"/>
  <c r="T43" i="24"/>
  <c r="T39" i="25"/>
  <c r="F48" i="24"/>
  <c r="F40" i="25"/>
  <c r="F48" i="25" s="1"/>
  <c r="L40" i="25"/>
  <c r="L48" i="25" s="1"/>
  <c r="R48" i="24"/>
  <c r="R40" i="25"/>
  <c r="R48" i="25" s="1"/>
  <c r="X48" i="24"/>
  <c r="X40" i="25"/>
  <c r="X48" i="25" s="1"/>
  <c r="Y21" i="25"/>
  <c r="Y40" i="27" s="1"/>
  <c r="Y32" i="26"/>
  <c r="Z35" i="26"/>
  <c r="Z39" i="30"/>
  <c r="G34" i="28"/>
  <c r="G46" i="28"/>
  <c r="Y35" i="26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U23" i="25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F32" i="25"/>
  <c r="R32" i="25"/>
  <c r="I33" i="25"/>
  <c r="U33" i="25"/>
  <c r="M36" i="25"/>
  <c r="N37" i="25"/>
  <c r="W43" i="25"/>
  <c r="K25" i="25"/>
  <c r="E31" i="25"/>
  <c r="Q31" i="25"/>
  <c r="G32" i="25"/>
  <c r="S32" i="25"/>
  <c r="M33" i="25"/>
  <c r="E35" i="25"/>
  <c r="V35" i="25"/>
  <c r="R36" i="25"/>
  <c r="O37" i="25"/>
  <c r="G44" i="25"/>
  <c r="Z35" i="25"/>
  <c r="I23" i="25"/>
  <c r="I42" i="27" s="1"/>
  <c r="I46" i="27" s="1"/>
  <c r="I31" i="25"/>
  <c r="U31" i="25"/>
  <c r="K32" i="25"/>
  <c r="W32" i="25"/>
  <c r="N33" i="25"/>
  <c r="J35" i="25"/>
  <c r="W35" i="25"/>
  <c r="S36" i="25"/>
  <c r="T37" i="25"/>
  <c r="L32" i="25"/>
  <c r="X32" i="25"/>
  <c r="O33" i="25"/>
  <c r="K35" i="25"/>
  <c r="F36" i="25"/>
  <c r="X36" i="25"/>
  <c r="U37" i="25"/>
  <c r="E43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7" i="25"/>
  <c r="H31" i="25"/>
  <c r="H35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32" i="25"/>
  <c r="G23" i="25"/>
  <c r="G42" i="27" s="1"/>
  <c r="G46" i="27" s="1"/>
  <c r="I24" i="25"/>
  <c r="X35" i="25"/>
  <c r="L43" i="25"/>
  <c r="Z44" i="25"/>
  <c r="V45" i="25"/>
  <c r="H32" i="25"/>
  <c r="H36" i="25"/>
  <c r="T32" i="25"/>
  <c r="T36" i="25"/>
  <c r="K37" i="25"/>
  <c r="K33" i="25"/>
  <c r="W37" i="25"/>
  <c r="W45" i="25"/>
  <c r="W33" i="25"/>
  <c r="W24" i="25"/>
  <c r="F43" i="25"/>
  <c r="T44" i="25"/>
  <c r="M35" i="25"/>
  <c r="M23" i="25"/>
  <c r="M42" i="27" s="1"/>
  <c r="M46" i="27" s="1"/>
  <c r="M43" i="25"/>
  <c r="M31" i="25"/>
  <c r="Y35" i="25"/>
  <c r="Y31" i="25"/>
  <c r="O36" i="25"/>
  <c r="O44" i="25"/>
  <c r="O32" i="25"/>
  <c r="O23" i="25"/>
  <c r="O42" i="27" s="1"/>
  <c r="O46" i="27" s="1"/>
  <c r="L37" i="25"/>
  <c r="L45" i="25"/>
  <c r="L49" i="25"/>
  <c r="L33" i="25"/>
  <c r="X37" i="25"/>
  <c r="X45" i="25"/>
  <c r="X49" i="25"/>
  <c r="X33" i="25"/>
  <c r="L35" i="25"/>
  <c r="P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33" i="25"/>
  <c r="X43" i="25"/>
  <c r="P45" i="25"/>
  <c r="G35" i="25"/>
  <c r="G31" i="25"/>
  <c r="S35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W42" i="27" s="1"/>
  <c r="W46" i="27" s="1"/>
  <c r="F47" i="25"/>
  <c r="X47" i="25"/>
  <c r="P47" i="25"/>
  <c r="P43" i="25"/>
  <c r="K23" i="25"/>
  <c r="K42" i="27" s="1"/>
  <c r="K46" i="27" s="1"/>
  <c r="O25" i="25"/>
  <c r="F35" i="25"/>
  <c r="R35" i="25"/>
  <c r="R43" i="25"/>
  <c r="N44" i="25"/>
  <c r="J45" i="25"/>
  <c r="M47" i="25"/>
  <c r="I48" i="25"/>
  <c r="E49" i="25"/>
  <c r="W49" i="25"/>
  <c r="E23" i="25"/>
  <c r="E42" i="27" s="1"/>
  <c r="E46" i="27" s="1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R44" i="25"/>
  <c r="X44" i="25"/>
  <c r="H45" i="25"/>
  <c r="N45" i="25"/>
  <c r="T45" i="25"/>
  <c r="I47" i="25"/>
  <c r="K48" i="25"/>
  <c r="G49" i="25"/>
  <c r="M49" i="25"/>
  <c r="S49" i="25"/>
  <c r="T33" i="24"/>
  <c r="N35" i="24"/>
  <c r="Y20" i="24"/>
  <c r="L37" i="24"/>
  <c r="E32" i="24"/>
  <c r="X37" i="24"/>
  <c r="E43" i="24"/>
  <c r="Q32" i="24"/>
  <c r="Y22" i="24"/>
  <c r="S25" i="24" s="1"/>
  <c r="I37" i="24"/>
  <c r="U24" i="24"/>
  <c r="R32" i="24"/>
  <c r="G36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R36" i="24"/>
  <c r="Z22" i="24"/>
  <c r="Z33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G23" i="24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32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Z39" i="25" s="1"/>
  <c r="L31" i="24"/>
  <c r="L43" i="24"/>
  <c r="L47" i="24"/>
  <c r="L35" i="24"/>
  <c r="Z32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O25" i="24"/>
  <c r="M25" i="24"/>
  <c r="G25" i="24"/>
  <c r="I24" i="24"/>
  <c r="O23" i="24"/>
  <c r="O42" i="25" s="1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E42" i="25" s="1"/>
  <c r="Q23" i="24"/>
  <c r="Q42" i="25" s="1"/>
  <c r="G24" i="24"/>
  <c r="S24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I42" i="25" s="1"/>
  <c r="K24" i="24"/>
  <c r="M47" i="24"/>
  <c r="Q49" i="24"/>
  <c r="K23" i="24"/>
  <c r="K42" i="25" s="1"/>
  <c r="W23" i="24"/>
  <c r="W42" i="25" s="1"/>
  <c r="M24" i="24"/>
  <c r="G43" i="24"/>
  <c r="M43" i="24"/>
  <c r="S43" i="24"/>
  <c r="O44" i="24"/>
  <c r="E45" i="24"/>
  <c r="K45" i="24"/>
  <c r="Q45" i="24"/>
  <c r="W45" i="24"/>
  <c r="H47" i="24"/>
  <c r="T47" i="24"/>
  <c r="J48" i="24"/>
  <c r="P48" i="24"/>
  <c r="V48" i="24"/>
  <c r="F49" i="24"/>
  <c r="L49" i="24"/>
  <c r="R49" i="24"/>
  <c r="X49" i="24"/>
  <c r="U23" i="24"/>
  <c r="U42" i="25" s="1"/>
  <c r="W24" i="24"/>
  <c r="G47" i="24"/>
  <c r="S47" i="24"/>
  <c r="O48" i="24"/>
  <c r="E49" i="24"/>
  <c r="K49" i="24"/>
  <c r="W49" i="24"/>
  <c r="M23" i="24"/>
  <c r="M42" i="25" s="1"/>
  <c r="E25" i="24"/>
  <c r="Q25" i="24"/>
  <c r="O47" i="24"/>
  <c r="U47" i="24"/>
  <c r="E48" i="24"/>
  <c r="Q48" i="24"/>
  <c r="W48" i="24"/>
  <c r="G49" i="24"/>
  <c r="M49" i="24"/>
  <c r="Z21" i="22"/>
  <c r="Z40" i="24" s="1"/>
  <c r="Z44" i="24" s="1"/>
  <c r="Y31" i="23"/>
  <c r="Y35" i="23"/>
  <c r="Z32" i="23"/>
  <c r="Z36" i="23"/>
  <c r="Y33" i="23"/>
  <c r="Z33" i="23"/>
  <c r="Z37" i="23"/>
  <c r="Z35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I49" i="23"/>
  <c r="O49" i="23"/>
  <c r="U49" i="23"/>
  <c r="E23" i="23"/>
  <c r="E42" i="22" s="1"/>
  <c r="Q23" i="23"/>
  <c r="Q42" i="22" s="1"/>
  <c r="G23" i="23"/>
  <c r="G42" i="22" s="1"/>
  <c r="S23" i="23"/>
  <c r="S42" i="22" s="1"/>
  <c r="I24" i="23"/>
  <c r="U24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I45" i="23"/>
  <c r="O45" i="23"/>
  <c r="U45" i="23"/>
  <c r="F47" i="23"/>
  <c r="L47" i="23"/>
  <c r="R47" i="23"/>
  <c r="X47" i="23"/>
  <c r="H48" i="23"/>
  <c r="T48" i="23"/>
  <c r="J49" i="23"/>
  <c r="P49" i="23"/>
  <c r="V49" i="23"/>
  <c r="F43" i="23"/>
  <c r="L43" i="23"/>
  <c r="R43" i="23"/>
  <c r="X43" i="23"/>
  <c r="H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K23" i="23"/>
  <c r="K42" i="22" s="1"/>
  <c r="W23" i="23"/>
  <c r="W42" i="22" s="1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N47" i="23"/>
  <c r="T47" i="23"/>
  <c r="P48" i="23"/>
  <c r="V48" i="23"/>
  <c r="L49" i="23"/>
  <c r="I23" i="23"/>
  <c r="I42" i="22" s="1"/>
  <c r="W24" i="23"/>
  <c r="M23" i="23"/>
  <c r="M42" i="22" s="1"/>
  <c r="O24" i="23"/>
  <c r="E25" i="23"/>
  <c r="G35" i="23"/>
  <c r="M35" i="23"/>
  <c r="S35" i="23"/>
  <c r="I36" i="23"/>
  <c r="O36" i="23"/>
  <c r="U36" i="23"/>
  <c r="E37" i="23"/>
  <c r="K37" i="23"/>
  <c r="Q37" i="23"/>
  <c r="W37" i="23"/>
  <c r="N43" i="23"/>
  <c r="T43" i="23"/>
  <c r="J44" i="23"/>
  <c r="P44" i="23"/>
  <c r="V44" i="23"/>
  <c r="F45" i="23"/>
  <c r="L45" i="23"/>
  <c r="X45" i="23"/>
  <c r="I47" i="23"/>
  <c r="O47" i="23"/>
  <c r="U47" i="23"/>
  <c r="E48" i="23"/>
  <c r="Q48" i="23"/>
  <c r="G49" i="23"/>
  <c r="M49" i="23"/>
  <c r="S49" i="23"/>
  <c r="U23" i="23"/>
  <c r="U42" i="22" s="1"/>
  <c r="O23" i="23"/>
  <c r="O42" i="22" s="1"/>
  <c r="E24" i="23"/>
  <c r="Q24" i="23"/>
  <c r="G25" i="23"/>
  <c r="N31" i="22"/>
  <c r="V35" i="22"/>
  <c r="T31" i="22"/>
  <c r="Q36" i="22"/>
  <c r="E32" i="22"/>
  <c r="W36" i="22"/>
  <c r="K32" i="22"/>
  <c r="I45" i="22"/>
  <c r="H31" i="22"/>
  <c r="U37" i="22"/>
  <c r="S47" i="22"/>
  <c r="H49" i="22"/>
  <c r="N49" i="22"/>
  <c r="T49" i="22"/>
  <c r="J45" i="22"/>
  <c r="H44" i="22"/>
  <c r="L43" i="22"/>
  <c r="R47" i="22"/>
  <c r="S24" i="22"/>
  <c r="G33" i="22"/>
  <c r="O35" i="22"/>
  <c r="Y20" i="22"/>
  <c r="Y43" i="22" s="1"/>
  <c r="P31" i="22"/>
  <c r="J32" i="22"/>
  <c r="V32" i="22"/>
  <c r="L33" i="22"/>
  <c r="X33" i="22"/>
  <c r="U35" i="22"/>
  <c r="L36" i="22"/>
  <c r="T37" i="22"/>
  <c r="S44" i="22"/>
  <c r="S23" i="22"/>
  <c r="Y21" i="22"/>
  <c r="G23" i="22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49" i="22" s="1"/>
  <c r="S33" i="22"/>
  <c r="Z22" i="22"/>
  <c r="F32" i="22"/>
  <c r="R32" i="22"/>
  <c r="H33" i="22"/>
  <c r="T33" i="22"/>
  <c r="X36" i="22"/>
  <c r="Y35" i="22"/>
  <c r="Q31" i="22"/>
  <c r="Q47" i="22"/>
  <c r="N32" i="22"/>
  <c r="N36" i="22"/>
  <c r="Z36" i="22"/>
  <c r="V37" i="22"/>
  <c r="V33" i="22"/>
  <c r="N48" i="22"/>
  <c r="Z20" i="22"/>
  <c r="Z39" i="24" s="1"/>
  <c r="R31" i="22"/>
  <c r="R35" i="22"/>
  <c r="E33" i="22"/>
  <c r="E45" i="22"/>
  <c r="E37" i="22"/>
  <c r="I43" i="22"/>
  <c r="U43" i="22"/>
  <c r="Q43" i="22"/>
  <c r="L47" i="22"/>
  <c r="H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49" i="22"/>
  <c r="U33" i="22"/>
  <c r="U49" i="22"/>
  <c r="I23" i="22"/>
  <c r="I42" i="24" s="1"/>
  <c r="K24" i="22"/>
  <c r="R43" i="22"/>
  <c r="N44" i="22"/>
  <c r="E49" i="22"/>
  <c r="E31" i="22"/>
  <c r="E47" i="22"/>
  <c r="W23" i="22"/>
  <c r="W42" i="24" s="1"/>
  <c r="W31" i="22"/>
  <c r="W47" i="22"/>
  <c r="T36" i="22"/>
  <c r="T32" i="22"/>
  <c r="P33" i="22"/>
  <c r="O24" i="22"/>
  <c r="P37" i="22"/>
  <c r="Q23" i="22"/>
  <c r="Q42" i="24" s="1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35" i="22"/>
  <c r="M31" i="22"/>
  <c r="M35" i="22"/>
  <c r="M23" i="22"/>
  <c r="M42" i="24" s="1"/>
  <c r="M43" i="22"/>
  <c r="S31" i="22"/>
  <c r="S43" i="22"/>
  <c r="S35" i="22"/>
  <c r="U23" i="22"/>
  <c r="U42" i="24" s="1"/>
  <c r="U24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E42" i="24" s="1"/>
  <c r="W24" i="22"/>
  <c r="W35" i="22"/>
  <c r="M36" i="22"/>
  <c r="O37" i="22"/>
  <c r="Z44" i="22"/>
  <c r="G47" i="22"/>
  <c r="K23" i="22"/>
  <c r="K42" i="24" s="1"/>
  <c r="K31" i="22"/>
  <c r="K47" i="22"/>
  <c r="H32" i="22"/>
  <c r="H36" i="22"/>
  <c r="J37" i="22"/>
  <c r="J33" i="22"/>
  <c r="Q35" i="22"/>
  <c r="W43" i="22"/>
  <c r="L35" i="22"/>
  <c r="L31" i="22"/>
  <c r="I32" i="22"/>
  <c r="I36" i="22"/>
  <c r="U32" i="22"/>
  <c r="U44" i="22"/>
  <c r="U36" i="22"/>
  <c r="Q33" i="22"/>
  <c r="Q45" i="22"/>
  <c r="Q37" i="22"/>
  <c r="F43" i="22"/>
  <c r="P45" i="22"/>
  <c r="O48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N43" i="22"/>
  <c r="T43" i="22"/>
  <c r="J44" i="22"/>
  <c r="P44" i="22"/>
  <c r="V44" i="22"/>
  <c r="F45" i="22"/>
  <c r="L45" i="22"/>
  <c r="R45" i="22"/>
  <c r="X45" i="22"/>
  <c r="U47" i="22"/>
  <c r="E48" i="22"/>
  <c r="K48" i="22"/>
  <c r="Q48" i="22"/>
  <c r="W48" i="22"/>
  <c r="G49" i="22"/>
  <c r="M49" i="22"/>
  <c r="S49" i="22"/>
  <c r="V48" i="22"/>
  <c r="R49" i="22"/>
  <c r="O23" i="22"/>
  <c r="O42" i="24" s="1"/>
  <c r="E24" i="22"/>
  <c r="Q24" i="22"/>
  <c r="S25" i="22"/>
  <c r="Z33" i="19"/>
  <c r="Z20" i="19"/>
  <c r="L32" i="21"/>
  <c r="H35" i="21"/>
  <c r="O37" i="21"/>
  <c r="U31" i="21"/>
  <c r="X32" i="21"/>
  <c r="X36" i="21"/>
  <c r="Y20" i="21"/>
  <c r="F32" i="21"/>
  <c r="H33" i="21"/>
  <c r="I45" i="21"/>
  <c r="O45" i="21"/>
  <c r="U45" i="21"/>
  <c r="K32" i="21"/>
  <c r="T33" i="21"/>
  <c r="N37" i="21"/>
  <c r="P35" i="21"/>
  <c r="S44" i="21"/>
  <c r="Y22" i="21"/>
  <c r="Y37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S36" i="21"/>
  <c r="G33" i="21"/>
  <c r="E35" i="21"/>
  <c r="Q35" i="21"/>
  <c r="J36" i="21"/>
  <c r="V36" i="21"/>
  <c r="E43" i="21"/>
  <c r="G36" i="21"/>
  <c r="Z20" i="21"/>
  <c r="P31" i="21"/>
  <c r="J31" i="21"/>
  <c r="Y21" i="21"/>
  <c r="M33" i="21"/>
  <c r="J35" i="21"/>
  <c r="V35" i="21"/>
  <c r="M36" i="21"/>
  <c r="Q43" i="21"/>
  <c r="S23" i="21"/>
  <c r="V31" i="21"/>
  <c r="K35" i="21"/>
  <c r="W35" i="21"/>
  <c r="P36" i="21"/>
  <c r="W43" i="21"/>
  <c r="R43" i="21"/>
  <c r="F45" i="21"/>
  <c r="R45" i="21"/>
  <c r="H49" i="21"/>
  <c r="N49" i="21"/>
  <c r="T49" i="21"/>
  <c r="Y33" i="21"/>
  <c r="M25" i="21"/>
  <c r="K25" i="21"/>
  <c r="Z37" i="21"/>
  <c r="F47" i="21"/>
  <c r="X47" i="21"/>
  <c r="P49" i="21"/>
  <c r="I23" i="21"/>
  <c r="I30" i="32" s="1"/>
  <c r="I34" i="32" s="1"/>
  <c r="F43" i="21"/>
  <c r="X43" i="21"/>
  <c r="Z44" i="21"/>
  <c r="G47" i="21"/>
  <c r="I48" i="21"/>
  <c r="K49" i="21"/>
  <c r="E23" i="21"/>
  <c r="E30" i="32" s="1"/>
  <c r="E34" i="32" s="1"/>
  <c r="Q23" i="21"/>
  <c r="Q30" i="32" s="1"/>
  <c r="Q34" i="32" s="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P43" i="21"/>
  <c r="V43" i="21"/>
  <c r="F44" i="21"/>
  <c r="L44" i="21"/>
  <c r="R44" i="21"/>
  <c r="X44" i="21"/>
  <c r="H45" i="21"/>
  <c r="N45" i="21"/>
  <c r="T45" i="21"/>
  <c r="E47" i="21"/>
  <c r="Q47" i="21"/>
  <c r="W47" i="21"/>
  <c r="G48" i="21"/>
  <c r="M48" i="21"/>
  <c r="S48" i="21"/>
  <c r="I49" i="21"/>
  <c r="O49" i="21"/>
  <c r="U49" i="21"/>
  <c r="N48" i="21"/>
  <c r="J49" i="21"/>
  <c r="K24" i="21"/>
  <c r="N44" i="21"/>
  <c r="P45" i="21"/>
  <c r="W49" i="21"/>
  <c r="K23" i="21"/>
  <c r="K30" i="32" s="1"/>
  <c r="K34" i="32" s="1"/>
  <c r="W23" i="21"/>
  <c r="W30" i="32" s="1"/>
  <c r="W34" i="32" s="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I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U30" i="32" s="1"/>
  <c r="U34" i="32" s="1"/>
  <c r="L43" i="21"/>
  <c r="H44" i="21"/>
  <c r="J45" i="21"/>
  <c r="M47" i="21"/>
  <c r="Q49" i="21"/>
  <c r="M23" i="21"/>
  <c r="M30" i="32" s="1"/>
  <c r="M34" i="32" s="1"/>
  <c r="O24" i="21"/>
  <c r="Q25" i="21"/>
  <c r="R31" i="21"/>
  <c r="T32" i="21"/>
  <c r="Z32" i="21"/>
  <c r="V33" i="21"/>
  <c r="G35" i="21"/>
  <c r="M35" i="21"/>
  <c r="S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M49" i="21"/>
  <c r="S49" i="21"/>
  <c r="U24" i="21"/>
  <c r="W24" i="21"/>
  <c r="S47" i="21"/>
  <c r="U48" i="21"/>
  <c r="E49" i="21"/>
  <c r="O23" i="21"/>
  <c r="O30" i="32" s="1"/>
  <c r="O34" i="32" s="1"/>
  <c r="E24" i="21"/>
  <c r="Q24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Y21" i="20"/>
  <c r="Z21" i="20"/>
  <c r="Z40" i="21" s="1"/>
  <c r="Z48" i="21" s="1"/>
  <c r="Y22" i="20"/>
  <c r="I25" i="20" s="1"/>
  <c r="Z22" i="20"/>
  <c r="Z41" i="21" s="1"/>
  <c r="Y35" i="20"/>
  <c r="Y31" i="20"/>
  <c r="Z36" i="20"/>
  <c r="Z32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H47" i="20"/>
  <c r="N47" i="20"/>
  <c r="T47" i="20"/>
  <c r="J48" i="20"/>
  <c r="P48" i="20"/>
  <c r="V48" i="20"/>
  <c r="F49" i="20"/>
  <c r="L49" i="20"/>
  <c r="R49" i="20"/>
  <c r="X49" i="20"/>
  <c r="Y20" i="19"/>
  <c r="Y39" i="20" s="1"/>
  <c r="Y47" i="20" s="1"/>
  <c r="Y22" i="19"/>
  <c r="K25" i="19" s="1"/>
  <c r="Y31" i="19"/>
  <c r="M25" i="19"/>
  <c r="S24" i="19"/>
  <c r="R31" i="19"/>
  <c r="N32" i="19"/>
  <c r="T33" i="19"/>
  <c r="T35" i="19"/>
  <c r="H36" i="19"/>
  <c r="R32" i="19"/>
  <c r="L35" i="19"/>
  <c r="U35" i="19"/>
  <c r="H32" i="19"/>
  <c r="N35" i="19"/>
  <c r="N36" i="19"/>
  <c r="Y21" i="19"/>
  <c r="F31" i="19"/>
  <c r="X31" i="19"/>
  <c r="J32" i="19"/>
  <c r="T32" i="19"/>
  <c r="X33" i="19"/>
  <c r="O35" i="19"/>
  <c r="X35" i="19"/>
  <c r="T36" i="19"/>
  <c r="Y36" i="19"/>
  <c r="Q24" i="19"/>
  <c r="S31" i="19"/>
  <c r="K33" i="19"/>
  <c r="U36" i="19"/>
  <c r="F37" i="19"/>
  <c r="X37" i="19"/>
  <c r="M33" i="19"/>
  <c r="M37" i="19"/>
  <c r="Y33" i="19"/>
  <c r="Y37" i="19"/>
  <c r="G24" i="19"/>
  <c r="L33" i="19"/>
  <c r="H35" i="19"/>
  <c r="O36" i="19"/>
  <c r="V36" i="19"/>
  <c r="Q37" i="19"/>
  <c r="N37" i="19"/>
  <c r="Z37" i="19"/>
  <c r="Y24" i="19"/>
  <c r="G31" i="19"/>
  <c r="U32" i="19"/>
  <c r="F33" i="19"/>
  <c r="N33" i="19"/>
  <c r="I35" i="19"/>
  <c r="P36" i="19"/>
  <c r="J35" i="19"/>
  <c r="P35" i="19"/>
  <c r="V35" i="19"/>
  <c r="F36" i="19"/>
  <c r="L36" i="19"/>
  <c r="R36" i="19"/>
  <c r="X36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Q33" i="19"/>
  <c r="M35" i="19"/>
  <c r="E37" i="19"/>
  <c r="W37" i="19"/>
  <c r="E24" i="19"/>
  <c r="R33" i="19"/>
  <c r="G35" i="19"/>
  <c r="Z21" i="19"/>
  <c r="Z40" i="20" s="1"/>
  <c r="Z44" i="20" s="1"/>
  <c r="G33" i="19"/>
  <c r="G37" i="19"/>
  <c r="S33" i="19"/>
  <c r="S37" i="19"/>
  <c r="M31" i="19"/>
  <c r="T31" i="19"/>
  <c r="H37" i="19"/>
  <c r="T37" i="19"/>
  <c r="W36" i="19"/>
  <c r="R37" i="19"/>
  <c r="I24" i="19"/>
  <c r="U24" i="19"/>
  <c r="Y47" i="21" l="1"/>
  <c r="S34" i="24"/>
  <c r="S42" i="25"/>
  <c r="Z31" i="21"/>
  <c r="Z27" i="32"/>
  <c r="Z39" i="23"/>
  <c r="U46" i="25"/>
  <c r="U42" i="27"/>
  <c r="U46" i="27" s="1"/>
  <c r="X33" i="32"/>
  <c r="X37" i="32"/>
  <c r="G35" i="32"/>
  <c r="G31" i="32"/>
  <c r="H36" i="32"/>
  <c r="H32" i="32"/>
  <c r="Z45" i="27"/>
  <c r="Z49" i="27"/>
  <c r="W37" i="32"/>
  <c r="W33" i="32"/>
  <c r="M32" i="32"/>
  <c r="M36" i="32"/>
  <c r="J33" i="32"/>
  <c r="J37" i="32"/>
  <c r="W42" i="23"/>
  <c r="U35" i="32"/>
  <c r="U31" i="32"/>
  <c r="Y35" i="21"/>
  <c r="S34" i="21"/>
  <c r="S30" i="32"/>
  <c r="S34" i="32" s="1"/>
  <c r="G23" i="21"/>
  <c r="G46" i="21" s="1"/>
  <c r="G25" i="22"/>
  <c r="H47" i="22"/>
  <c r="Z48" i="22"/>
  <c r="Z32" i="22"/>
  <c r="W48" i="23"/>
  <c r="H47" i="23"/>
  <c r="Y37" i="23"/>
  <c r="I47" i="24"/>
  <c r="N47" i="24"/>
  <c r="U44" i="24"/>
  <c r="I45" i="24"/>
  <c r="E48" i="25"/>
  <c r="J43" i="25"/>
  <c r="M44" i="25"/>
  <c r="S47" i="25"/>
  <c r="U45" i="25"/>
  <c r="Y44" i="27"/>
  <c r="Y48" i="27"/>
  <c r="H37" i="32"/>
  <c r="H33" i="32"/>
  <c r="J32" i="32"/>
  <c r="J36" i="32"/>
  <c r="L35" i="32"/>
  <c r="L31" i="32"/>
  <c r="V35" i="32"/>
  <c r="V31" i="32"/>
  <c r="G42" i="23"/>
  <c r="G33" i="32"/>
  <c r="G37" i="32"/>
  <c r="I36" i="32"/>
  <c r="I32" i="32"/>
  <c r="L37" i="32"/>
  <c r="L33" i="32"/>
  <c r="Y43" i="30"/>
  <c r="Y47" i="30"/>
  <c r="U37" i="32"/>
  <c r="U33" i="32"/>
  <c r="W32" i="32"/>
  <c r="W36" i="32"/>
  <c r="O43" i="23"/>
  <c r="S23" i="25"/>
  <c r="S45" i="25"/>
  <c r="H35" i="32"/>
  <c r="H31" i="32"/>
  <c r="Y37" i="22"/>
  <c r="Y41" i="24"/>
  <c r="Y31" i="21"/>
  <c r="Y27" i="32"/>
  <c r="Y39" i="23"/>
  <c r="Y47" i="23" s="1"/>
  <c r="U47" i="25"/>
  <c r="Q23" i="25"/>
  <c r="Q42" i="27" s="1"/>
  <c r="Q46" i="27" s="1"/>
  <c r="G43" i="25"/>
  <c r="Q45" i="25"/>
  <c r="N47" i="25"/>
  <c r="K35" i="32"/>
  <c r="K31" i="32"/>
  <c r="G45" i="21"/>
  <c r="Z48" i="30"/>
  <c r="Z44" i="30"/>
  <c r="S31" i="32"/>
  <c r="S35" i="32"/>
  <c r="R33" i="32"/>
  <c r="R37" i="32"/>
  <c r="J35" i="32"/>
  <c r="J31" i="32"/>
  <c r="S45" i="24"/>
  <c r="Y32" i="23"/>
  <c r="Y40" i="22"/>
  <c r="Y48" i="22" s="1"/>
  <c r="Y49" i="27"/>
  <c r="Y23" i="27"/>
  <c r="Y45" i="27"/>
  <c r="Z49" i="30"/>
  <c r="Z45" i="30"/>
  <c r="X36" i="32"/>
  <c r="X32" i="32"/>
  <c r="K37" i="32"/>
  <c r="K33" i="32"/>
  <c r="G32" i="32"/>
  <c r="G36" i="32"/>
  <c r="I42" i="21"/>
  <c r="R32" i="32"/>
  <c r="R36" i="32"/>
  <c r="O25" i="20"/>
  <c r="Y41" i="21"/>
  <c r="Y45" i="21" s="1"/>
  <c r="Z35" i="21"/>
  <c r="Q25" i="22"/>
  <c r="W25" i="22"/>
  <c r="Y45" i="22"/>
  <c r="Y23" i="22"/>
  <c r="Y42" i="24" s="1"/>
  <c r="N48" i="23"/>
  <c r="Z35" i="20"/>
  <c r="Z39" i="21"/>
  <c r="Z47" i="21" s="1"/>
  <c r="Z33" i="21"/>
  <c r="Z29" i="32"/>
  <c r="Z41" i="23"/>
  <c r="W25" i="21"/>
  <c r="Y29" i="32"/>
  <c r="Y41" i="23"/>
  <c r="G46" i="22"/>
  <c r="G42" i="24"/>
  <c r="Y47" i="22"/>
  <c r="Y39" i="24"/>
  <c r="K48" i="23"/>
  <c r="R45" i="23"/>
  <c r="W25" i="23"/>
  <c r="U25" i="23"/>
  <c r="M25" i="23"/>
  <c r="K48" i="24"/>
  <c r="I44" i="24"/>
  <c r="G34" i="24"/>
  <c r="G42" i="25"/>
  <c r="Y37" i="24"/>
  <c r="Y41" i="25"/>
  <c r="O47" i="25"/>
  <c r="V43" i="25"/>
  <c r="K45" i="25"/>
  <c r="I46" i="25"/>
  <c r="O45" i="25"/>
  <c r="Y46" i="26"/>
  <c r="Y42" i="30"/>
  <c r="I48" i="22"/>
  <c r="T33" i="32"/>
  <c r="T37" i="32"/>
  <c r="V32" i="32"/>
  <c r="V36" i="32"/>
  <c r="X35" i="32"/>
  <c r="X31" i="32"/>
  <c r="F31" i="32"/>
  <c r="F35" i="32"/>
  <c r="F33" i="32"/>
  <c r="F37" i="32"/>
  <c r="Y48" i="30"/>
  <c r="Y44" i="30"/>
  <c r="S37" i="32"/>
  <c r="S33" i="32"/>
  <c r="U32" i="32"/>
  <c r="U36" i="32"/>
  <c r="Q35" i="32"/>
  <c r="Q31" i="32"/>
  <c r="P31" i="32"/>
  <c r="P35" i="32"/>
  <c r="Z44" i="27"/>
  <c r="Z48" i="27"/>
  <c r="M48" i="24"/>
  <c r="O37" i="32"/>
  <c r="O33" i="32"/>
  <c r="Q36" i="32"/>
  <c r="Q32" i="32"/>
  <c r="W35" i="32"/>
  <c r="W31" i="32"/>
  <c r="J47" i="21"/>
  <c r="K44" i="23"/>
  <c r="G42" i="21"/>
  <c r="O42" i="21"/>
  <c r="T31" i="32"/>
  <c r="T35" i="32"/>
  <c r="L36" i="32"/>
  <c r="L32" i="32"/>
  <c r="P33" i="32"/>
  <c r="P37" i="32"/>
  <c r="I42" i="23"/>
  <c r="Y36" i="20"/>
  <c r="Y40" i="21"/>
  <c r="Y48" i="21" s="1"/>
  <c r="Y28" i="32"/>
  <c r="Y40" i="23"/>
  <c r="Y44" i="23" s="1"/>
  <c r="Q25" i="20"/>
  <c r="O44" i="21"/>
  <c r="K25" i="20"/>
  <c r="Z31" i="20"/>
  <c r="Y43" i="20"/>
  <c r="Y39" i="21"/>
  <c r="G25" i="21"/>
  <c r="K47" i="21"/>
  <c r="Y36" i="21"/>
  <c r="Z49" i="21"/>
  <c r="K43" i="21"/>
  <c r="O47" i="22"/>
  <c r="Y33" i="22"/>
  <c r="O25" i="22"/>
  <c r="Y31" i="22"/>
  <c r="Y24" i="22"/>
  <c r="Z41" i="24"/>
  <c r="Y36" i="22"/>
  <c r="Y40" i="24"/>
  <c r="Y44" i="24" s="1"/>
  <c r="S25" i="23"/>
  <c r="Q25" i="23"/>
  <c r="Y36" i="23"/>
  <c r="K25" i="23"/>
  <c r="I25" i="23"/>
  <c r="Y48" i="23"/>
  <c r="Y24" i="23"/>
  <c r="Y49" i="23"/>
  <c r="S49" i="24"/>
  <c r="Y23" i="24"/>
  <c r="Y42" i="25" s="1"/>
  <c r="I25" i="24"/>
  <c r="Y33" i="24"/>
  <c r="Y48" i="24"/>
  <c r="Y40" i="25"/>
  <c r="Y35" i="24"/>
  <c r="Y39" i="25"/>
  <c r="W48" i="25"/>
  <c r="L44" i="25"/>
  <c r="S44" i="25"/>
  <c r="Z47" i="30"/>
  <c r="Z43" i="30"/>
  <c r="S45" i="21"/>
  <c r="Y39" i="27"/>
  <c r="Y23" i="25"/>
  <c r="Y42" i="27" s="1"/>
  <c r="M35" i="32"/>
  <c r="M31" i="32"/>
  <c r="T32" i="32"/>
  <c r="T36" i="32"/>
  <c r="Q33" i="32"/>
  <c r="Q37" i="32"/>
  <c r="U42" i="23"/>
  <c r="U46" i="23" s="1"/>
  <c r="I31" i="32"/>
  <c r="I35" i="32"/>
  <c r="F32" i="32"/>
  <c r="F36" i="32"/>
  <c r="U25" i="20"/>
  <c r="Y23" i="21"/>
  <c r="Y30" i="32" s="1"/>
  <c r="Y34" i="32" s="1"/>
  <c r="Y43" i="21"/>
  <c r="Y32" i="21"/>
  <c r="S34" i="22"/>
  <c r="S42" i="24"/>
  <c r="Z45" i="24"/>
  <c r="Z41" i="25"/>
  <c r="Z45" i="25" s="1"/>
  <c r="Q48" i="25"/>
  <c r="F44" i="25"/>
  <c r="N37" i="32"/>
  <c r="N33" i="32"/>
  <c r="P36" i="32"/>
  <c r="P32" i="32"/>
  <c r="N36" i="32"/>
  <c r="N32" i="32"/>
  <c r="Y45" i="30"/>
  <c r="Y49" i="30"/>
  <c r="Y23" i="30"/>
  <c r="Z43" i="27"/>
  <c r="Z47" i="27"/>
  <c r="M37" i="32"/>
  <c r="M33" i="32"/>
  <c r="O32" i="32"/>
  <c r="O36" i="32"/>
  <c r="E31" i="32"/>
  <c r="E35" i="32"/>
  <c r="I37" i="32"/>
  <c r="I33" i="32"/>
  <c r="K32" i="32"/>
  <c r="K36" i="32"/>
  <c r="O35" i="32"/>
  <c r="O31" i="32"/>
  <c r="Z28" i="32"/>
  <c r="Z40" i="23"/>
  <c r="N35" i="32"/>
  <c r="N31" i="32"/>
  <c r="S36" i="32"/>
  <c r="S32" i="32"/>
  <c r="U42" i="21"/>
  <c r="V33" i="32"/>
  <c r="V37" i="32"/>
  <c r="S46" i="24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I34" i="23"/>
  <c r="I46" i="23"/>
  <c r="K46" i="23"/>
  <c r="K34" i="23"/>
  <c r="Y25" i="23"/>
  <c r="Q34" i="23"/>
  <c r="Q46" i="23"/>
  <c r="E34" i="23"/>
  <c r="E46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34" i="22"/>
  <c r="Z48" i="20"/>
  <c r="Z35" i="19"/>
  <c r="Z39" i="20"/>
  <c r="Z47" i="20" s="1"/>
  <c r="I25" i="19"/>
  <c r="Y41" i="20"/>
  <c r="U25" i="19"/>
  <c r="E25" i="19"/>
  <c r="Z49" i="20"/>
  <c r="G25" i="19"/>
  <c r="Y40" i="20"/>
  <c r="Y48" i="20" s="1"/>
  <c r="Z31" i="19"/>
  <c r="U25" i="21"/>
  <c r="Z45" i="21"/>
  <c r="S25" i="21"/>
  <c r="Y24" i="21"/>
  <c r="Y49" i="21"/>
  <c r="E25" i="21"/>
  <c r="W46" i="21"/>
  <c r="W34" i="21"/>
  <c r="Q34" i="21"/>
  <c r="Q46" i="21"/>
  <c r="O34" i="21"/>
  <c r="O46" i="21"/>
  <c r="K46" i="21"/>
  <c r="K34" i="21"/>
  <c r="E46" i="21"/>
  <c r="E34" i="21"/>
  <c r="M46" i="21"/>
  <c r="M34" i="21"/>
  <c r="U34" i="21"/>
  <c r="U46" i="21"/>
  <c r="I34" i="21"/>
  <c r="I46" i="21"/>
  <c r="G25" i="20"/>
  <c r="Y33" i="20"/>
  <c r="Y49" i="20"/>
  <c r="Y32" i="20"/>
  <c r="S25" i="20"/>
  <c r="W25" i="20"/>
  <c r="M25" i="20"/>
  <c r="Y23" i="20"/>
  <c r="Y34" i="20" s="1"/>
  <c r="E25" i="20"/>
  <c r="Y37" i="20"/>
  <c r="Z45" i="20"/>
  <c r="Z37" i="20"/>
  <c r="Z33" i="20"/>
  <c r="Y24" i="20"/>
  <c r="K34" i="20"/>
  <c r="E34" i="20"/>
  <c r="Q34" i="20"/>
  <c r="W34" i="20"/>
  <c r="Q25" i="19"/>
  <c r="W25" i="19"/>
  <c r="O25" i="19"/>
  <c r="Y32" i="19"/>
  <c r="Z36" i="19"/>
  <c r="Z32" i="19"/>
  <c r="Y44" i="21" l="1"/>
  <c r="Y45" i="23"/>
  <c r="Y23" i="23"/>
  <c r="Y42" i="31"/>
  <c r="Y46" i="31" s="1"/>
  <c r="Y34" i="30"/>
  <c r="Y46" i="30"/>
  <c r="Y47" i="27"/>
  <c r="Y43" i="27"/>
  <c r="Y45" i="25"/>
  <c r="Y49" i="25"/>
  <c r="Z45" i="23"/>
  <c r="Z49" i="23"/>
  <c r="S34" i="25"/>
  <c r="S42" i="27"/>
  <c r="S46" i="27" s="1"/>
  <c r="S46" i="25"/>
  <c r="Z47" i="23"/>
  <c r="Z43" i="23"/>
  <c r="Y42" i="23"/>
  <c r="Y43" i="23"/>
  <c r="Y43" i="24"/>
  <c r="Y47" i="24"/>
  <c r="G34" i="21"/>
  <c r="G30" i="32"/>
  <c r="G34" i="32" s="1"/>
  <c r="Y25" i="20"/>
  <c r="Z48" i="23"/>
  <c r="Z44" i="23"/>
  <c r="Y47" i="25"/>
  <c r="Y43" i="25"/>
  <c r="Z33" i="32"/>
  <c r="Z37" i="32"/>
  <c r="Y42" i="28"/>
  <c r="Y46" i="28" s="1"/>
  <c r="Y46" i="27"/>
  <c r="Y34" i="27"/>
  <c r="Y49" i="24"/>
  <c r="Y45" i="24"/>
  <c r="Z35" i="32"/>
  <c r="Z31" i="32"/>
  <c r="Y37" i="32"/>
  <c r="Y33" i="32"/>
  <c r="Y31" i="32"/>
  <c r="Y35" i="32"/>
  <c r="Y44" i="20"/>
  <c r="Y34" i="21"/>
  <c r="Y42" i="21"/>
  <c r="Y46" i="21" s="1"/>
  <c r="Y25" i="24"/>
  <c r="Z32" i="32"/>
  <c r="Z36" i="32"/>
  <c r="Y36" i="32"/>
  <c r="Y32" i="32"/>
  <c r="Z43" i="21"/>
  <c r="Y25" i="22"/>
  <c r="Y45" i="20"/>
  <c r="Y25" i="19"/>
  <c r="Z43" i="20"/>
  <c r="Y25" i="21"/>
  <c r="Y5" i="9"/>
  <c r="Y42" i="22" l="1"/>
  <c r="Y46" i="22" s="1"/>
  <c r="Y34" i="23"/>
  <c r="Y46" i="23"/>
  <c r="X22" i="17"/>
  <c r="W22" i="17"/>
  <c r="W41" i="19" s="1"/>
  <c r="V22" i="17"/>
  <c r="V41" i="19" s="1"/>
  <c r="U22" i="17"/>
  <c r="U41" i="19" s="1"/>
  <c r="T22" i="17"/>
  <c r="T41" i="19" s="1"/>
  <c r="S22" i="17"/>
  <c r="R22" i="17"/>
  <c r="R41" i="19" s="1"/>
  <c r="Q22" i="17"/>
  <c r="Q41" i="19" s="1"/>
  <c r="P22" i="17"/>
  <c r="P41" i="19" s="1"/>
  <c r="O22" i="17"/>
  <c r="O41" i="19" s="1"/>
  <c r="N22" i="17"/>
  <c r="N41" i="19" s="1"/>
  <c r="M22" i="17"/>
  <c r="M41" i="19" s="1"/>
  <c r="L22" i="17"/>
  <c r="L41" i="19" s="1"/>
  <c r="K22" i="17"/>
  <c r="J22" i="17"/>
  <c r="J41" i="19" s="1"/>
  <c r="I22" i="17"/>
  <c r="I41" i="19" s="1"/>
  <c r="H22" i="17"/>
  <c r="G22" i="17"/>
  <c r="G41" i="19" s="1"/>
  <c r="F22" i="17"/>
  <c r="F41" i="19" s="1"/>
  <c r="E22" i="17"/>
  <c r="E41" i="19" s="1"/>
  <c r="X21" i="17"/>
  <c r="X40" i="19" s="1"/>
  <c r="W21" i="17"/>
  <c r="W40" i="19" s="1"/>
  <c r="V21" i="17"/>
  <c r="U21" i="17"/>
  <c r="U40" i="19" s="1"/>
  <c r="T21" i="17"/>
  <c r="T40" i="19" s="1"/>
  <c r="S21" i="17"/>
  <c r="S40" i="19" s="1"/>
  <c r="R21" i="17"/>
  <c r="R40" i="19" s="1"/>
  <c r="Q21" i="17"/>
  <c r="P21" i="17"/>
  <c r="P40" i="19" s="1"/>
  <c r="O21" i="17"/>
  <c r="O40" i="19" s="1"/>
  <c r="N21" i="17"/>
  <c r="M21" i="17"/>
  <c r="M40" i="19" s="1"/>
  <c r="L21" i="17"/>
  <c r="L40" i="19" s="1"/>
  <c r="K21" i="17"/>
  <c r="K40" i="19" s="1"/>
  <c r="J21" i="17"/>
  <c r="J40" i="19" s="1"/>
  <c r="I21" i="17"/>
  <c r="H21" i="17"/>
  <c r="H40" i="19" s="1"/>
  <c r="G21" i="17"/>
  <c r="G40" i="19" s="1"/>
  <c r="F21" i="17"/>
  <c r="E21" i="17"/>
  <c r="E40" i="19" s="1"/>
  <c r="X20" i="17"/>
  <c r="X39" i="19" s="1"/>
  <c r="W20" i="17"/>
  <c r="V20" i="17"/>
  <c r="V39" i="19" s="1"/>
  <c r="U20" i="17"/>
  <c r="U39" i="19" s="1"/>
  <c r="T20" i="17"/>
  <c r="S20" i="17"/>
  <c r="S39" i="19" s="1"/>
  <c r="R20" i="17"/>
  <c r="R39" i="19" s="1"/>
  <c r="Q20" i="17"/>
  <c r="Q39" i="19" s="1"/>
  <c r="P20" i="17"/>
  <c r="P39" i="19" s="1"/>
  <c r="O20" i="17"/>
  <c r="N20" i="17"/>
  <c r="N39" i="19" s="1"/>
  <c r="M20" i="17"/>
  <c r="M39" i="19" s="1"/>
  <c r="L20" i="17"/>
  <c r="K20" i="17"/>
  <c r="K39" i="19" s="1"/>
  <c r="J20" i="17"/>
  <c r="J39" i="19" s="1"/>
  <c r="I20" i="17"/>
  <c r="I39" i="19" s="1"/>
  <c r="H20" i="17"/>
  <c r="H39" i="19" s="1"/>
  <c r="G20" i="17"/>
  <c r="F20" i="17"/>
  <c r="F39" i="19" s="1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K43" i="19" l="1"/>
  <c r="K47" i="19"/>
  <c r="W35" i="17"/>
  <c r="W39" i="19"/>
  <c r="G45" i="19"/>
  <c r="G42" i="20"/>
  <c r="G46" i="20" s="1"/>
  <c r="G49" i="19"/>
  <c r="G23" i="19"/>
  <c r="S37" i="17"/>
  <c r="S41" i="19"/>
  <c r="J44" i="19"/>
  <c r="J48" i="19"/>
  <c r="N49" i="19"/>
  <c r="N45" i="19"/>
  <c r="M47" i="19"/>
  <c r="M43" i="19"/>
  <c r="S47" i="19"/>
  <c r="S43" i="19"/>
  <c r="E44" i="19"/>
  <c r="E48" i="19"/>
  <c r="K48" i="19"/>
  <c r="K44" i="19"/>
  <c r="Q36" i="17"/>
  <c r="Q40" i="19"/>
  <c r="W48" i="19"/>
  <c r="W44" i="19"/>
  <c r="I42" i="20"/>
  <c r="I46" i="20" s="1"/>
  <c r="I23" i="19"/>
  <c r="I45" i="19"/>
  <c r="I49" i="19"/>
  <c r="O42" i="20"/>
  <c r="O46" i="20" s="1"/>
  <c r="O23" i="19"/>
  <c r="O49" i="19"/>
  <c r="O45" i="19"/>
  <c r="U45" i="19"/>
  <c r="U49" i="19"/>
  <c r="U42" i="20"/>
  <c r="U46" i="20" s="1"/>
  <c r="U23" i="19"/>
  <c r="H43" i="19"/>
  <c r="H47" i="19"/>
  <c r="N47" i="19"/>
  <c r="N43" i="19"/>
  <c r="T31" i="17"/>
  <c r="T39" i="19"/>
  <c r="F32" i="17"/>
  <c r="F40" i="19"/>
  <c r="L48" i="19"/>
  <c r="L44" i="19"/>
  <c r="R48" i="19"/>
  <c r="R44" i="19"/>
  <c r="X44" i="19"/>
  <c r="X48" i="19"/>
  <c r="J45" i="19"/>
  <c r="J49" i="19"/>
  <c r="P45" i="19"/>
  <c r="P49" i="19"/>
  <c r="V45" i="19"/>
  <c r="V49" i="19"/>
  <c r="E39" i="19"/>
  <c r="I36" i="17"/>
  <c r="I40" i="19"/>
  <c r="U48" i="19"/>
  <c r="U44" i="19"/>
  <c r="R47" i="19"/>
  <c r="R43" i="19"/>
  <c r="P44" i="19"/>
  <c r="P48" i="19"/>
  <c r="H33" i="17"/>
  <c r="H41" i="19"/>
  <c r="T49" i="19"/>
  <c r="T45" i="19"/>
  <c r="G35" i="17"/>
  <c r="G39" i="19"/>
  <c r="I47" i="19"/>
  <c r="I43" i="19"/>
  <c r="O35" i="17"/>
  <c r="O39" i="19"/>
  <c r="U43" i="19"/>
  <c r="U47" i="19"/>
  <c r="G44" i="19"/>
  <c r="G48" i="19"/>
  <c r="M48" i="19"/>
  <c r="M44" i="19"/>
  <c r="S44" i="19"/>
  <c r="S48" i="19"/>
  <c r="E23" i="19"/>
  <c r="E49" i="19"/>
  <c r="E45" i="19"/>
  <c r="E42" i="20"/>
  <c r="E46" i="20" s="1"/>
  <c r="K37" i="17"/>
  <c r="K41" i="19"/>
  <c r="Q49" i="19"/>
  <c r="Q45" i="19"/>
  <c r="Q23" i="19"/>
  <c r="Q42" i="20"/>
  <c r="Q46" i="20" s="1"/>
  <c r="W42" i="20"/>
  <c r="W46" i="20" s="1"/>
  <c r="W23" i="19"/>
  <c r="W49" i="19"/>
  <c r="W45" i="19"/>
  <c r="J43" i="19"/>
  <c r="J47" i="19"/>
  <c r="P47" i="19"/>
  <c r="P43" i="19"/>
  <c r="V47" i="19"/>
  <c r="V43" i="19"/>
  <c r="H48" i="19"/>
  <c r="H44" i="19"/>
  <c r="N32" i="17"/>
  <c r="N40" i="19"/>
  <c r="T44" i="19"/>
  <c r="T48" i="19"/>
  <c r="F49" i="19"/>
  <c r="F45" i="19"/>
  <c r="L49" i="19"/>
  <c r="L45" i="19"/>
  <c r="R49" i="19"/>
  <c r="R45" i="19"/>
  <c r="X33" i="17"/>
  <c r="X41" i="19"/>
  <c r="Q47" i="19"/>
  <c r="Q43" i="19"/>
  <c r="O44" i="19"/>
  <c r="O48" i="19"/>
  <c r="L31" i="17"/>
  <c r="L39" i="19"/>
  <c r="M49" i="19"/>
  <c r="M45" i="19"/>
  <c r="M23" i="19"/>
  <c r="M42" i="20"/>
  <c r="M46" i="20" s="1"/>
  <c r="F43" i="19"/>
  <c r="F47" i="19"/>
  <c r="X43" i="19"/>
  <c r="X47" i="19"/>
  <c r="V32" i="17"/>
  <c r="V40" i="19"/>
  <c r="Z20" i="17"/>
  <c r="Z39" i="19" s="1"/>
  <c r="Z21" i="17"/>
  <c r="Z40" i="19" s="1"/>
  <c r="Y21" i="17"/>
  <c r="Y22" i="17"/>
  <c r="Z22" i="17"/>
  <c r="Z41" i="19" s="1"/>
  <c r="S24" i="17"/>
  <c r="Y20" i="17"/>
  <c r="Y39" i="19" s="1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Z47" i="19" l="1"/>
  <c r="Z43" i="19"/>
  <c r="X45" i="19"/>
  <c r="X49" i="19"/>
  <c r="G43" i="19"/>
  <c r="G47" i="19"/>
  <c r="I48" i="19"/>
  <c r="I44" i="19"/>
  <c r="T47" i="19"/>
  <c r="T43" i="19"/>
  <c r="U34" i="19"/>
  <c r="O34" i="19"/>
  <c r="S49" i="19"/>
  <c r="S45" i="19"/>
  <c r="S23" i="19"/>
  <c r="S42" i="20"/>
  <c r="S46" i="20" s="1"/>
  <c r="W43" i="19"/>
  <c r="W47" i="19"/>
  <c r="Y47" i="19"/>
  <c r="Y43" i="19"/>
  <c r="V48" i="19"/>
  <c r="V44" i="19"/>
  <c r="Q34" i="19"/>
  <c r="O47" i="19"/>
  <c r="O43" i="19"/>
  <c r="Z45" i="19"/>
  <c r="Z49" i="19"/>
  <c r="M34" i="19"/>
  <c r="E42" i="19"/>
  <c r="E46" i="19" s="1"/>
  <c r="E43" i="19"/>
  <c r="E47" i="19"/>
  <c r="Q44" i="19"/>
  <c r="Q48" i="19"/>
  <c r="G34" i="19"/>
  <c r="Z48" i="19"/>
  <c r="Z44" i="19"/>
  <c r="L47" i="19"/>
  <c r="L43" i="19"/>
  <c r="S25" i="17"/>
  <c r="Y41" i="19"/>
  <c r="E34" i="19"/>
  <c r="Y32" i="17"/>
  <c r="Y40" i="19"/>
  <c r="N48" i="19"/>
  <c r="N44" i="19"/>
  <c r="W34" i="19"/>
  <c r="K42" i="20"/>
  <c r="K46" i="20" s="1"/>
  <c r="K49" i="19"/>
  <c r="K23" i="19"/>
  <c r="K45" i="19"/>
  <c r="H45" i="19"/>
  <c r="H49" i="19"/>
  <c r="F44" i="19"/>
  <c r="F48" i="19"/>
  <c r="I34" i="19"/>
  <c r="K42" i="19"/>
  <c r="Y35" i="17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X41" i="17" s="1"/>
  <c r="W22" i="9"/>
  <c r="W41" i="17" s="1"/>
  <c r="W42" i="19" s="1"/>
  <c r="W46" i="19" s="1"/>
  <c r="V22" i="9"/>
  <c r="V41" i="17" s="1"/>
  <c r="U22" i="9"/>
  <c r="U41" i="17" s="1"/>
  <c r="U42" i="19" s="1"/>
  <c r="U46" i="19" s="1"/>
  <c r="T22" i="9"/>
  <c r="T41" i="17" s="1"/>
  <c r="S22" i="9"/>
  <c r="S41" i="17" s="1"/>
  <c r="S42" i="19" s="1"/>
  <c r="R22" i="9"/>
  <c r="R41" i="17" s="1"/>
  <c r="Q22" i="9"/>
  <c r="Q41" i="17" s="1"/>
  <c r="Q42" i="19" s="1"/>
  <c r="Q46" i="19" s="1"/>
  <c r="P22" i="9"/>
  <c r="P41" i="17" s="1"/>
  <c r="O22" i="9"/>
  <c r="O41" i="17" s="1"/>
  <c r="O42" i="19" s="1"/>
  <c r="O46" i="19" s="1"/>
  <c r="N22" i="9"/>
  <c r="N41" i="17" s="1"/>
  <c r="M22" i="9"/>
  <c r="M41" i="17" s="1"/>
  <c r="M42" i="19" s="1"/>
  <c r="M46" i="19" s="1"/>
  <c r="L22" i="9"/>
  <c r="L41" i="17" s="1"/>
  <c r="K22" i="9"/>
  <c r="K41" i="17" s="1"/>
  <c r="J22" i="9"/>
  <c r="J41" i="17" s="1"/>
  <c r="I22" i="9"/>
  <c r="I41" i="17" s="1"/>
  <c r="I42" i="19" s="1"/>
  <c r="I46" i="19" s="1"/>
  <c r="H22" i="9"/>
  <c r="H41" i="17" s="1"/>
  <c r="G22" i="9"/>
  <c r="G41" i="17" s="1"/>
  <c r="G42" i="19" s="1"/>
  <c r="G46" i="19" s="1"/>
  <c r="F22" i="9"/>
  <c r="F41" i="17" s="1"/>
  <c r="E22" i="9"/>
  <c r="E41" i="17" s="1"/>
  <c r="E23" i="17" s="1"/>
  <c r="X21" i="9"/>
  <c r="X40" i="17" s="1"/>
  <c r="W21" i="9"/>
  <c r="W40" i="17" s="1"/>
  <c r="V21" i="9"/>
  <c r="V40" i="17" s="1"/>
  <c r="U21" i="9"/>
  <c r="U40" i="17" s="1"/>
  <c r="T21" i="9"/>
  <c r="T40" i="17" s="1"/>
  <c r="S21" i="9"/>
  <c r="S40" i="17" s="1"/>
  <c r="R21" i="9"/>
  <c r="R40" i="17" s="1"/>
  <c r="Q21" i="9"/>
  <c r="Q40" i="17" s="1"/>
  <c r="P21" i="9"/>
  <c r="P40" i="17" s="1"/>
  <c r="O21" i="9"/>
  <c r="O40" i="17" s="1"/>
  <c r="N21" i="9"/>
  <c r="N40" i="17" s="1"/>
  <c r="M21" i="9"/>
  <c r="M40" i="17" s="1"/>
  <c r="L21" i="9"/>
  <c r="L40" i="17" s="1"/>
  <c r="K21" i="9"/>
  <c r="K40" i="17" s="1"/>
  <c r="J21" i="9"/>
  <c r="J40" i="17" s="1"/>
  <c r="I21" i="9"/>
  <c r="I40" i="17" s="1"/>
  <c r="H21" i="9"/>
  <c r="H40" i="17" s="1"/>
  <c r="G21" i="9"/>
  <c r="G40" i="17" s="1"/>
  <c r="F21" i="9"/>
  <c r="F40" i="17" s="1"/>
  <c r="E21" i="9"/>
  <c r="E40" i="17" s="1"/>
  <c r="X20" i="9"/>
  <c r="X39" i="17" s="1"/>
  <c r="W20" i="9"/>
  <c r="W39" i="17" s="1"/>
  <c r="W42" i="17" s="1"/>
  <c r="V20" i="9"/>
  <c r="V39" i="17" s="1"/>
  <c r="U20" i="9"/>
  <c r="U39" i="17" s="1"/>
  <c r="T20" i="9"/>
  <c r="T39" i="17" s="1"/>
  <c r="S20" i="9"/>
  <c r="S39" i="17" s="1"/>
  <c r="R20" i="9"/>
  <c r="R39" i="17" s="1"/>
  <c r="Q20" i="9"/>
  <c r="Q39" i="17" s="1"/>
  <c r="Q42" i="17" s="1"/>
  <c r="P20" i="9"/>
  <c r="P39" i="17" s="1"/>
  <c r="O20" i="9"/>
  <c r="O39" i="17" s="1"/>
  <c r="N20" i="9"/>
  <c r="N39" i="17" s="1"/>
  <c r="M20" i="9"/>
  <c r="M39" i="17" s="1"/>
  <c r="L20" i="9"/>
  <c r="L39" i="17" s="1"/>
  <c r="K20" i="9"/>
  <c r="K39" i="17" s="1"/>
  <c r="K42" i="17" s="1"/>
  <c r="J20" i="9"/>
  <c r="J39" i="17" s="1"/>
  <c r="I20" i="9"/>
  <c r="I39" i="17" s="1"/>
  <c r="H20" i="9"/>
  <c r="H39" i="17" s="1"/>
  <c r="G20" i="9"/>
  <c r="G39" i="17" s="1"/>
  <c r="F20" i="9"/>
  <c r="F39" i="17" s="1"/>
  <c r="E20" i="9"/>
  <c r="E23" i="9" s="1"/>
  <c r="K34" i="19" l="1"/>
  <c r="K46" i="19"/>
  <c r="S34" i="19"/>
  <c r="S46" i="19"/>
  <c r="G42" i="17"/>
  <c r="M42" i="17"/>
  <c r="E42" i="17"/>
  <c r="Y44" i="19"/>
  <c r="Y48" i="19"/>
  <c r="S42" i="17"/>
  <c r="I42" i="17"/>
  <c r="O42" i="17"/>
  <c r="U42" i="17"/>
  <c r="Y49" i="19"/>
  <c r="Y23" i="19"/>
  <c r="Y45" i="19"/>
  <c r="Y42" i="20"/>
  <c r="Y46" i="20" s="1"/>
  <c r="F43" i="17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Y34" i="19" l="1"/>
  <c r="W34" i="17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41" i="17" s="1"/>
  <c r="Z21" i="9"/>
  <c r="Z40" i="17" s="1"/>
  <c r="Z20" i="9"/>
  <c r="Z39" i="17" s="1"/>
  <c r="Y22" i="9"/>
  <c r="Y41" i="17" s="1"/>
  <c r="Y42" i="19" s="1"/>
  <c r="Y46" i="19" s="1"/>
  <c r="Y20" i="9"/>
  <c r="Y39" i="17" s="1"/>
  <c r="Y42" i="17" s="1"/>
  <c r="Y21" i="9"/>
  <c r="Y40" i="17" s="1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<sst xmlns="http://schemas.openxmlformats.org/spreadsheetml/2006/main" count="3584" uniqueCount="91">
  <si>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</si>
  <si>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</si>
  <si>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</si>
  <si>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</si>
  <si>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</si>
  <si>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</si>
  <si>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</si>
  <si>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</si>
  <si>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</si>
  <si>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</si>
  <si>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</si>
  <si>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</si>
  <si>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</si>
  <si>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</si>
  <si>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</si>
  <si>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</si>
  <si>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</si>
  <si>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</si>
  <si>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</si>
  <si>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</si>
  <si>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</si>
  <si>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</si>
  <si>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</si>
  <si>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</si>
  <si>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</si>
  <si>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</si>
  <si>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</si>
  <si>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</si>
  <si>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</si>
  <si>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</si>
  <si>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</si>
  <si>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</si>
  <si>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</si>
  <si>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</si>
  <si>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</si>
  <si>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</si>
  <si>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</si>
  <si>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</si>
  <si>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</si>
  <si>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</si>
  <si>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</si>
  <si>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</si>
  <si>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</si>
  <si>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</si>
  <si>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</si>
  <si>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</si>
  <si>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</si>
  <si>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</si>
  <si>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</si>
  <si>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</si>
  <si>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</si>
  <si>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</si>
  <si>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</si>
  <si>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</si>
  <si>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</si>
  <si>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</si>
  <si>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</si>
  <si>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</si>
  <si>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</si>
  <si>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</si>
  <si>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</si>
  <si>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</si>
  <si>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</si>
  <si>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</si>
  <si>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</si>
  <si>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</si>
  <si>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</si>
  <si>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</si>
  <si>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</si>
  <si>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</si>
  <si>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</si>
  <si>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</si>
  <si>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</si>
  <si>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</si>
  <si>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</si>
  <si>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</si>
  <si>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</si>
  <si>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</si>
  <si>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</si>
  <si>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</si>
  <si>
    <t>令和5年10月</t>
    <phoneticPr fontId="9"/>
  </si>
  <si>
    <t>令和5年11月</t>
    <phoneticPr fontId="9"/>
  </si>
  <si>
    <t>令和5年12月</t>
    <phoneticPr fontId="9"/>
  </si>
  <si>
    <t>令和6年1月</t>
    <phoneticPr fontId="9"/>
  </si>
  <si>
    <t>令和6年2月</t>
    <phoneticPr fontId="9"/>
  </si>
  <si>
    <t>令和6年3月</t>
    <phoneticPr fontId="9"/>
  </si>
  <si>
    <t>令和6年4月</t>
    <phoneticPr fontId="9"/>
  </si>
  <si>
    <t>令和6年5月</t>
    <phoneticPr fontId="9"/>
  </si>
  <si>
    <t>令和6年6月</t>
    <phoneticPr fontId="9"/>
  </si>
  <si>
    <t>令和6年7月</t>
    <phoneticPr fontId="9"/>
  </si>
  <si>
    <t>令和6年8月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</si>
</sst>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3" xfId="3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  <xf numFmtId="176" fontId="1" fillId="2" borderId="53" xfId="3" applyNumberForma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445A74-68E0-466E-9B49-8A8CCBCD29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994435D-9EED-4879-A2C5-512CA0DBA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41768FA-BC63-44C0-AE67-C6A79BB7C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376771E-731C-4BD9-A4F2-80F8F3960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DA05031-724E-4B6E-BF57-315EC8090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3112CD1-87CB-4318-A890-C7F11CFD1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CD3C1CA4-36FF-4015-83D5-BAD00CF5C8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6B825B-C5DC-4BFD-B1BB-29BBF9F5D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E8A8D2-64E3-43E5-894E-EB575DCFA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E934AEF-F01A-4791-B53C-FA0DD6BE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EEDE8147-ECBF-4867-A2DA-F8AE1A73B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2786DA5-1FF3-41B5-A431-1B4B0ACC1C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678AA2A-1012-4D38-811C-D12BFC4A0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E39D41-D88B-438D-8F8C-6078DC357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4F4424E-3F4B-40DF-94B3-88112EAC86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E0A29FD-FA64-472A-8D67-93E459D34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54329E5-0BD6-4389-9AF5-6CD1E281D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6760EFF-6EA4-4BEA-A51A-A1A42D01C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20556B3-92F1-4D47-BD07-F4FE10759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C8B019-9DEE-4636-82AD-DADCAC505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955EB31-EFC7-4799-BC42-BE91E4730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A56B09-CF46-4869-B430-5893ABF69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906FA192-DDB7-4482-8ECD-DC5E020AF3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E54713E-FFC6-4F8B-8AC0-C81A9340D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070A3A5-CD99-4E9B-ADAA-FC6823D5C1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F389E46-40BD-4305-91FE-352DF73D40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8C5E192-BEA3-4C34-B756-3B3051042E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EAFC6C5-562D-43DA-8A2D-98A38D8BDC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92CB8EA-F369-4CC9-8017-CEB1607E04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F614803-6D31-461A-9B87-11C0B652FE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A3094B1-3736-413B-B663-C665C011E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A694C7F-4870-4ED2-A9F0-577FB6F0A3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A2397EB-9668-4DF3-8925-EC53AD0F0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64A5DCB-2F24-4FDB-B945-323CE1E339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D8F1DAF-577C-4891-9EC5-3C140B9DF3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B7135B4-53DF-4A87-95BD-61CF411C8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80C4396-EF3F-4FDB-8161-DFD05C8E5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24CA726-7C91-4261-B276-6D9C16003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2159D5F-5BBB-4665-BB87-126EA616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7C0587D6-9CDD-4C52-9BB5-E4753B12A8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F8B9719-1087-4DDA-B7D5-6C67195637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0CE6C36-316C-4F6B-9709-D3E4A0F90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4E64D78-EB8F-41D0-B9C8-3CC7D2B77F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F6FF661-85D7-492B-BE98-DE4B5225F6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E533D9A-6C77-4E2D-8355-4716C4819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A4F253A-3AE9-4427-AAEE-99222BB2CF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D2DB78-31D5-48AE-B1B1-A7FE34ECF8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E4AD559-AC0F-435D-8A3D-78B08AFA31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3C5E940-BC38-42D1-9675-601FBC709F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B7381EB-22F9-4D7A-B716-6CFEB666E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C2F4C7C-4186-4613-91EF-29377F335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241383-FC79-4C66-B6BF-B79692638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0BBF7DF-7E35-4BE9-BB01-FC49BE1485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CF49CFA-A760-44D4-994A-185AAF6E6A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E9D9AFC-82EA-4BD5-8ABA-9401DADEC2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8776A9C-F11C-40E1-97E2-6AD4CC3606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9816673-2372-4FC5-8B4E-6A2BEC0D9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98EAFF6-6573-4B00-A05C-E44A9C0AB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51CACE5-3E5D-49AF-91AE-ED158705F6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D30DC36-CEF0-41C7-89EB-A900C6CF8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D6664F46-A24B-41A8-B54B-823906CC70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B539381-E20D-4E6A-B2AB-7AA1656C8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333C4D1-38A3-4B45-A7A1-713C0450C3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A4AA682-3D24-436B-8A33-D8C022AC9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367CB1-5068-4AB1-AC12-3AFBCB503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F1060BF-7FE8-474D-87C0-4644FDC2E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A459FC2-16C0-4C0C-8C03-835380BAEE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0E8DF8A-6030-4B53-86DD-C04BB8DF1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7073966-46D6-4F06-ACBA-29D95D1B76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D8042F8-668E-4391-BD62-9EF8705B0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A0FD4F3-F0A8-48A2-9435-BA48219797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70CDE1-23C6-460C-82F1-4E6F6EAF8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CF2716A-1CB7-4299-9143-DC1E392E95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DB2FFDD-F848-4C54-ADC9-4CE5BF7A69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19A8045-DEE3-414D-971C-3B2C7CB17F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DD608E0-CB6B-4850-90C6-3C873EEAD2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50E5BD21-DB79-4908-B0A1-7B7D4D8D1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E3D3C6-1F34-4050-BB28-51825875C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841AE0B-FBB3-4620-ACB4-ACB74BB47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557BFE6-13C8-4E89-8EB8-A89C9CF5D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D7FA06-F59D-4241-A718-39395BFE9B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D491C57-F42B-4FD6-8A2A-CF5739975F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22C3DB6-E42B-405C-A2DD-11222CA6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D0C2B10-B118-4A6B-9A64-BC2ABBDEC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6538E90-B6DB-4C14-B71B-69F8386F50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24F664B-0AA3-47C7-8215-8645EA161D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20283EC-C7A7-4FA2-9E1D-A4C5A2FBC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1511739-44E7-45F0-BBA7-8FDC11DDE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7EBB53F-90A0-4616-95D2-09CAFA542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E70C994-7E89-4404-A85B-1D379EB98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BE8D2A0-B2F0-40E8-8E1A-AA33301E1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C7F9ED-8699-44AE-B420-1DD7AADA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2EEB252-E287-4924-809C-E9C8F6969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5B986EE1-DCB0-4016-A25E-4CD825397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589F50B-D3A1-4724-969E-9B57750B0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72E8875F-9A2E-4E28-9A0A-01F613AC79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B0A39D1-0813-4138-991A-1094A5265D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E6F366C6-9266-46DC-B3A7-612318261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700066-5CB4-42C4-BCBD-9B6A92EF14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FC6397C-42E4-40AE-9AAB-BA15E018D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404902D-5DF5-48B7-81AF-9BF968292D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099F473-1B62-4797-9E4C-0DB2F2505E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E1C5EA6-6A58-43E9-99EE-798A7A517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3E44143-D58C-4119-A965-0C04FC318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6C600605-9A85-4F0A-A3EA-F86D90097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9C7F8850-4E1A-4D2D-9830-87650D7DC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425E5BD-9E90-4FE4-9AD0-7DA8BC67B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B508EA2-3E4E-47BA-B4CB-683B6675AD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42F4E95-5948-4523-A0F6-4533B40AA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F525CEA-3C14-4D58-8A54-6980B99BC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3C0810C-C99D-4F0E-ABA4-4D5AC47166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334C05B-B653-45E9-ABE3-9FBFEC3016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BF7144C-2F8D-4677-9359-2525A48EA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AAC499-E7AC-49FC-BAEC-F65623CDF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5D6FA99-B3CF-404C-A1B9-742561D6C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3082C2-791C-4017-8CCE-EBD500E8B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CA0F4D2-E24D-4B79-9F92-FEB712C6A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D514467-24BC-4A94-A2C6-91C3F2409A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59A99A9-B380-4A74-A321-1B8385235A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877B9C8-1F1B-4140-9226-1F9666902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A7863CA-B208-4F78-B33C-C076914A85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5B2B2BE-327B-4584-B56F-FC4F73B42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4D5E4A-0599-4271-AC2C-B54D1ABB13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ECAE2B-0C2B-4D69-9A50-6D449971B6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5135BD-F6CA-4F4E-822C-A04CB4AED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463F4DB-4962-45C2-B370-040159827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7EA1FBF-4E04-4364-919F-AC5DF22A8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5995882-A82A-4DC2-A164-E10F4D27C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C6B9EBB7-F181-4735-A0EE-5257B6B631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E649C6-D6D3-4B2E-9000-C11EF8EEE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3F6DA27-5FE8-4996-BCBB-7E5312BBD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07C37F4-5CDC-4559-8736-6EF3EC593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6158645-9CE4-44C0-9CE4-4A3CE6B817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A4F8423-8E96-4DBA-BC2B-A345D52C7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F844E61-2AA5-4206-92EF-6F6841EF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8BB3F0E4-40E5-4C9E-B159-1C4545506A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6996E55-D22E-4B28-8F4C-B16C6995F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ECF0FFF-897B-4094-B9C5-65D133C48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19FB81B-78FB-454F-9717-431D52BD7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46AC908-0D63-4A3D-B92E-EF8F565600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5D48CE5-4A73-4502-88CD-AF22454E74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6F71BE-C790-4446-92E7-06B6FC24C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01670A5-C1E2-4A66-A642-6D2D9456C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97686D-E1DD-453F-9E9B-914224B0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0E04ED-6CA4-4C43-A84D-E90769BAD8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65DED588-0533-400B-B963-5CD7CA1645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19A8E236-1011-4FF2-A64F-BF87A71936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1BEE1F-CB94-4225-A60E-886AAE5D26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3B442E7-A23E-4081-9ECA-1C816319B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8A69BF0-6512-4AD1-A153-42A08D283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D99DA01-3367-48D7-9C78-7E7EF2837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844EA85-FA15-42B9-B153-15A4B989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AAC6C-218C-4FFD-9140-1D07A189D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948EE5C-F0E5-4C93-89E0-C9D7DE649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1EC9809-92D3-407B-8C49-1AC8F86D6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0D72BCC-E1F3-468C-802F-E629F7FD36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42EB03F-F70F-4B4F-8798-D8776BA0A8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01EE93-326F-4C58-B406-423B9C423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6C6FDE07-B4B7-4C52-905D-B959AF2B4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AD0FB30-7635-4A5D-B67C-05CFB919F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A5D7AF8-915D-4FB3-A57E-CBCF377C6C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A97D86C-FE28-4CED-A821-7AA7D74DA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B01CC06-30A5-4599-9DEE-BDD8269AF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2A48B65-42DE-4709-ADF3-0377036A68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F0CA2B8-ED9D-4E3C-A640-FA9E878564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AD6DE4-BA00-4B33-AC4C-D3B2CD62E5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3965C95-7734-437D-A7A0-49F4EDBDD9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1EDCABA-C3A2-4A12-A941-73D6736B80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45605C2-30A8-4E49-B7AE-9B3E1E132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A52FF02-1F79-4ED6-A4FA-1A3CF4209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A52944-7736-4DF6-A4D4-196DF99CA4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25BAEB0-1B4C-4290-92FC-E63871C22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6EA554A-6ADE-471E-8153-B6A4464ED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13958CE-60C9-47A5-AC7E-F74EBD1D4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CC0FCE2-7523-4C6B-858B-D4112D34F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98104C5-22A5-4834-971D-AC7D54548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CDACF39-3FC9-437A-8577-D08D60DB0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4DBE422-1517-4C2B-A180-9D8F7FFC03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40E4F3-6612-4CF6-B6B3-1082E9DC9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46C2C2C-A1D5-4EC8-B258-EDFBAEAA9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E75E7B-6782-4DA2-A0F6-CFDD99300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C6FB986-4BF7-4E33-AE47-D564A9954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B6686F-FB03-4C27-BF97-F69337526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C612ED8-0389-473D-8BAF-DBD620C29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E6EA1716-7FE5-4930-8007-D4A7416783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1052AA7-BD0F-4D2C-9E24-F9618781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7168B58-6DDF-4700-8E1A-98A442408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268E392-DFF1-44C3-9D7F-75D4A21C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DF9F88B4-3EA8-40AD-B811-43FCA997E7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2C4AE183-6A38-45D0-B1C2-2A889873E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ACE9E269-F2E9-49CD-BB96-C43A0F3A98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7337AE3-43CF-4079-8C4C-9F39B79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A7DE6AD-1FDE-4667-8D58-C1DFE3EC7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8E02316-22EE-4613-847E-A90B9DAB00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86D855E-BA85-4EBE-9564-5DADDF9C4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5BA2BC0-CC12-4924-AAD0-D66A2727D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9C9EDC4-8181-4367-9990-C29E766F37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26FA2D7-3FE5-4D1F-893F-2B068E5A4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41387B4-6AE0-40B2-8B4F-4876066AA1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8D9D10E-7DEF-440B-AA3A-CE32222F3D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2700472-4612-46CA-BC5E-5D15AD2E1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5B10333-23AD-47B4-B5D9-A49B6D8F1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5D5971E-E13A-43BB-825F-5B82B99A2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0F635C5-5169-43C7-8697-9CC7F3E2AD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E082E75-F224-4E0C-AB30-17E2191F3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608E786-5335-4382-9E7F-16D18A497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F45F07B-841F-43A2-80E8-E075116B0A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A8BFFB0-EFCE-47F8-AC2F-552593086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13B25F7-0058-4915-BD69-8356DACB9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B377D43-B67D-4A92-AA1A-C1B469D8C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8E3A69-6B00-45D6-9A9D-A7F5EEBD1E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2F47849-1A2F-4E53-8B68-58A5981225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3102552-950C-48CB-B0B0-78164F8ED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01DDC61-0C04-4FC9-BE79-503CC4C7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B01B97B-3134-4B17-AE20-3B9DAEFB8E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26F70A50-A9E2-47FD-9967-1C3F6BCC75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50C8FD9-1CCD-4F88-AB9F-EA5F1D9939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30C28CB-0EB2-4222-BBC0-4EB4C6D103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73C2BB0-8F93-4891-A15D-6A2EE70485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35BDD02-9622-4EDE-AFF9-D451EE6877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49A7E2A-58A8-4EA4-B360-CC7500671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EDF4EF-9614-47AA-934D-B3C36A047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C740BFC-9FD4-4B52-9AB8-3B8B7D3663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4A0AC7-46CC-4B44-9CEA-B10340349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575F4B9-4739-458D-B00F-3BF07D5A7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CB68E89-8A32-49CA-8B35-456044B7B5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C667401-E5FF-4454-AEFC-DA4027AC56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71D7FF6-3A57-422A-8FFA-971A3BCEC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B43BDB-C5D1-4324-87AD-DDF6386E2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B8F7C2-A316-49FF-99D9-E766558695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F09A43C-E65A-463F-BB29-B4F5DA0BF9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00EB3C1-79B3-4CC6-8A2D-6A17145B51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7741F0B-DCFC-419F-9B38-1E24CF635A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974C6C2-00CD-4EAF-B901-2F1874D737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79E91F8-348B-4066-834B-23A569A658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5D810A7-514F-40CA-93D5-449B533D21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B25CA81-833E-47CF-B943-311246227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56F533D-2DC7-4655-9A35-D4499FF5BD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1DD2144-6D4C-4E42-A227-A499F15664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7AF7DCC-F333-4CD8-AA21-C2E30D8AA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67EECF0-A338-4B06-B82A-015AFBF03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292106E-9F5E-48F1-8A11-E28E77FE2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7E9D3176-A6FF-4704-8B90-A975E6429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A6C2417-752F-42B9-B12B-A1BBD0164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E08F160D-C64F-4FCA-948E-7DB0B20084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B236F29-4453-4E6B-873C-2F77F5CF1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71C0D3C-A63D-4263-9E06-8C9EEFEC7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C4D09F8-7E70-4246-AB87-5BA04B570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EF27325-B6FD-4C6C-986E-92B1F5C0CC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AE899FE-0BB0-4304-B326-88687E82EB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03E3183-46D3-485F-9A5A-D59C5F11DD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B1F4FB49-3CDB-4500-9B66-07160BC65C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2F37DBA-4C96-47F6-A24D-73DBF0D028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407DC651-AA6E-45B0-9864-3FA795AB9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EF0C2D3-B8CD-4FB4-9F8B-6B7BC2C118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7862741-2BF7-40D7-964F-E0AC4D5A14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E3C4C69-EC2C-44F0-9F55-1A83433EE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C3DF05F-BF49-4DD0-B786-75B41AAE18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218C262-C8E0-4C25-B6DB-339F4AA356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3087BC6-AA6E-42E6-B9F5-4D4F12C15A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20FECC8-4639-45B7-A75A-7810F6840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CAC1508-9731-46AB-8B36-2F85D67333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DB74FE92-D771-4E01-AD07-C92D2EB482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6C34E7A-846C-4A6F-B702-D364FC10B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8C1DBF3-1A9E-4158-9ECA-8E747EE3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A412DB1-040A-4E8D-97E2-D17BD58A8C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F0D6402-6DFF-4E9E-B993-1D68F92AA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50BBF60-AC6F-4628-A0B4-BEF299F84D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5415947-5457-4D2D-9902-E8050B1F2A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29B9314-9578-4372-B282-207151980C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5FD6B8AD-54FA-4B8D-83CE-D82455789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E5A63F5-BC01-49FC-A44E-9E08CA6A3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CF2B60A-7F94-45B0-BDC7-AC9D794DCF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B8050E3C-35B1-446C-8907-6194AEBF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D2F9B6D-878A-4D49-B52D-07CA99DBB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2B4E162-3100-40F2-87D5-B83643569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A052E6B-653C-498E-B65A-E77DE9A6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3D37E91-048C-4490-974A-06B82AB371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5E60A47-6689-4803-A90F-7AEAD9D4A8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AA922D3-48FD-4987-B982-3C688B4A67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7FDD4A6-290B-462B-B6CF-D578775CD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F5B156-9AB9-4BED-BB98-D304BF368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63D1BA-E013-49EE-BBBB-A553B011AD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55FD800-9F89-4CCE-9C5B-01061DF1F2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8DA404B-275F-4616-A764-56B9B39C8D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27F3FF4-77C6-455A-833A-2B38CE786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0953E56-55A2-4C51-B8D8-036BDAE60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B8C6C5E-6ACD-46EB-B86C-F62D52F1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22B2F78-0561-493C-B6F1-4A8D2C50E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2E7CA57-00CB-4576-8323-404C91DDA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864B306-13DC-44A9-A68B-C310D4486B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96E6F5-F537-4A89-B963-0529400E01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3F2F1E3-2117-4284-942C-1B9BBBA2FB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2B4502-F6C1-4841-BD9F-CEDFC3E1F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15F301-D533-4127-A0BF-321F04729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DF8BB32-3E62-4579-9BF2-8E0DC85FF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65182253-4EDC-43C2-BB82-BEC623708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1FAF5AC-29C7-4D5B-9958-503881184A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C879E6F-F9C5-49B4-AB30-F32F32AA50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6EDC242-5627-4C65-A428-988CE589A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21637B-05F9-4961-A192-6D4BC0CB77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5952C0C-3CC7-47B3-A352-43ECDE1D2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3E25E7-58C8-4970-A22F-29F3D318A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26C989D-80A8-437A-8B98-52BAF4EA5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DDB7F1-92F6-4BA2-9E72-235ACE734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BDAC2B1-5FE8-4E56-BE09-95628890C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DEAC9AF-0FFE-42D6-ACDE-B0C4C0ECF1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4240671-A1DA-4995-974D-927BA3D50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808D922-E793-460B-A140-21CD1F1CF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00F01-315B-4D25-898F-E3CDBED97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8B4B79A-06F5-410D-AA72-8B704F27E0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68F222C-7FD3-4AEA-95D7-8F9AE7391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FB750BC-D840-4578-8678-12EDFFC77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39C1DCA-539B-49F8-9C6E-AF71C18E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D6CB739-A8C3-4C76-AEE0-EA5E9BC0F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033856C-9A6E-45A7-B557-D645DB423F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6462EAF-A5E1-4BEC-833E-F57E52F1C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6AD40A7-6B13-441D-A71F-481972EF2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5129370-1F11-4C4A-A3DF-58E7F88916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9D810A6-F3F1-433E-840A-74DFD903B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7805596-9AA3-4883-BEC8-E0F31559FC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D9C25B4-040E-427B-AD51-8BB7A8F2EF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781A54D-7A90-4B0C-9C46-66D75CB604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1200051-9C41-4EF2-B763-EFF6690CBE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836AA36-5248-4D47-9D57-3F8DD7FD4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8EBE7AA-A94A-46F5-BC17-36C205B9E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189AE15B-7532-4781-8364-19F35B7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15AAB30-7D16-48D3-ACA8-AD83CDF085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BCC6DD8-2C35-4675-A3D4-35B36A108C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89B5DFB-4107-4679-A1D1-AFD0C8FE2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F11CAAF5-75B8-445A-A4F0-B5CD8D308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5AD65F2-1ECC-46AB-8ED7-67D5825EA0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B35EE81-C501-4B4E-A54E-6ECA69447D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28CFCEC-6999-4EE5-9F8D-22BE1824F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065F87-09DF-4BF3-842E-7C7A9C8EB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2896D58-A54F-42D1-8B07-B8C427DD8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223CF45-6A42-4EFE-90F2-C6E7F798B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6F6E1AC-4780-4E22-AEE4-668FC38A3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9CDB06C-4076-4208-960D-B2D5F26E1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8CDCE35-E9CF-4699-9C6F-29DBAE3003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2118955-9AA3-4E74-B6C5-4F68193AE8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4EEEFBB-EA1C-4099-9FFC-5EE70BC0F4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2C57952-B3BE-423A-9A1B-29A3C0B0E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42A1B10-B61D-4321-A76A-52736C0EE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D1577FA-3C0A-474D-A597-D5ACCF5F2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6B60BAC2-E22A-4724-932C-C82D710DB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F805F68-6165-41C6-9583-DBB8758D6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4A3039-8C41-4274-B416-316EFF72EB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1114EE9-69BE-4F3C-B018-2E4CF3CB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0D952C4-7964-4433-B40B-A530D44F29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B034AB1-D7AA-4AFF-B3BD-25F3C3C937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9705BC3-EC09-410B-8403-CBDADEE2D7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D0DECAE-BFD2-40B6-AD0E-60552AAF09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00B682-4E5B-4C54-93D9-55B38DC9C9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C79ABF3-D857-46F5-B31E-BEB448FA4A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49815D-F00E-4030-ADAA-3C1AC0147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C04A1A-D1AA-402C-B7D2-F7DBE3AE6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81268CA-C6F4-4B5C-BEFF-A9AA0A18D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E31D06C-4CEB-4BD5-9ACF-79264A4E2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90D051C-7D02-4139-84E6-E3FB2A74B6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4CD25BF-D689-4D2E-9F27-50F1DB9934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E0BCEB4-4081-4892-BB19-49C97C0C89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45ABC0F-2E78-4327-BECC-E522B9478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216C9F1-E333-4DAB-BDA1-6C9025048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20F4A41-1C40-47D1-9F35-CDDE81C9C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4B1F820-4302-42E9-A14D-5271E274CE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B306E3-0FD6-4384-AA8C-65DA501896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5512A4-2F0D-4C5F-A9DC-06BD627F0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AAC44E9-C51A-47A4-A40F-0189DD966C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89B18599-55EB-43EA-B546-ED9239107B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CE9D82A-B983-4B4B-B88A-E0B3017C8B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C3B49B7-CDBA-4D0E-9FE3-8E103EAF8A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3F6A570-248C-4B64-9FB8-0F76E3781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2414EC-3E39-4D63-A210-A3F3AA149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75062E5-AFBF-4EF1-9EB0-31B3BD5689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CFAF182-BF45-437C-B6A6-1E38EB993E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43A6044-8B87-4F34-93E2-624FD0A68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E2E0961-961B-4781-B637-F5FC9F6B02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7CADD77-B329-462A-9B9E-D07867333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5709C5C-F3A6-499A-BC59-ED50B0EFC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C38017A-DD06-4A39-AF27-8E9D69D92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F803383-C9E2-4CBD-B54B-0A9114C8A6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27754C94-058A-4329-B514-27A58FB9A5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E05738E-CC35-4FEB-B235-95366F492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0998844-E603-4014-9A87-13C2B5A4C7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129D2C1-4075-4669-BD7F-6A4FF9890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0CD6BD7-E8F0-474D-B31F-BF6AAA28F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8494DA90-D859-4515-B21C-71660C3F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D79D170-7D24-4EDE-A682-5E91780D2E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D0977A5-5032-45A5-870A-AC16ABBB5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178943-B7BA-4103-B589-BC5AF07CD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8CABB49-D379-4EA7-9C6F-68F604B828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82C8349-93AB-4CBE-BB60-FAC20EFCA5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D5AC51D-CD4A-45CA-869F-239F9E0E73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AE94612-0F9A-48B2-A554-4ADCC25E2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91C52C1-3CB3-41D4-B6B2-239B38F5F4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921698E-C9F5-4DBD-A5E9-23D39880E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19B012F-42AC-4023-A484-00481BE9FB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68CBF4D-F404-4322-8AAF-FDE3D7CBA2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6301E26-D755-4BDC-9264-B4B51EA3F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FC0D88C4-B7CF-48F3-B115-CD1487BB76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2F4B2F3-2DB8-4B30-B763-AC9AC7300D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1B7F990-1BE4-4805-977E-E5D107C4A7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B6D4872-0B76-4177-8779-B4EF2F4BD3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88CE70B-C872-418C-BAAB-B36E6C828A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36C9EA5-EEC6-4CDA-B826-3DAF117CF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0734503-1871-4CD7-AF82-B6208EDAD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2FD86-6BD5-4911-9658-16913A54B2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3E722CA-1E7A-4B3D-91CA-85327E0C23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B196789-CBF1-49BA-89BE-1AC752150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841265F-D035-4A3C-893C-27DE3125D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9B0B5B5-13E7-4BF6-A81F-61576D470E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AE9F73E-D2EF-439F-B4D6-610EF67D95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DC8C4F5-5C64-451A-8DE7-DFB2401244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262DDDE6-D1A2-43F1-AAD7-17532FA7B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C6C8F6-DB51-492F-A1E9-399CEE8E42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E74E9E0-5094-43F4-9A66-A10006798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7BF7F3E-5489-4537-A326-150D50142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5AE9872-2052-4E29-AA1E-B6CEC577A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B636C52-E11D-4D44-9208-2AC95CBC4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230BC2E-97DB-4E3C-A8CD-8FA4E8D752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92BB4CC-0AE1-478C-B2D2-63C90E5F2A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9EEA19-E792-4502-8541-AD965336A1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66F8DC7-D1A9-4D3B-B04A-D7CBC475F8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B2465EC-F4E6-47BD-B632-6D6E928960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11347C5-5B39-4236-93D7-9B26142F48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D85AE6-4E1A-47BB-ABEE-2D873CE7A0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48D4CAF-1F1B-4263-B924-739D785DC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C04C05F-AB5A-48AF-BD01-2771EE2BD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F2F5E01-A45A-4EBA-BDFD-F4896EBEA1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3FEE9D-826C-4B53-AAFD-C460C0E9B4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454AFA-EE05-4B4E-BCCD-B3B875873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39B66BC-C4F2-4ADA-9728-2D007B6C5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5334CF7-E450-47F4-806D-BA8D55150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11D8E5-D051-4C1C-8C9A-607E1B143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2A881FD-2327-4E5B-87A5-B98AD9F38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030A2579-E4DE-43BB-8B35-8288441D2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2D4680A-5E00-49D5-A3DD-BF5AE5F81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27E6A47-390F-431A-B83D-7A0DFB23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97A8C7F-F419-44D8-813A-A4E97B5BB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352BA7F-FB1C-4509-805F-2238F9DD76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539D82-E023-434A-A6D4-19115A99E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EBF9730-B9E3-4018-81BF-5C695BF4A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C78D10-3E1B-4DC1-9EFE-481E01A72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DCD6892-7FFF-42D4-BE3A-08F14F0BC6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3F0CA5-63E2-40FB-89AB-90F8BE0ABC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CFEA027F-F9CC-43EB-B4DB-5AE6DB1F26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4238332-3E2E-4421-919E-8CCA118D5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65A6054-D7F1-411D-8DF6-05FEBCBF4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A2AA817-11E3-41CB-A2E5-E3BFE3A987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48DB023-9F1E-4391-8F21-491B9BB3B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B6951C1-E548-4523-872A-92DF09436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D41C61-225B-4BC6-A59B-A5CF0E19FF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4982DA8-3303-45F9-85F0-FF5621C744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19E1C71-58A9-4771-9C4A-03716B586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EA91D3-C02A-4A7E-977D-8F949B5B6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6CCCD8F-12F5-4DC5-965B-4F2A75548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8EFEE09-AA77-46AC-9BEE-489F44B6CF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0B9ADF2-A733-4F6C-B3A1-08A65B2F9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55B7E8C-9830-4C03-9187-E76FEE0DA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6A9C0A1-02CE-4C8F-A533-FB706F3F4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93BE362-89DC-4CD9-81A6-0794FE538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1243760-78B1-4682-BD6B-523149D21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0FE9FC9-3F0C-47D3-A969-31CAF1917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98E644-6B28-403C-BB83-161DF1288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F8C2CF9-77A2-4349-9EA8-AAF5BF7D26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B5BBA70-C535-489C-95EA-E85216B681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BF19A4E3-491D-4C4E-9B96-56D61F051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B3C2E6-1377-4265-B2C1-9606D82F3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246E56A-8A4B-4996-82B4-1C680702B5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B6C2458-DC60-4C13-9FFD-3FD508601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CAF05F1-289D-4A55-9D0F-B3D27B60DB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05EB257-CF11-4CDE-9040-5FF609B49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CAB0910-7D7F-4446-AAD8-87857C382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C7A7FE3-ABE1-4DE1-8DC2-8C473F677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F86B8E25-818F-4AD6-8F9A-5A829ACF3A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83302AC-AC3E-49CF-A921-4659A0312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B90FE41-9B8E-4F30-86FA-D1FBBA93A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759798B-DBA1-4F1D-854C-4E8877B1F7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B690D79-AE6E-467D-9955-08C0AC93B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FB8EC8E-E001-4D90-883C-0766E60E31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F552D2B-467A-487E-AAC4-CECE6FF71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C83E9B-A137-4F8F-893B-A572F7352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FBDE5A8-154B-4A41-BE8A-DF4AF653B5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6688A85-DB6A-43B4-AAFF-DC8A73D3C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2A1A8D2-9462-4A98-83D8-8F48BF16E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649BCE7-C7A6-4259-817D-906D774048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6187D1E-7198-46A2-8DC7-7C15E206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21AE40E-0F61-4D74-AA41-3ECDF00206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60F0FE7-06FB-47B0-9877-D3D56078A4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BA8D441-8BAE-44CD-BF05-2B634EA99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0E2BA1B-0F9D-4B7F-9B1E-5F816244B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E01BA6C-2DBC-44AE-992C-7E700EFEC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B9BA10C3-442A-41FF-83CC-DA38F86CD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A5309B7-C637-449C-94CD-5C669905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26C5AE7-EB60-4BBA-BCEC-E2CCED7DFD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5F38DFD-9639-4040-973A-FE8F54A51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F2B2010-B8D5-4B0D-A02F-6CD292D514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6D18D0-1649-49BD-85A6-56CDB916BB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D77641B-C564-4C20-9C02-9B53ADC70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9DCA6F1-99B3-4BE1-9FC8-0FD79AB8AA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85057EF-4CCA-4480-B27B-D657D3CE6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BAF3383-CDBD-432F-AF2E-A5889E85DD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7DF1246-5CAF-4A28-B08B-D9B85F932E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7D99549-76AA-42A4-9721-199D33C6A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C259F97-5CF6-4161-92D0-45D87B32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8732A22-05BB-47C2-8186-1B67CEE9D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203D2C3-3935-4B07-9C7B-07ECEA3B4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F69F527-0FCD-42DF-80C9-A1E74A3BC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DEB16E9-D664-47C3-8FCA-F46E62E5D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BD1EA80-81AE-4580-AB20-ECE0C2BF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74EDEE5-A3BC-4413-AC7B-06D407EA9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7187576-1B91-424A-BD9F-93C63CF7E4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9E55CEA-9847-40CB-8ADC-921B931E0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49E5E5B-7DBE-4945-8FE2-6F766F69B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CCDA8EB-9121-4A57-9A0F-F3536FCB14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C688577-D21D-40A9-AC06-FBF01148AF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EFDD362-FE0C-44B0-B36D-46C873E9C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8A295B-EC0A-48C4-9065-03184F171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EC5CCBAC-28D1-47D9-9A3C-A8231D497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3A338C1-0FEB-4F2D-9039-E6B0F093C8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57D9E79-22DE-4651-8CC7-7498E52294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AE13E96-CFDA-47AB-B4F5-8D9C84EC0A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84D241C-981C-4CA9-A570-B21D72CCF7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E6CB863-91C3-4ADD-AD9A-BE914E2DB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A86932E-75BE-4C1F-83DF-B16FC5C7F7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8BE20EE-7130-4AB8-9CD1-936FBF3036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9E66252-C21E-4348-8DB4-326F5A122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3DA5E732-73CF-43C0-9EE3-B924A10E8E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C24967B-C293-4B19-A5D5-A519353BD6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39EF069-E5D4-485A-9DBB-903B6AAD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B317FFD-4A80-4817-A49C-47D09CC6D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C2B445-4793-48DC-9274-7B047ED1D8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43CCA12-55ED-4C46-9FB3-BC03FF4BC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9BA1B5F-8C27-457C-8D98-5B91CBC14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FADB308-6066-488B-8263-9D82A477AF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0546DB5-04BB-4449-9F09-2D60D8CEA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7BDE90-239F-4A09-9744-9CEF55CE2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23A3B18-8EE5-4406-A982-50E7E8EA9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680E448-84BA-451C-83E0-2C36C6C3A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BEEE01F-C248-407E-AD7A-8EF6489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329603D-9A45-4868-B282-75E5BF07A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CC3FAA0-1ACC-4914-AEB6-40597F230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3489199-4FB3-41D8-9979-5E07AE0958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461DEC-56D7-4F92-A277-8E704885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C261CE-0CD9-4235-ADC9-F739CB53D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90E7235-08F2-4BB0-9EBB-CF667E52B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DFC46F-3147-47C6-8138-7F18182A60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8B064D-BD4A-4F4E-B1DB-A9991F669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3FFD2C1-1679-46B8-9726-F8B085E33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3E74279-6148-49F2-B4DD-7D0BDCBE20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0AC44D8-9132-4DAC-9E52-97980BCA6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5759F1A-3F4E-44FB-8CA9-65DC36DCA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546807-81AF-447A-A7EE-7F4409C1A5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30FCE38-C10E-4567-B953-41E49A0A5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709653F-E06A-4CCD-BE11-EC0FD378E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34163DC-4F08-46C9-B0FF-667CE9C3CC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117A23-DC19-4A45-921A-AEE05EFDE2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158191D-1B2F-47F9-8330-2119884FE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0B8FAB7-6A9F-4EAD-8571-F813F10193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1682DD9-2520-4315-8889-5F222780B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F0C98C3-C19A-4712-B2F7-CACCAD9BA7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BAA0436-1111-4B63-83CF-29E49D0310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7B60669-C5C5-4982-A8E9-B4F846BD4F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E11348F-293C-4A45-9044-D41944F414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74DF0A-84D4-4477-9BB5-B6362C383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A0FCB82-C5AA-4062-A6FA-9068F19D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9B39345-E471-4444-8E3D-BC7549FE14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5E7816-F559-48B0-ADCA-34BECBA55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53353A7-C468-4E11-B76C-3B226CCE70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9B07B12-23FF-494B-9775-A1CF6AEE42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4F75C-753D-4294-9C35-3AA7F01CAE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2EF8DF16-9C19-4B45-AE72-93C0FCA2E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37123AD-8395-4152-8619-D40C27B70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13F86E0-0C49-4D74-A07C-7CC0726FA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1586C6B-434A-4EB5-8B4C-D936D0B70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13FB41D-460B-4428-BC24-0EA76E854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E216FB7-758E-47BD-B6EE-F2A99A211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B34B09E-08E5-45DC-B49E-5383B8E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3070FC-0561-4238-B8D2-02489C13A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8E4C73B-90E2-46CF-8516-61335A055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C5B239C-4D29-4FC6-8D31-4AE6E380D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8BB725D-1809-42F7-898D-FADBBA78C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C423409A-F0A4-4620-8E69-EAF4AAA9B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D930684-92FF-4046-AD45-B561047C67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C3A867C-6EF2-4D68-8111-7F0FAF2FE8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4684552-DEEB-48F0-887E-4E88CED5D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0B39863-8FF2-4D82-9E32-BE16D9DA2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8F04A47-43A6-45DA-A61C-8B42EC1FE8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9B835C4-7B09-487F-ABF4-1FBBFA0B72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9681469-E6EC-4B6E-AB24-9FB582D56F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7991C64-A3D4-4C1D-B51F-87B310A74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A0E3F00-AD1B-4E88-9189-2D43778EF1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FBEAFEC-78FA-47D9-BE62-E7B9AA5D7F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E0EE155-9E9E-4C38-8B33-13A863F1C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08F9218-AEDD-4077-B767-2AA3646A44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41F1541-0761-49CA-87B8-393C929E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973C076-7A75-4F46-B38E-D49113FC37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604DAD6-60A6-4E2E-B555-C4C90F0EC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981D58B-24BD-4ECB-927D-DFF94C7BE9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34B7F4A-6562-4F05-9C1F-CA514693D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14659F4-2C7B-4948-8193-9B65A366C3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4868DDD-52C8-4BEA-A1EA-D371DFAE24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AB0328C-AFE1-4EDC-8B7D-AC2A42421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3B560D5-9217-4591-90A3-9599B9A47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854D054-4C41-4FAE-83D5-41F3BEB7C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F48625B-96CD-4708-9E9D-7CB5CE99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2756214-741F-4BD5-800E-BD7A38DBC4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0FFBBA5-B731-4967-A8BC-36246EC43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AEC5692-E2C7-4132-A3B4-E901CFB38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2F6861D-A1A9-458B-A7D1-3F44CABA9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63FBDD0-B72C-47E9-BFFB-21A6C9277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9C37810-BB30-4E7F-9726-D2D8F1B65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96E7BD2-E90C-444D-B195-713C7A1D2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10815F2-8FBA-4819-8C9E-1332B6C6C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891D9C72-2F2C-49E9-A496-484A3AF74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77B2466-4979-4178-B3D0-C325A41D8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CAD793B-8C2D-4ED2-9109-4D35ADFAC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C049952-08B8-4B5D-96E2-D868E5956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84ED24-A4DB-4B5A-B035-510590CC0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B3134D6-ABBE-4955-9BB8-2B96088324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2D3ECBE-C73A-43CB-AFAB-6FCAF6443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5B31ED3-2D2C-4A56-B65B-FBAD41377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D9C7493-8369-4310-84BB-934DB83EA2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680475-C1DF-478D-8138-0E7E770D8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00FCAB5-9E00-49D6-A2D9-98E5ECA171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357FAA1-E80E-4A33-9779-F78CD0839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EF3100B-32E6-4D89-B897-312D0984F0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B647CFE-72E3-48C9-94E4-DB49E9D6A9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128852C-8126-44E6-9182-5DF9F2F51B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626EF8-92B7-41EA-B815-6DAF51E3C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09D90EF-A731-477C-8F08-F07B506EF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7EFFB6-7EDC-4482-8C91-FD3B00E3D1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87E75F0-C96C-4820-8440-ABA4B5774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15D845D8-7CB3-45E0-8714-2A1FFF6CA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3127FC1-D341-410E-B73F-F5CF4AE77B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91A85BD-48CB-4E57-AF0F-36955EA8B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2274F166-3E4A-49A6-8AC0-D3F8626A6E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483C5C1-9430-4B26-852E-AE3E9253D5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389A393-F961-483A-AF01-63C879724D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FAE36CE-6736-4D76-BF2B-F0BDBF395B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D649367-1BF3-4190-B055-EAFF8D3D7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D27D8363-FF1B-4731-B5DC-0508E316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9939D1A-8EDF-47C7-8575-99A3FE7D3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122BCD01-E063-4070-BD9F-358FC3F7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A060BB6A-7649-4DAD-86D0-A89C35F668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EDCA3E3-479C-494E-A6B1-8EC1911A6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D97CAF3-0918-47FC-9832-1A06DCBD68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035477F-CC22-43A4-A173-C1B760DEEA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AC5E73B-1F13-41BF-ACBA-A54961AAEB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A190F9B-38B1-4E60-B4B7-8F5272A69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A1DCD3C3-F645-4067-AEC1-FC4A1BA65E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4179006-85B5-4A3C-B11A-2FF95D040E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4168410-423A-4A78-8909-4FB26B1807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2040AAA-CFFD-4B00-A06D-F84B94BB96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EB4DC27-A2EC-4507-B213-9B6065CCC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C910CC06-28E3-4255-9DD5-FDCE9271D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18E85A-4D6A-4BEC-9EA2-5670FF3DD0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0F1DDC5-D648-4CDA-A414-1B25E13781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5598773-0A37-44B2-941B-F8EA67459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0C0F19F-CC14-471A-BC2F-512C0E2AE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0723507-F949-4C70-9B34-DB239DE2F5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005237A-48D2-4F81-B192-8230C43BDB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7794F99-4A3A-4898-B960-B15F743C40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9E6819D-13B9-4E43-AF14-C9B9A18DB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A42625D-CFBE-4196-9DCE-1E80FB417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C5054DD-BFA3-471E-9F6F-4D62E86D76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07BBBAF-D8F0-49ED-9A99-7663F580EC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3FDA58F-BAEF-4B54-9F57-ECD38481F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9BE6738A-EADE-4C42-8CC1-6C9288657A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2EC947D9-F71E-41C5-B459-03F9080AD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6BDDEAC-E176-465D-9E8D-9DD2188867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56982E6-3029-4AD6-B133-CF2D0A32C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CE43F79-99AE-4DC4-8CDC-40A8FE00F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6FA9C83-373E-4E6F-BB61-B6A6AE335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C936A76-20E8-4F29-B761-2898A8B358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BCEFCCD-E7AF-4E7F-A98A-E9934A2BAD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8C4CACB-748F-421D-9FD3-150220B82B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006A508-ADC6-4AC1-BFD1-DC82CB5358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0EC19E0-A149-4C1D-ADF9-AD3CE9EB6F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9AD25E7-4BC1-4120-B198-8862F893F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E124B20-6CEA-4990-964E-6655C0E812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F922A71-D92A-4BBB-BD74-8D9F18812D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97C0D7A-1614-4A8D-BEE2-7D0F935063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BB33A4FC-E49D-4F59-8A7B-A64A2204D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BC2836-DE57-4933-96D3-5F58DA1B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76C91FC-379F-47A8-90A4-C4D991E999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1BA80D6-C4E0-491A-BBA4-BF312A3FEC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0B18754-5DB1-4394-9C96-0D489B32B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4BC4D48-967E-4FFE-A9CD-4C2401A099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9E23CFC-2C31-40CF-B51D-E84E0EC52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4415994-7135-4745-8D54-F9D8147FBF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EE3F8AE-B984-4DE3-85A3-27D3CEC3D0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EB49D4C-BB39-4716-A317-6EA5191ED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53F6ED4-01C9-447B-BD88-318031EBD1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73E7F1-7D10-46CA-9DA4-CD58CA0530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4BE0893-F638-4436-AB9A-0885D8AAB2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15B24FF-DB7F-4933-B052-F4C989F80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6B1E882-AD73-4564-86F7-34D15E9E2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4ED9164-0575-46B8-8FBD-A92E7087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65F5DCF-64AA-4956-841A-0472E3834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1BCC06-E854-4F61-9235-CCA467D1C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99C57F-C64A-46DC-AF71-B9AD86E269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97BAC86-C23A-440F-BA1D-27A405D13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53EEDB4-BB7E-418E-BFE6-F8BCF96334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F685249-3DA3-4C3A-8042-B621B8CD6B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00EB8F-1148-4DE3-AF43-63A89B218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CA4DE5D-B3C6-4350-B6F5-4937D8AD5D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235CB10-58B9-4228-B60C-E66DA80A4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87BF11D-731F-4040-A898-652B07C70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3312A9F-3303-4338-9138-666C1E133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6FC796-8362-4270-B6C8-65C611431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4EE3A4-6769-44ED-90EF-A5AF4E55E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0160BF7-D46B-425A-AF14-407571C78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FA50432-675E-4E95-86C1-08C35E479B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59E14DAA-F246-4E18-B52C-70E80FF7B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5AEBAD2-E324-4DA8-A1F5-8CF2A90EF5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835AA56-6AEB-43DB-B2F6-86D9402CA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8D8C20C-8AB1-401A-8D38-7EBE88728F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2BE02C9-2034-4CBA-9B83-E9380D036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D0C0D57-F5D0-4CCE-B406-E015A0E311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D2E49FE-2DF0-43C5-9659-240ADC147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DB65FE1-7274-4311-A8B4-681FF4912B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7DD5527-93C5-46DA-B969-77ED13AC93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FE95A57-3C17-4C67-B7D6-A4C4ADCCC1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36B7067E-D8E0-448F-8317-648EEBC00C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9DAD767-3625-47B8-8ED7-201DC27C1D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3ABAF0F-7968-4D67-9C2D-E08CD1D7F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6FCC024-D278-420C-A375-584B9447F5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1E53C7F-C3CA-40C5-B6FB-B9197611B3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0A010FE-6813-4332-BBA5-836CF5BB59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B5695A-B137-4FF3-9ECC-CEFD9047A1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A917965-4763-49FC-B1B7-DAEF827A5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08E4496-36FB-47C2-8E45-AE4EE13D1C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4D8442C-E68D-4887-96DC-C948748A04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7A208F8-0B8E-4795-A518-0484429F0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D43E49B-AE0D-45CD-BD73-A4BF64E550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685EE27-7F0B-471B-88BD-5DB41D1A6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01F4B32-DA6A-4F86-8915-3D28762A8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7E5CAEB-11EF-4CA8-B47E-04E2E89DC9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D56C9EF2-3523-4F26-949C-63E348040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19E65D-8E1E-498C-9A3E-9AAEF0485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F223042-4DA5-42A7-8A2A-A14FDD13E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F700E42-6017-4421-8C92-AF0EF0660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11EE07D-227F-481B-B481-2791B0516A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74560A5-E8F7-4359-A8A1-90E704E1D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AE4178-FAB0-462D-B9B4-A8071834A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6274D5-42C7-4EEA-AAA2-F5401F5F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199CC61-9502-43FF-9F7A-DA68C17A55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D7EE786-EF39-43FB-9ED2-DD5388C6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6E84555-1067-4399-939E-3C481C869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A62EA6D-B13E-48BF-BCF9-6F36976CD7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C0E2C7-DFC0-412F-B58D-1CD59F490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6C22241-1F68-4FCE-A543-18115BAC5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992A06-5F79-4E88-BE9E-41A9DC03A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D822533-DFAF-40B2-8AEE-A784405B8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F438C64-97E4-4A1C-BADE-1A5097195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6A1E06A-2D54-4FAA-A3EA-24D123E499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97022EB-9CF4-4F1F-80E4-B29F7600E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736A070-F999-4D11-996B-9D96C1C38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1CD329-96E1-4268-A6E8-ADCBF1B1EF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4C51C82-C027-49E4-9F8C-C3CB34CD0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C9C631A-9D4C-4C54-BE2F-1D25043C1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16FA131-B365-427A-8B4E-9142FFE57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C05F86-1ABC-4833-BA18-BDB72ACA9D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92C25E1-7520-4596-87E5-E5B528769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FD74DEE-AF4C-4ABD-9E45-775A97A48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02B308-2CA3-4B49-9C0E-7F3C3C793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B328DF8-A796-4DDD-A342-80B0B3D1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ECE92E6-FDF0-4888-AB4C-7AF08C6AE5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1057B86-607E-4F6F-BBCF-E90394E536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E41DF2-7D2F-410F-B905-20C18E528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FD3DD9A-2C8B-40C3-91FD-122D9456B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D6F6678-E87E-44D2-8EF8-D30EB88B1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9316181-01D6-4DDE-AFD3-ADC9C0113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36B7994A-B186-4F1B-85AC-7537CBBCC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1EF4026C-4ECC-487F-B41B-ECD31F2BC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19867C5-B893-4FAB-8237-62DB34E2C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641FFF8-4C4A-4A72-9A88-E2FFB84F7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69287C6-547A-41BB-A9CE-664D64890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596E292-E857-4D0F-A558-F0EDE25C2D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82143E5F-473F-4862-AB99-6C2A2C611D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7E68BA4-F815-457C-ADD7-ACC69D4196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6795FE4-90F7-4CDA-B112-2D0BB4586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9637110-B3AE-4E73-9F11-5B329CC4C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33D11D6-53DE-4E7A-9426-3A641353E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996137B-9436-4BD4-AA90-283BF6B66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9C51C6-23A6-4824-85E1-B07095FAB4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3AAA6708-2ACA-401C-874C-FBCBAA729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880959-0913-4CB4-9549-D96606BCC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8A06FBA-9CD9-459B-9897-06A7764DE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69A50DA-9077-43B2-A806-2D236C7A3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077EE53-0858-4B3E-B460-D08696F2B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15FDFED-19A0-4C66-B27C-614E9A00C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3AFEF45-36A6-40C0-85CD-6E1A1955B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CE8F9F1-A688-4C53-B5C6-9971ADEBA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49392E5-20B0-4881-B056-810679287F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299C0D8-F4E6-4F72-98D7-1EAF1878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EEDC8F8-1F8E-43FE-8E49-6870269223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2C3A8692-2DE5-4664-8487-D1B0B6D90B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B29EFDE-13F5-4503-91BE-32EF1D0FA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33D8EB2-627D-4684-88C4-1734D1F27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5CDBBD7-3A15-4A1E-B40C-B2E8D7917C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B8784F0-49DD-4F9A-8332-7D898A5ABB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CBD1050-F5C8-40B0-9CC0-11300C19C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A4107B8-DC05-4E66-B432-F55DB24C2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4102F66-462F-4AA0-B417-6BF691DF3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382A86D-8E59-4747-80B5-C882FB5204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4473212-BCDD-4CF2-A1FB-1A76A1AD94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7C59DA2-210D-4276-870E-886AC7CC4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CAFBD2-FAC7-425B-B15D-E9576440D2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DD11ADE-A896-4FE9-95F4-30A3C5C5A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CA489EF-1DED-471D-A98B-E1DD08F69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4362263-C982-4914-B62F-D51FAC993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1F7C9BE-5DAE-4F4C-8184-E211519FC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77A748A-56E8-4558-9084-7A699F0595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D723AF0-C0F1-42D5-8D9C-59EE96C1F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4EA3C09-7E82-4EBB-8297-724995D63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DE2568E-9F54-40D6-9B13-3FF83266D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D5D12E1-A5FC-4012-8BBC-E38BCF879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480261E5-E92C-422E-A800-646337F32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B7874DE-AF61-47EC-8D88-8189691E9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94DC271-7D4F-48F4-B716-8830EA31A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31BDA8-9BFE-4EB0-AB7F-AFADF026DF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970BD4B-3FEC-41CA-956B-A62C59CE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CF58E42-C95F-4F57-9AD8-9726545EA0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C6567D6C-B907-4ABC-B2B1-CE92F7F21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21DBAA0-46DF-431E-A9DB-273379B8E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26BD7E2-525B-43D9-BC9F-851692879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EF10C98-4DC0-4344-B96A-F69C2602F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88490-462E-48CF-AB3A-2AE97E6A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E056E2E-4274-452C-873A-82AF8FA46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89F31BB-D020-416F-B765-A495B5E3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2C8CFE6-B83D-408D-BFC7-AC6481206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43471AA-8FD7-46EC-8738-30E6B9AC39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375C136-7E82-41BD-8531-FB10EF1E0A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DD5749-C0AE-4004-AA8B-81D687C88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F3620E5-F6C7-4BFC-95CC-6F9B0E6A7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B09D286-0FED-474D-A03C-FF3F4CBA2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1DED899-8823-4F09-95EC-FB4FD3E4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E6AF9DE-97B1-4906-BFE8-2801DBAC12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DDCBD9A-6591-439B-AF91-54242AE87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5759DF-CAD5-4B1C-8A77-E47E1DFAFC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C74017F-2A03-4DDA-AC40-E7BB5EA93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9011E69-CA0D-4B57-8AAE-34D5D09C7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98AD946-3D64-4B3C-9C8C-D790A512E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C73864-A52B-4F22-A04A-9BA2BDE1C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634FE90-CC95-49A7-BE28-F47F78A1BA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F8FD2C9-7BB1-4530-9582-E807B5D33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439CF2E-12C8-4E27-8ED3-C0BA3A44E4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28A549C-0965-4277-8CFA-6822B2B35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E234C1C-F9E4-423D-9370-50B9E948F1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6E2B179-878E-4756-BC9E-45E6FF463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CC5F206-069F-4CD1-A8D7-D1DFC99F5E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9C05ECB-7C82-4631-869E-5FB19B8B8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E955A39-C727-4038-A63F-DB1EDD5A1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A5882AF-DC96-490B-9FA8-3DC4131AA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F4B3D7E-85C9-410C-94A8-59793FFE2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CC57D76-17FA-4F56-AC83-9738CD39D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780633C-5BD4-4BC3-9B2B-764178A3E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22D162A-EF32-449F-A8B3-2E7DCE7747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164DF3-A494-4F1F-9800-3289321FCF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7BDF479-65D4-4666-BDD6-6283232DB1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F079655-8928-4093-B1C6-7C2D5D2117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B712254-DE44-4348-AFFE-1AE6B756C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B305982-2E7F-4E18-A5C7-9C3A2682A2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0FF0E28-460A-4B2D-98F6-39D57FF7EC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88AD4D9-5282-4F2A-8E9C-86CB4B9AF7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89B57B4-3362-4158-81BE-2760258C9B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DA3DB0-C420-4715-92A4-736697F484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B78CBF04-975E-411C-8714-7F19A2E2E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7885D34-03C2-4628-8BC6-170AF77C4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8AB7C6E-A1FC-4814-AA77-EF30DC1E3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E0CE4EC-0CD6-4EF9-A62D-565E26898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85FB79A-1D5C-43F4-A4A3-26797AB66E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F9521A0-AFE4-4BCF-A6C1-03618494F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010E323-3672-4B59-9410-9256F1B87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7EFC2D-8431-4896-BA30-C14A9B0EE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62EE0CC-736A-40C8-94B2-85DE6D9D3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CDB3EB9-22DE-4457-8B95-B13FC269B6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B742FA45-680C-474C-99D9-BF13CE28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F10980C-931A-4219-9931-931F7C1074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B1A890D-5E09-4227-97A2-2AA2F0929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AFA017E-7C4E-44B9-842F-5E2D4D50A2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01F3ED1-05BA-4EB0-A71E-FB06377240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C5ABAE48-E1D1-48D9-88BC-37391C0005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3E1FB92-A2D7-4A42-81E0-5E3BF6AC95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69C3425-4120-4C58-9281-683B9D32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B372C5A-40B6-452E-8A72-D335E3773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97C5C54-14E2-4F98-B20B-AE0BC47FC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D7FF3F2-4278-4268-B1C9-5BC94D6139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E50586D-30AA-491A-8B6E-5AEF897775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2EE55B1-D1AA-4E51-B975-44797183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4E6EF60-EEBB-4F66-B42F-B2005A4EF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D7732C3-5ADE-4D50-B0B5-4A108E286D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D50AF1D-4794-43AB-AA16-1C6D12ED0B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FEC1DEE1-EBD7-499B-9C9E-163B3FCC80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EE41025-731C-4C5B-B737-35E7AB8BD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02F44A0-CD23-47E4-A161-2C47F09C4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67A5709-D326-4453-B434-E056BD2E69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F11D9E-4979-4BF0-B194-8612A5A4E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74C9AE7-43A4-470E-B66E-74B38094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CC2387C-2565-48A3-B355-75E29F4BB1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A512AFF-99DD-445B-9045-7E1D8E49B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2D23FF0-0592-4D12-9DE5-3E3BC4105A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8276F50-8996-485A-BE4C-BB621FD71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388CE0F-D5DB-4CC8-8916-A3916ED50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C2E3379-6F66-4E53-A374-9F79A91C2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AAEF694-955D-4171-A5AB-176634CD7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71F8A6F-A062-45DA-9B0A-4A3D3C1799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4E6FDC4-B75E-47EC-8CB4-5EF944BED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2FA58E-4647-46EB-B8FB-E4EE2C83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565391C-4AD8-48B5-9535-3CE4B9FD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FDEEC4-38CF-4D04-A408-58DDBD0DC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961361D-C329-46D7-BCC8-02BB652EB3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50CE690-DAE5-4B01-80C0-68E73D3B3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D92A182-DFA1-4018-A4E8-CE49680F51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3F4BF4E-C958-4934-AE37-16BAFB09B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E6E62CE6-FE59-4B07-ADE2-98B914168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FBF34D8-C527-4170-9EEF-D9434D387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E2207A-72C0-44B4-9667-E235C6FE9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73E09CC0-941E-4040-BA56-6FFC759836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757013-9697-4D02-991D-EA2FE015D4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EE0A01-331E-4F62-8A1A-E225581C67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020094-E38D-4498-BCBF-7A0C9C3A0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E92D1D3-05DC-4E1A-AE12-6E35EF38B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40AE633-020B-44D0-B0F9-5BA748FB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223CD89-6531-4AE9-8DCB-B7295F832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A54FC94-4645-4A55-951E-1D1EEB4D0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59B37BF-6E01-4E52-B70C-8295CF543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020D8A5-5AA6-4542-8608-7738225F2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89DE4FC-24B8-43C0-8843-00F4203B5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2E90B34-02AE-41B5-96FC-B6087ED91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9DDC93-6C74-42ED-99DB-B8D02E3A1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4487C17-43EF-4AB5-BDF5-DC988F8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C25E872-F7A8-479D-A257-3B13745182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B278E53-CD1D-496C-9D40-B80857960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C900EFF-2677-499C-96F4-67E8257028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8E09492-D02A-4920-B59A-2A8A0FF39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88B53A2-1EF7-421F-AF5D-D366846F7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8FA5CFD-2375-49EF-8CEC-5A7D9DFC8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3CB87D56-38C8-46AD-AF99-65206C72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5DD8F22-2FBC-4AFA-914E-6307FDA45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CAEFE93-9A4F-428D-BE3C-1447E4409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6638636-AA62-4F9A-AA1D-BDEEEEB4C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1C40AE9-4B98-4ADC-877D-2A7CA96EB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B929B6C-356C-4B21-A2C9-52F0B80B1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8BCBCEC-B3A9-4718-B278-D212E5573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E951E47-B347-44A3-96ED-63D2CA0CC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2650AD-CA9A-44B5-9F39-3D4BBA65E6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0F0E0A6-F656-4FFD-A6CD-200CE062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2C02164-E812-427C-9716-8E590257B7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F0395DF-A63E-4052-B430-7DF242B5A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24091E4-0FF1-4A0B-BBDE-9FE1988F1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F993614-A005-4135-9EEB-536A90B38F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CB2FCAC-7E48-4DB2-AAA5-4C363D9CFF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B0518EC-E91B-4B38-A141-66AAF6D37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55C5E3A-3CB0-4105-913E-B562236BC5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9B27A4E-2CD7-42A3-BDFB-2CBBF5A64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DA9498-8361-4878-96F4-2FEADA76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4DC8B2B-C1D8-422C-9CB6-D28B303F23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4350516-C4B2-43F9-811D-27ABF5953B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E66C6E1-5A95-4005-AFCD-4EECCDBAD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51566D1-8E2B-4460-9347-15E7E72CE3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90CDDB7-DDBC-4A61-95B3-8452607D6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E993419-EB58-4773-9F83-92952543B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1B962F6-0D20-4CB5-8DC5-898BD8D1E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7434635-7D92-477B-8D5A-FFFE256FF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498401A-88C7-4E74-8E3D-B12D9238B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2B0BA5E-F537-4AD9-930F-1B9A48085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302712C-C1F2-4ADA-A601-148FAFCF20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664BDEE-F80A-4350-8D00-6040049E6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E679652-5061-4AE2-A04C-DEBB2A5139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54E5034-5BA6-4450-A9E1-AC8F79ADC2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16CA13D-F1E2-4851-9642-B82370423F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7B4B5D-E55A-422D-8A50-B13F9E2EA6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FF09C0-156E-4982-B02E-26C72AAEA3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7B67A27-7FCB-4DE9-9046-9DC7918F6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7674605-14B2-41A6-AD7D-FA725912D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D0F7225-F4C4-4F6C-8E41-739D578455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E3FD3B9-E8CF-4B55-84F1-BCF7752D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6B7E9E6-51B4-4617-A5DA-D01653C75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78EB733-5A5F-4DA7-BD67-99AE69EF8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0826C8-181C-487B-BC25-BD064DBF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7B72F6E-C0A0-42CC-A36D-544E771BD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62DE5EC-1F79-43AC-81D8-11807FC7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E77BF6-0101-4754-A09C-CD85FD68B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D2CB9B1-20C0-4238-B2A8-A622C4237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CB304F0-A16E-49F4-8F52-AF39B9C18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5999524-7E4D-4CB7-B8C8-F390C9AD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4528B7-78C0-41A1-8DB9-7A4D1C55B1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3F809A6-D88C-468C-B605-F8C8DF376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8FE9602-AC3A-4F3C-9C5B-F4D4407C4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EA0E47D-FB1D-480F-AF84-4756B928AF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193F906-E35B-47DA-8DA4-A3BA0EEF46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A947FBE-619A-4F02-9EDD-7328267B4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AF1AEE8-441C-42F9-BAF7-6B70146D3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4BBCE69B-9AF7-414E-A264-66B5D9548C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5777535-6E03-4369-A454-F0BA1E09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4C3F5D7-9E61-4050-B394-A8AB1FDB9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9EEEDB3-48B8-4062-84CD-FA9543924C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377FE72-4F84-42A4-9F86-8D0C5C05DC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67BF35-C96D-4F66-9814-8F3EBD1EFB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28537CE-5A1E-4883-8202-8EE653696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83F2495-9327-4BE1-A4AC-9734F1A39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8E4AD-BBC5-4920-B6C8-7FFD41551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8227802-1340-4D0C-B762-129E0BEE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E367CE-81A1-48AE-B60A-9E1323BF1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E23FEDB-F059-4F8E-97E7-C2A397DFFC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CD83756-6BAF-4DA9-A8CA-0EC0E5CAE6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99838E4-41B1-4716-BDCD-12607D76BF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90A6026-9D7B-47B1-B623-863605D6B1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742B6B-7CAA-432B-8B01-FF1CC20E4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19A94DE-C0B4-45F0-BD8B-E638388E54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6324F42-0751-4C05-8E60-80457C63FC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82AE87F-C5A8-449C-830B-FFD27A8116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DD2A9C8-5872-4B25-9FCD-A103511A65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60CAC5A-8A0C-4E3C-98EF-AA4C57E4C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BA9E51-EA74-4F7C-B517-12BA5DC77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97F23C6-95FA-45D4-855A-3CDBE6786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A80172F-24B3-430F-80A1-37BE786AD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F89900C-8864-4FAF-8C2E-A30AB6A59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23C1840-DC30-4D51-A65C-BDE26F3CD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E818E0E-FDEA-456F-8CF2-AAB9E2F77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647C896-616D-44F9-921A-BA02A39E2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EA8A2CD-FCAA-4A05-ABFD-B8E75C656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054DB38-82C4-4E45-93D0-525BE3002A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3A868F-CB0A-4EAA-B05C-08A8FB263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1831719-4517-4BFB-96E6-1A2A46EFF0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0DB3993-B43C-4DEE-B97E-F9774628D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2B1544E-8AEB-44C5-A5C4-C0CFA3B5E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6641C5A-FB54-4C4C-A0EE-3E591A3264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7AB88E-D262-4963-BF63-F8A40C81D2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78CF7D4-C441-4170-BFCD-7DE813CA1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2780E36-2CAE-4D97-AD27-8B242D68ED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2974445-9AF3-48BF-919A-1F9DA7DE0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194FE3B-FB87-42C8-8B3F-F7A718681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8641CB0-522E-427D-A504-8CF8CB81C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3B8D60F-8FC5-4AC8-AD0F-2EE4BC27A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017EC5-078A-421F-A8A3-7F382AB98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057DCE-7BDA-4014-8C06-CD3B51E5F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E1CF52F-6C29-4ECB-846E-E772F3267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52B6E5F-19A0-415F-9DFE-160AB20D6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3E32464-B760-4E4B-9809-7F37CC113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5A2971-0678-405C-B1B4-B525CEE74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941672-7641-47C3-876F-684BEEA4CE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B0010AC-BBFA-418C-85CF-2F8276879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23A536A-50C0-4D09-AF4E-C1B32A14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BD5FCAD-8091-4F89-B606-ABDB481771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C2A53EA-1691-4E46-BD9E-209F99C31E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08A4C4-2DA6-4661-B6EE-3209049B6E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650772A-44D2-4FCD-941F-300E394188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21634A7-041E-4F87-AF2E-A8F8CFA0E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006F13-5454-4855-9E6A-15102E15D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055A2AF5-BB4D-4E00-8704-CEB971FCE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78A1D58-DB22-47A2-9187-D93954025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6F0C40-2B7F-4DAC-9F10-9B3F85686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BA47C5D-19CC-4103-B801-E9ED79F0F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7BFE4CF-5076-48E9-92AF-260836677C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692972D2-9FA6-4F2F-9239-8D220A1025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7FCCA05-D98C-4E51-85DC-68C551ABFD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C840125-F21D-446A-8C2B-D759D7239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7179E5A-26B2-4DAE-A9D5-2451DF08E5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487D8CA9-D431-4E9F-84C8-B45B08C88D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F14DE06-B4C1-437B-A52D-A3549212B9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BF590AA-EC25-412B-97E3-5FA764A74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09AA9D62-5420-45C1-8E89-C39B8EED9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8674CC7-87BB-4B54-AA22-C189F11134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13CFA23-F36B-488E-A9AD-B019DA8906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E133F0E-7CBF-4A52-9DD0-B315F364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35575AC9-234F-4832-94A7-70223F97B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94F65E9-3D54-4947-BB26-059F02100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DBB090-D4E9-4714-A477-EDA7D94E4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EB26B2-F5FB-4FD8-8178-2DE3205EC0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2D03910-1CA7-447A-9B74-C1B0B87FC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A73CE02-11B6-44AE-8E5A-22ED9FA3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AD94DF2-BF56-457A-B5C9-4BEBB0142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1D90E06-5A62-48C9-9004-308CFAD5E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DF766AC-2AA4-46B5-9AE1-B4EADC3699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7122E6-94BD-4A0A-AD91-FABAA99525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E6139A3-28B7-41A2-952C-1B9052924D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F6CD3B4-B8E1-49A2-90E1-C0E49D43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4A7769-67C4-4BAD-8951-A296710902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3588FF3-4DAE-47D1-94F8-2561D04E4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122CC54-F755-4500-937A-1940A995E6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D6B717-45AD-476C-9106-B724ABCD5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3948232-2320-4AE9-B788-BA6B52336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18DF63B1-F785-4263-8C0E-3AC13B371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AE8C64E-367B-46C1-A038-461E60F19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9CECB1E-AA94-4EBA-B1DC-55DD84209A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E98782-220C-44E7-A8D3-90EF950FC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8580E13-25F8-4E3E-B563-84DCEB3E5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54F047F-9A60-483E-8097-C0816AEC2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790B615-6469-4C1D-B18C-EABA3DEC37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BCB1245-8898-45E7-8BFE-9E48E8220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88281FA-66EE-4EB1-B30D-7AF4A0A217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7424628-3532-40EA-B8BC-82803FCA0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3963FC1-CE3C-44C4-A810-9D4647F98E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4B4D723-3453-40E4-B8F5-D7C69854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2F15075-8E9D-4693-A8B0-7AAF15982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D1777BB-5D90-46D6-92A8-DC54A8BC0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621C3170-CF0C-4E80-92B9-6F668B4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1FE98C-6906-4540-A385-0EC6447BA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F03EB77-143D-415A-9094-62874BA6C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EDA28A9-3286-42D3-BD44-6268A2C16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79C3091-742E-4924-81D0-5E3FECBA7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8E5D02C-A491-4BBA-9C34-10A189690E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0C54C5B-6924-4A85-B2BA-1BB61776E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71046F3-AE92-43BF-9400-FFE6DA5EC0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0F1A9D-1BE3-4E06-8B21-313353C5E4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CD1E6F1-EFC9-4CE7-B8CC-3105E54CC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6857E6E-CA2B-45D0-B6B0-9CD623DC5E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605763F-E42E-4874-AB1E-D710212560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A20D1FF-949A-4322-95F5-1FB643C0E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28FB115-E0B7-4A89-BD0E-77AC061130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8A29C48-6180-4E76-B3B1-9B4D064F80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5DA7944-7AA8-4287-BA47-81368EBAE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75F6FEC-EDDD-44AC-A669-2A0BC980C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82AFB1F-6A1A-465D-9CAD-5FBA2ADEB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9DE4A99-8ABF-4290-A01D-5256ED72E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4F72ADF-DB19-4FC5-AED1-B1D0516FDB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7059462-A74A-4415-81DB-0911C5FD3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4AC85E-87FE-4120-A30D-CB95908C4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49A4F1E-3B6A-4E14-883E-0A6BFC034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C63671B-CF11-47C5-9EB6-4A7E06F5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A6D0119-EC31-4202-BAE7-5718CD16F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2A093E7-C5A4-4899-8D02-2E15D1EA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297E11A-30ED-40DD-BB44-7E5A5A37BD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11DBA2D-13A7-4D37-AF4B-755454B4B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842536-5C06-4F8F-9051-5EA9DA9B1E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C142EE1-7A56-4694-A11A-ED5580C0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EFEDBAD-DFF1-4C1F-A3B6-114E054AB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ABA14CF-53D8-4A14-B0B6-7A61129398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155CD8A-A87C-4595-8C69-5EBFE953EC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C6D7DDE-9A8E-43CE-BA65-9EBEB4DBF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2C4219E-5FB2-425B-959A-F065B507C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68CE412A-00BA-4597-8BC2-84E4516F1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451BBE4-2807-4D5A-9D1B-835514E0BE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19C9745-CDB7-4371-9DFF-4BD9ED05C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EC5D665-C03C-49D0-A4D2-12293C1998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BD17066-12CC-40D0-ABBE-DAB897B3B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07A38D-5F08-490E-A1F3-74F1B12F2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AFFB0E7-1491-48D2-BC04-106280983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9103EDB-C5BC-42AB-8953-0CA17ABDA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523AF71-71C6-4FFF-879B-F488142D14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349440-DF77-4BD1-9315-411EE50490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53F5F28-6655-42DA-8708-C13971802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4D2CD151-0409-484E-9465-06EAB5446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AB84A39-DDA5-4CAF-B0A4-18A71F709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D810361-835A-492C-B8CC-806DFFAB8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D128A7E-9FFC-41DB-807A-D67A5C1BB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D98256B-0741-4290-9942-24B013CB3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02ABF49-BB8B-4F4D-B343-F74238ED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3E39A0-DB10-4984-8E81-9EE2A4AADA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B71042-A578-4755-868B-D37919740F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24C56FF-4E6D-41DA-91BF-48806496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07DE289-1128-4516-88F0-24D2F0B333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5562754-5A42-4BC3-9FB9-A8FFE5034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E722D4D-C5F3-4A0D-9915-8B6935E85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EBC01A-349C-4E33-98E2-2955143224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35C57B2-A617-42DD-A7CC-AC17ACA89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C92370D-D1C2-4F70-B255-11BCA0B5BE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2A64520-7F4F-4E01-B130-4B577575C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B1013D9-441A-4085-A92A-E90DBACF02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887AAB6-CB89-47A1-9BBB-59C9FA3C97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136A994-EAAA-449D-BC0E-E7CB9EBA7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E5E8AF9-902A-428E-9902-BEF7EC8B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338BCA9-9388-46A0-9A88-77D6960EAD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88F6332-A5A3-4C19-BFEC-4D019532B1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C2CBCB5-B3AF-4161-964E-B879CB52AC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2889E54-D021-406E-AAA9-D80B36421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7403F08-7749-4DB3-836B-1EE1573AB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22390FF-C636-4CDD-8A42-1EE1032EC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FD76F9E-53D7-4EA1-A86E-DA5079612B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347DFA1-AFBE-485C-AAC2-23909429E4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1287152-C414-4B02-8D0B-99BE45900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CD8F5F4-ADE6-4805-8E24-BFF11EF7C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F52E34B-6B80-4767-9E89-01718F2FC3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FB5A098-C59E-4086-8F51-9C60227EC3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7A477F2-57D6-44D8-A68E-2FD0286995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D38DA68-07EA-41F5-BBC0-0D8250E38C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E36E1E-5063-4614-AA6E-8641850E0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A8382AE0-8744-4EB4-B64A-384F9EB78B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96B6514-6464-4BB5-B498-1875FBDA7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67B09AB-33EF-4B6F-88EE-2573797A31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9C96B84-92E6-4A74-B593-8D69EBBB6A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95604AB-7F60-46F9-9BBA-CDF37C048D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5646E68-7561-40A3-A3A9-06AC8F35F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6FC4948-6DF6-450B-97E0-7C7A480575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C3E9AD5F-30C5-4A6A-B8D2-1DE199911C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13EB957-22F6-45D0-9148-031B0350C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CA6B924-CB51-4DE0-B481-C769BF21CE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155A31-5005-4A5D-BD64-35F793512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35E685A-5ACD-4336-9AE0-348A73A223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8879280-43A9-4B6E-91AE-D248E8C0F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6E4E7D4-1832-415C-9ADE-A58713482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305DF8-1406-4BB6-BCDA-3DC2AA692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D2A2E0F-C909-419D-AA60-70FD8B746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067A63-E0E5-4E52-9E5D-91F5C1DD36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70FE509-171D-44D2-A3DC-0874E19D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C400CB-9F12-4C8F-86CD-C0BDA96F18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6D5CAA-FEF4-4EDF-ABD1-11CB38A05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CCFAE05-E569-4A48-880E-41D673CE7E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10F25A8-AEF7-46E1-9FE7-A6391728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7DFC726-BFF8-49E7-8251-FDF9B5A6B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EEA426B-8CE8-4D92-9E1B-F88941C27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453A10B-95B9-4EAE-9580-7FE29F350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8ED697D-D74A-4432-A920-E5A98FCA1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B336A8-54A7-44AF-B832-63F99E522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B6D2C64-2F84-40D2-8B58-D6B8D5B034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CE43A9D-A36E-4FD4-BABC-256DA5F6A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90725F-A7BA-44D9-9323-CD0FA95B6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3D68675-9605-4FC4-BA23-BE9DB11EE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B0DE8E-5E37-4132-81C2-79622F7AE1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EAFF637-349A-4E53-A1B2-6F60C4926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B066953-7A40-4971-AEC7-47AF5D87B8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B104ACE-0BA8-47C6-97C3-EE7BC037E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FC7A2E7-EE86-49D0-A874-A4F411B18E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4E699C-EE16-43D5-82D1-5D91C0F1C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67ACA76-72C3-4E2D-9A64-050FBBD19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AB4D34A-7BA1-48EB-898F-29B0CA420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157D952-512C-46F9-BF84-9B1839A30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D516460-32F8-4AC7-B9AE-34A8B4473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F403D24-4A02-43BD-A61A-54EDE72E9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6A4D1CA-70AC-4C26-8A55-A06F2685B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628AE2C-CEC4-4C4D-BEA6-75B3A30CB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34F80212-8C57-4406-9B20-A13FD0AEF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4E87B91-1E80-4971-B017-F670617030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4255BC5-D6A7-4448-9A03-3C871D1EF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504C576-67CD-416B-8280-C82548A66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6EF63EB-C185-449A-8BE3-82FCC8B0A8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05F57E0-1A63-4B72-B35E-FAE3841683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0FA2F63-08B0-463B-B194-07B4CD0D3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AB7B25C-9F8C-45F9-A788-E29714544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62C2088-532C-486F-8773-FEF8151044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79DAAA-0DC1-452E-B651-AEBE314FF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B2E09AE-3FFD-43CC-B055-E7ED78375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E87CAB82-F9C4-44A6-AF5D-E9980851ED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B8B7903-8847-4376-865C-0361A9C69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B2D4839-228C-4259-ACBC-3FC1FE2C6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A2BAE91-12CA-4EE3-B2C0-F2D3EE3FE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6876CF2-984C-4187-98E0-5CD11CB31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59728B5-FA0E-4886-B969-0DF2DB03F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E4BCD1-1206-4C5B-9557-97A6500DA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57573A5-7964-4707-A2F8-C1F3B930D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DAF967A-1E58-4412-97ED-D35F3C2C63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4455E07-D724-4C37-9978-8A2DBEDF8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61463F-1FA4-4665-8214-7C517D335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0C59940-90E5-4746-B4D1-C7E603B39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3037C3B2-0F2E-4A61-A70A-E3D3DB3E1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6FDEAFE-6CB7-4EC3-9631-68B56799D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15843A-5280-4BB6-9379-DAF41FE47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483FE796-3BFC-46BD-92CD-CE530302C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1833FD5-0986-42BF-8395-E0B6F99A8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1A19151-DF04-4504-B013-358F89950B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7868886-9FB6-4D75-80B2-5104A668EB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D9FB4BA-9BD7-4CF8-9E34-5A44304FA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54F2823-05AC-4F27-BE62-9C454A9DE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CB19121-AE9E-476F-9E43-62EB23AF01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8ACC873-C326-4BB6-8F09-F714F74E7C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835A45C-B715-4B6D-9293-4F009F4B5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A873B51-4EA7-4085-AA95-2799199DB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5FED1B1-200A-451B-8AEF-267E60F92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1509156-94E4-409A-8FFE-0EE7E1F3CE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0DBA659-0B71-4354-A1A1-8521F2B26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0337E53-EC67-4F30-A75C-BF1B56F46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893C8A1-0FCD-4551-99F9-59044AE003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0F8FB8-0D91-4D58-A241-0188D3FAD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E0C6D3F-5E12-411B-9EB9-3D1650AAB0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ECAB81D-F847-4C8A-BA28-A5A035A28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933AAA-70AD-41E4-9706-4AAE110C1A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2CE662A-C4BB-4B28-8614-F5197E80E9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EF9F185-8937-466C-863C-A8051D6E85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8943D56-B8E4-4952-8080-1B1D36297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CCD8DD8-A5EA-42D7-993F-12AAF2F72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712E246-E571-4ACF-AD41-E4565DC7F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80EDD8D-DFE7-4960-8D89-E5ABE0B63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C8DE8C6-D9E2-413E-8FF9-8B70CF13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459F0E-893F-4F59-A8BB-0F8263F6DB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0BA515-2D74-4822-B4C0-61A4A8197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6F93A0F-574C-4B8B-9D02-DE407041A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DF99DCF-7F1B-4CF9-98EF-F812AC455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95CE760-0E39-4BBB-9DD5-B6964EA26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23CB42D-9A60-471F-AAE4-2A5D059EF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8EA4209-6F75-46EA-A051-6E5CB60CF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E8A1157-364F-4DD8-A166-856A0D031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536597E-7D47-4C64-8FC6-23425E727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483BE66-DD03-4706-8E95-31C1A5C3EF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FD338CD-A02B-4926-B65B-E687A7560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9FA2827-6200-403A-ABF5-BC3EEA26A4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CBCE6E-745E-45B3-A105-1F51ACF60F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C6DA5DA-26A8-42F9-9753-762FEAE32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5674919-9FB1-4757-9A5E-94551E537A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D7D45FA-2353-4B26-AE29-5E9A10805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76FC458-2FD9-46AC-A48A-998C0E9BD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C68ACEA-8F09-40E5-AD02-2ECFA5927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23B3FBB-9495-4A26-AD60-70F796B75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D48BAA2-F56F-437F-BB4A-69766C483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42858C5-F90E-40AC-83C9-E239B0B3A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FE813-9995-4CFD-91EE-20B378B01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BD81119-A5C3-4A01-AC96-0B273DF7E1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FF24C23-6B0A-4EBD-BA66-9FFE10460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185C1AF-FDCD-4B80-AF00-63F6E26EFF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4CCDE7D-0972-4781-8B64-73A18D7E72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5E23E1-C934-463A-8581-9AD682942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A8E5E33-A6A7-41F5-97DE-EDE0D7D46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EBBC8EC-4D97-4687-B4C9-C31990454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06AE260-B60E-474E-B991-5D2129FAF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AF01548-D566-4A0B-8221-1EBB5E0FD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2DFE9CF-DAAD-43D5-A7C8-1192AF247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893AB1F-37AE-4DEF-B55D-4B7A4EDC84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D43294-B013-4F2D-B414-E62A7AB0B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19F9E65-25EC-4FD9-A6D0-0ABCA530C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07E9CF-1797-4CEE-85A9-69BF99DA1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B75AC7CD-770E-42B5-9987-3A385A789D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89D583-2D74-4210-862A-C4A4B5D60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F4D23B6-F0B7-40D3-B3B9-39747D5855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84B0009-D79B-4D51-A74F-11119AF32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946FF2C-05B2-4FE8-8251-68F886A98B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C4F625B-463F-4775-9611-F7E8347E4C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4980D8DB-A967-42A5-AE1A-1CAE57164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BBC7DDD-5C72-4958-A856-3B9E3B94E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52E999F-0CA5-4A91-92C0-410897E746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F6EFD4F-8262-4953-9D38-977C24F38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661A895-8ED1-4AE4-B872-79DC0B9B36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EBB71852-CF62-475A-A4DC-2936A6046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844D16B-D4BD-44EA-B705-E77BE01A15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EFA2D11-FB64-4C03-8D08-90BF9B0915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9F3BEBA-E2F7-4886-ACD4-3F8FF346F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7293FB0A-BE75-4614-8E73-C29B450348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9D2986E-2850-47F1-B55D-7FE0F85F7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2250C3-5EA3-4D13-93E4-6A069B04A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72CE2A7-49AC-4DB6-BEED-4E4C3EC62D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203E34C-35FB-4E36-B3CE-BE5CB665F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BA5079-F3AF-43FF-97C6-1D4B964B02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685EC5B-FD27-4E3E-A2DD-6BA8B1F333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D775196-D88D-4A6D-A967-DA27B6BE3D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0C16EC2-D6D3-4ED6-BA2E-DCFAA5AA7D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A76DFC4-0E2F-4395-9316-8F6DDED6D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6CD96F0-E165-4FE9-9667-16A7B4BFA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FA4C87B-4A76-4A75-A4E2-F54376EAF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1A859-E024-4C72-8563-BDCBEBAD2E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7F096FF-4D6A-4D1A-A25A-3FF0B8802D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A0C722E-25C3-42ED-9AE8-1C4A1C7B8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33BE26-AB24-4428-8A8E-AC7C9492E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F4F46F-E75D-4899-A5C7-074162D78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FD6339-8D93-4F59-8BD4-71966A407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6E9D9E3-4716-42E5-A4E3-66B2A9854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44C8FF9-D3A6-4D7C-AC52-D74BDD6B03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E00EE9B-16FD-4AA2-85CA-ABF30F3B3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82802F-236B-4B8A-8C73-D184B5158B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D1DAD13-F0A0-4580-B685-C7F104E9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17AF773-1894-4D39-A5EF-F045CEB15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4F660B7-07A1-4659-AFEE-B7BCE1A2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FC518E5-CAAA-4FBC-9EED-CEEDEFBC9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78450EC-5ED0-4A75-86E1-46C2CDCD0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195D31D-5B54-426A-8B75-C0EF7BC65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3CCF40-FC56-40FA-87FB-975E9547A2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7ECB6FB-929B-4CD0-BC2E-70136E032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39AB278-22FE-4FB3-8848-86D850E3E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11388F-9EBC-4979-9E54-8A5FF7538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84CD3D4-1CBE-4C39-8094-CDD4ADCB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A6FAE3C-FD91-4EF2-9093-5E49BAB8AD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9037277-417C-4C71-921D-F4A76DEEBF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AF54B0-FA46-4B16-A9C1-4627DD462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29BA1DF-92FB-47C2-B495-3C3F4F71F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E04B09D-D8BF-4B0E-B499-0949CEA26E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BB5AED3-617E-45C5-829C-CB5D32986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728BBF-D97C-4921-8808-D022BD3B3A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78F922B-EF9D-4FCA-812A-80D53DA9F0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8281A41-88B3-421C-80CD-9E52356BA5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4F043E4-F61B-46FD-9F67-39A7C9C25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A3690D-77DC-4B96-B37A-5F5B1932D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600EEDF-4470-4868-BAC4-30FC810C2C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A8FAFDF-666B-4FBB-80F5-B45E3A1B9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E2A723E-C75F-40D3-A807-A79C9E06C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889B290-F0FE-4A2C-A0CB-07C6A0A1D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02D22BA-2DCB-42AB-9882-53A486AFD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3D5BB97-EBF8-46F6-9F60-8EDF1461B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54675FC-F52F-40A7-9013-57BCD265B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7D876F7-C62F-4200-AB43-626C888E28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33A71D2-1D25-4244-B4AD-FD50B598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A1E8D0B-CFF5-4484-8D8C-CC4AF15401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C1BE156F-5E20-4388-89DC-FD01E05CA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8A9B30B-AD8D-4482-9CFF-37ACDFAF76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6632DA6-3989-4803-AACD-189F6C972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5CF83D7-8C2C-47E9-AB20-F6306C93E4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F1F78F-C6BD-454E-A6BA-AFD8E505C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00CEAE5-7DE8-4C4E-9FEA-C3F41B7EB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7C80E97-DA32-47AD-A636-D4327C69A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75262F1-803F-46C1-BA49-C25F5240F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F0DC489-3B5E-4E5E-BFB2-3C0C51FCA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B1C6AD0-FB7A-45C9-BA48-B02C4D3967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2B243ED-1311-4747-804E-67E77D7F26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EEC7CF6-EA2B-4C1A-A397-CF72C8A04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515D23B-C533-4328-84B9-B97FB6A72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6D25807-D971-4110-B111-3A7CA3071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E9A4EA-C9D6-4FBA-AF1B-AB9548EF9C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575EC02-EDED-480F-9273-670AE543D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7583043-F973-4252-8D8E-80C3BFC40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B8EBBB8-E075-43FC-8B6B-88B13FFD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A3A42D9-39A1-4003-91FD-19D8FFBF0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939BD85-AA83-4448-992D-F4E2A5D92D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8271F10-ED60-448D-A44F-9F470E12D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F1EF6C6-A861-414F-8631-3EF2181DE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CEB8F0E3-2CEE-4691-A574-088E191FA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3425AFF-AEF4-4822-AF43-EC5D2D0F6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0725556-0584-4508-B895-2CB89CC1F2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BD49EE-B904-431B-9F4C-F34BDFB5E2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75553B7-1411-4124-8717-A6C47D15E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5388D33-0E89-4B72-A59F-A5C75B5B8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D587D92-C427-4AE6-8830-954F7AEFD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2783E41-E291-4AF5-93DD-42FAC134C5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4919949-5097-441E-8D89-73D459CC48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53015C-3CD2-4AF8-A18C-0DE088097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D3EFD32-8DF1-43DE-8E41-15402333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328396C-5E3B-4C01-96EE-28D97AE45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605EFC8-925B-4E64-A0BD-3E39D0272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1399438-4395-46C2-9AD1-C9AEEAB16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A6125DC-F9F7-4804-A998-453605E33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7968CA-2B98-4156-ADBD-B7FEE9376D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75A37FD-17B2-4895-82B7-0DE8C8DF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C13D15-B67A-4E7B-97A8-5BF48E696F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52BA3FF-6F1C-47BC-8271-82E2E2CCE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42E379-D7D5-4D37-924D-47FF136C0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43CC3F9-8BD6-4D5C-A288-9D4AC9F3A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ED04C61-8550-4B03-ABDE-7EAEB111F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8D20150-D54D-4AE5-B5B5-C2C0B6C5E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FE35053-37E5-42FC-B398-A6435222A2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C81773-EEB3-46D4-B640-8B9D743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578DD00-7177-47A6-B532-1A36F050C9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0201B4-FDEE-4E1B-B30A-4D9C58E6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FDA0F75-E1B3-43DB-BACF-8154F41BC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B746CA5-73FD-44C0-A932-04F2FC9DF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A915426-D7FB-43A1-9763-D3C129D2BC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3D0D056-650A-42D9-9E18-70C9D769E3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DBFA399-2917-40D4-85FD-F2597BB4B7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ECECB2A-66DC-45B4-8E86-18EF0C83E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6E5823F-EF44-45C9-AB81-E86562D61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BD1CE54-1696-4176-B754-FCB917B4A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0542BD6-E906-4EE4-B186-D843D108F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ECE4FB1-5A78-47EB-B8BD-988A30677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1C78D6F-C57D-417C-B636-12E53022C6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073B02C-549C-41C5-978A-EEE7A74F1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C67EDAA-A9E4-4C3B-80D9-704517DB0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A7A1B3-05EE-423B-AD5C-5A16CE9942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5577B22-00A0-4F73-904F-36FAFEC898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0216A13-8790-4DB5-BCB5-670DFCFCB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73AAB9E-F30E-48BA-9FF7-81296FC79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2331204-6003-4601-BBC1-92634699F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34DE96-B986-493B-9664-BDF3B0A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90C3D1E-7395-4558-8256-40A9CA00B1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EBD7BFB-C239-484D-A432-E565772C8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88E1D3B-2BF7-4584-B44D-4202F5D005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762FFBA-A0F8-42C4-80F2-28A651993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B25A15D-F53E-4B53-9B3B-C34E0E8C9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47DAC8D-7C03-469E-B737-29936E000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A4E53C7-F4A1-42EE-92A2-70701AAB2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1E0487A-F6D7-4012-A50E-95D2B033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06D2389-4C44-4358-937D-E395FB3AA1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AEECA3A-5741-4711-AF7A-33E796840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88158998-6671-477B-8781-BB4A904A3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F89747B-4D13-447C-A422-5256DF2EA4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F1768B-E9DF-439D-AD76-33E0C787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18D00F5-BC11-4E83-9AC0-0578C9AAF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DA69699-3EC9-465C-85E0-FEA13F5E4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CB230AEF-3FDB-4206-911D-E6A00A96CD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F414932-C9AE-4650-BC82-F160FF73EE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6FA20A-69CE-4B2E-82FA-18E3F319A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A430CE-9231-4964-9115-A22CF6347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28C4F8F-B241-45ED-9BCC-401AB4A72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CA76F38-05BE-424E-8820-06DD322AB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B416F5C-C0E3-4628-BA31-3C9439B43E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B968CD9-1811-41E3-A22C-316706DCE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EC9656B-098A-489E-9AE6-43E29C2A0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9DF48D6-4DFD-4076-8000-525268ECE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CBEAD02-35E8-409B-91E0-1A2181343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1CA53A3-7127-4C74-B4EE-CCF9A88C81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EA851-5BCD-439B-B350-584E7BDEB2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F7B9DEA-D067-4A0E-B00C-6671C5233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B990518-9CCB-4009-9D9F-925E4201C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0EBC2C3-654A-4C0A-8968-24287130DD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380F6D4-FDF2-425F-8AA7-EED4A8F76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3A60489-23AE-4146-B543-617F2CA655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32555C7-B530-40C3-B3F7-BD1EA6DBA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7723294-7E21-44E2-86F0-007E57551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72AC436-E600-4F27-B782-33544D769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C3E782A2-454B-46DB-ADEB-4E410D04CA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A0BE9B8-AAC7-4AAF-920B-E30499605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D31E157-3510-4C03-A285-2005F7CFA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0938C4D-C036-4D13-AA00-58FD1E8AF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2D77841-3F61-4C43-823A-F388C71AC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8674243-4322-4F74-B460-734D6C73A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EF2D42-CC93-4230-8051-7E4543192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3925A5-90D9-4A45-A3C6-A003BEE806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60DB2C-5605-4FFD-B354-D46967526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2EC78AB7-D5BD-4065-96BC-E2AEFCD7D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42F85C8A-A5B5-4E1C-B11C-9D443F8333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57B54A-BD70-4104-AF1D-7EFB6290E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E3B5FD-A649-4F05-B2F8-C6FD92EBC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FA1B70-BD97-4A45-A305-2F1634EB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61D761D-4864-439C-9A84-2E37824F50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9ADD34-E77B-4BDD-B978-F919276AD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5BB2CE-C54B-4483-B1BB-4FA659229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A961C760-343F-4B1B-BDBF-71FA0F64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F0FD076-E49F-4820-98C8-C43D0D7E1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0123CBF-3493-4841-AE91-062E6AD6EF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A38842C-683E-4F41-9A1F-592DA90EB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4957065-D7BB-40FF-9EF3-A8F916D2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FACF94F-3EEF-4D41-8669-26B0EDC095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094532A-D45A-4EA0-97B2-EB32D0210E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3659441-66AF-4488-938E-2035C303A9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1999CC5-913A-4572-AA7F-617BF4E56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BDE5213-86B3-4E99-968A-FCD7B0E5F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208CE3-DCCA-42C5-854C-8515C806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56DA824-FCD4-45F9-BD6A-C40D1BC27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0B66384-71E1-4AFF-85AE-4FFA0A483B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5856636-EC2F-455C-A746-F66F95E5E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2F073F6-9D3B-44BE-9606-974DC8D74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88C7527-4924-4D48-BFF5-517F2EB1E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B2081B5-9E90-4EFC-9848-03E9CC30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EFCB632-7CD4-44A3-8D1A-4DF70AAD7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CB8D413-9062-4473-B8DC-979C24236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F681F460-4492-44B8-BAD4-3EFA0E24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FAE5B85-EC60-4065-87CE-42D427C86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7E88C9B-B6CC-42C4-A101-24C02FFEA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5BFB50A-3257-44DB-A6B3-627DB8D653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DCAC8FD-E531-4426-9622-7144C6AED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C38E24B-72C6-4302-ADCB-F7AB5C865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F679E8-4C6D-4A14-841E-9C9197D2F0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D64C44D-E189-4EC5-B225-E6C73E37D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714BD83-7FD6-4E17-AC9E-75D9E7642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2F64D0F-D719-4E8C-8ABF-68F7D7F71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317CE5-1E31-4E04-B929-B0CFAE931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129A6AA-07B6-4B19-B5C3-4C581D55AE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4D65A0C-E406-415E-B3ED-D482D93B6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50FA9300-3A7C-4CAB-B059-CA68AAFB7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BA1AA84-F6D8-4BE8-8169-6C2AE176FB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2C9A244-20AB-4A66-B51A-2CC1CA5A6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886E013-A2D9-4C1B-BEC2-F3D48D258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9A421DF-6063-4849-8410-8BC0B1C68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A42385B-8B7E-4098-839F-34A3CA4614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C5449CA-54DF-4DD8-9772-291F28D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A29F6A4-E9F9-42D5-9E2C-61869A1B5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5E209F7-0518-48F0-895C-268633B91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95826056-4DCB-4A12-B718-6FA8779EA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3C49FA0-21CA-43D7-AAF6-5B75395F59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8CDA92E-CB8C-40C3-84E2-DFC821BB1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0641E2A-2ACC-4E6D-9756-5C2B217CE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36D8C2-4586-46A7-873E-8589F2BC4B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42CB1B2-DB99-4FC5-AA41-31770F7E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5EF3BF03-CF42-4D76-BCF8-AF65FA668C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C5E6D7F-96E5-46EC-866B-DC412722A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75A5989-D9F2-40C6-B14F-8B81C8C71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337829B-E8F5-4DC7-9085-8797A30604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3AB118C-C1E2-4158-93B7-9A2686D9C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367B6B-CF58-4D98-BB60-260B9CEBC2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91B0B1-C05E-42B4-A7D7-E357B097A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53A3AFE-6445-449A-B27B-A4F4CC538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F6767A3-B862-4DBD-898C-D04B1223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8700C20-D855-42C1-A9EF-37FC5A8FA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9A88304-25EF-487B-938D-8B0F6716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908F3BC-86D3-4071-AFD0-DCE2116D91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34F63AE-AB1E-49E4-9501-5ADC0E9C6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84F039E-929E-4DD9-900A-0FE6C6275E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625D973-BB21-4DA0-BC4F-4C1F4EBA32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8EA682-F678-4240-B890-19BEF2D2FD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55C59DF-68A2-4C37-8CAB-E932E99F95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B8407D4-7687-4DE2-9161-A4DDC1CD2E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0B989AD-D0C0-403D-BA23-8242B2DD79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9622CAD-FC91-48BA-92FD-7CB38525A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534EF6B-79AC-45C1-A276-E1662BF437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DAA84C4-644E-4F95-BE1A-A5A5289D74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BB0E4AB-7D13-45D3-B427-8C27613997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A8FF7E8-3CA4-435F-8605-AD40172C1E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F79605F-57A3-4441-AC08-1FDE893DA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563EBD4-F5E6-4E56-904A-6569783D4E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46CCBD0-5A35-4765-9E88-B6F4098C66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83215C3F-45B8-4E88-9DD9-BDDADD683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01A5804-E78B-45C1-ACC4-451B712CCD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A32E7B2-BC72-4793-AAE4-C56172CC6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881896D-458D-4C7F-BE63-2B5CA6F0A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346080B-B002-4E1C-9334-4EC52BBE3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B8591F3-077E-4726-8F7B-12EE7135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034CE4B-38B5-4809-9C1D-58F54D925B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7925D44-0D96-430A-829D-DD66D1C09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10FA154-84CE-46FF-B8A0-129E7A62B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56F6FE6-80DD-4F9A-871B-A5E224EB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67251B8-1491-42A3-BC80-C2488A98A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A5609E9-2AB6-4863-BF0E-5777976EB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BC8F82E-23A6-4F3A-A9EE-E89A14796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0836AF4-2409-497F-B785-9227383C0A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309449-760E-4A4D-8191-84CFDDD8D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67417A74-C968-4244-8A3A-E4035E740E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C389E57-77A0-4637-8AB1-8D5A9EF04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97089E7-BFE2-4D22-BFE5-AFC0150748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D91AAB8-DB93-4E29-8ED9-E225C11A1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DC4E9E8-622B-4008-8CBC-A809ADAC88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7692D84-B70C-487B-9BEA-0991B1359A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BC01CAD-93EF-4564-8302-D45F68283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54DACA1-9073-4F26-B04B-337F2FB2D2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2AD37AD-8F26-4E29-A134-8DDF77647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4B678BF5-153E-46F0-9511-ACD52B72A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AA076D4-8DB0-4E6C-B8C9-11B7C24D10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B96B85A-D8DC-4A54-B4DB-DA8F54714D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C7A6A85-4735-4893-81EE-B1138A3F6D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48D2CE-2060-4086-8685-F303BDFCD2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B466B1B-B11C-421A-A138-8B1EF54D1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5B783A9-5E49-4A31-BA18-59D351D110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80A6551B-E1E0-44D9-88A8-A76FB5A26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639B794-35A7-444B-B081-5675D0126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98FAE14-873A-4CED-AA84-EC6C05AD8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30F1FF6-50A2-4AA4-AA2C-F71DA00EF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CC2E490F-6F25-43A5-8656-DE49873ED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EA2ED4C-7E55-4563-BCCB-E001599358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3F26-1E8D-4F3E-A2D5-5E4ECA6CE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8F5251E-B030-4051-BF83-2E3176942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A059AD5-D846-45AC-B666-FD29D9F004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56CE20E-A5AB-44AB-A40B-6C10E934BB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C732715-0CD9-4780-A355-92C8AB07B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FC53617-4CBE-4C99-A428-0F8FE870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5A9EF-A7AD-4D08-ABA1-27DD1D6E2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8F52B8E-23E6-485A-896E-F562DBD06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616617-AC8C-4F21-8104-BA1EAEBAF9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E92CF5B-E1D2-4275-BBB9-F15CF985BA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CDF911B-9E15-46BB-983F-541A2440D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7BB815D-380E-446C-8A1D-9B9FB11FC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3F5924B-5509-4FB9-A09D-C6445E4646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3D569FD-CFA6-4237-AF85-61A71E3AB0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5F71FC6-0F10-4E3B-9730-350F55F4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6C39B05B-B781-4A0F-99B1-D34899285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B24B2DC-E0C9-4577-B028-A7ADCC94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0BB187E-4A93-4600-9474-E94400D92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B2F2310-C5F0-4D14-ACE2-6FFE58BB4D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472786-D3B1-4EFE-AB6C-7F03852A8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6F8AAB0-EBF5-419E-8A06-C20157817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38ED19E-E0C9-4046-B2FC-408B8032CF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4C2C4F0-1FD4-4014-BC07-491E8FC20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7FB6CA4-30D9-4C52-91BE-8A4E1A1A1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86666B0-728C-4039-8482-96BB57BD1E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997B9456-2AEF-49E1-B9B5-EA59D7F537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EA46F1D-218B-4644-BDBE-03F9370405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3A2153B-8CE0-44CB-983E-486C183BB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D89CB80-2949-4BA1-8146-9408191D1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E72533B-0FDD-4972-A3BE-B01598BE85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A6C7A7-5E37-4CA3-A655-13060F7EE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2B36BC4-388E-4D1E-85FD-75009D2F0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880C19C-A87B-4080-B64D-0D209640B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002646D-3A23-46C4-8652-0AD78974F3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23BFA27-45D0-462A-891E-4AD61C608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36A9170-DC17-4C2C-AA5E-FCC204AA08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629A120-77D5-4B31-A91B-3FC415E270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8BF5FA0-FD0B-4444-8F25-4492109C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9A16547-1BEA-45E7-9312-2D8206F19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46AC354-3601-41C4-A351-4BDCE356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E95D550-96B5-4DAE-9282-D9ECD5B0C6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896B0B3-8839-4657-835A-634A930BF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1B61414-3825-4E82-B955-71500ADFB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11C5163-61E0-411F-BAC8-09A1806CB2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5F70BC9-B6AA-44AC-B5B1-06F69F90E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E1A5E06-9264-4EDE-9B36-E68C10A1E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3706CD-5BE4-4298-BCB6-1EB6F0008C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B240B7A-1D60-451C-B5FA-1AB3B0588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E2B2A2-007F-4C43-9EA0-7E940F887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EE559AF-9EAB-4FF5-B280-31E87071F3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72B56D7-E579-4339-AA56-6C1A3B3253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3CC97E2-F004-4F98-BDC7-F44C5B8E15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382304D-DB3D-4979-B479-ACB9D3B08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97F301E-91D0-4380-BE88-6FBCB2B1D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2AB7C2A-D328-437D-908F-EFEA4EE69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4A2AC1C-83F4-48BB-9B64-DA448703B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6CE1F2D-AA7D-4113-8F4D-5A358474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5FC1D47-9530-4486-AD91-8E1ACADF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FEE85DB-7764-46DC-B26C-54D24E68DD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98BBDE8-31E8-4A22-95BC-1B78322652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B1B37DA-94A2-4D21-8EB0-9CADB1519B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9F32AC-C3DF-42EA-99FB-D9565DC04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617F55-DB8B-41C8-8BD9-C3BFBD764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2360D78-CDD7-45A7-9B44-85E68B86C3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91E93D9-7EC7-42B1-92B7-EB61A80AB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EDBD926-B87E-47C7-A349-5B0EEE1701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F15F932-E7D2-4618-8484-EC50BDCF0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395C03-84C0-4633-B295-60E0B0A1E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C97AB77-530F-49E8-B6AA-9198E80705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E8AD9F4-6235-43DA-8CC9-5BFD50C037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92081DD-BF2C-450B-B20A-95606862D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69F3E3E-717C-42F2-B028-476E9D9D7B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8430AA9-972E-4C98-A9DA-817516CCD9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D6341E-3457-42B1-A00E-973DB4FEA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70C4366-2217-4BBE-919F-3E777786F6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099327E-3B30-4394-BB07-8DBE602CD0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B57A676-E467-43B7-A482-20EEF8B352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F81B569-2828-4B2D-94DF-813B1CFE0F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79A3A738-D128-4E9F-A87E-F8717B709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DED913-4685-450F-8E29-2F9370BBAE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D022E218-8EED-49DB-AF07-D0161F07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0A334CC-8BB0-4776-851C-F3D4518A9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EDA368-548C-4BF8-BB5C-D57B2DA54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0E16AE0-A932-4578-9F25-0C792FF3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DD258AF-0556-48E7-B8B2-5081260D7B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2D17852-B188-4ECE-BD65-920283D14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CB715BC-4BC2-452F-A3AA-2BF1AC27F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A28B6A8-A988-4B74-9D87-668F08104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1649322-F7F9-4E55-BEA7-2090E52A1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17D4770-45A0-496E-96EA-A8AEF95CC2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6C798E9-4EF0-465D-970A-DE4B9CB96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090B3726-8FEB-4695-8685-32C44DBC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154AEFF-994E-4250-9395-EAB04C52E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E4D406-8516-446E-B1C5-AF347BA77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A158206-8659-45E2-9F29-29F572ACFC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0E082F8-A1E3-4F5A-889A-00115A7582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3DD5569-8029-4204-8BC9-4B6F7C94F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CD93EB3-FB81-41D7-BB10-BED0CE273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346E605-868D-47DF-936B-196A9E110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16C7C6B-31EA-4ACC-8C67-D079CDBDCB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1FB0E5A-5D02-444E-9959-9C3DFF1FE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0BEBB9-6B4D-4796-BC89-EAC9BFB255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82F0E43-19A6-4796-B7C8-0925D5C40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2F05263-5349-41E1-AAF0-682D4C306F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F8B140E-3169-42FD-8DC1-378353285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D2948D6-76C1-4AE5-A752-4CEE4FA8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F2E929C-6741-49EC-9C0E-4CAC8C5A5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501762B-A65E-4DD5-8C6C-1949554818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30A2313-9C86-4DEB-8225-F9DA4A83F4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E1F1B3-E00C-44A7-811A-518691122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8D8F07B-66B1-47D3-82AD-7DCC146BB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0A8C1D3-6F2B-4BD4-8A54-62D354830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7FAE901-74EC-45FF-9DFC-42522183E6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DD13FC7-D661-46CE-9B5B-72809A118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F63FEFB-BC00-4608-AA71-964B0600E9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D372DEC-A960-4D5A-BE33-1F07D982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E1A32B-7DA3-4E65-BD87-02A173759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342FCBD-B03B-44D8-99B1-1A984E5AD8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570FF09-961E-4E00-B37D-53D5320E6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70119E7-A6B4-455F-9302-EFE9C98CAE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F4F014F-FDB3-4BE2-9E0B-FD3F56596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1CA8F00-6C23-4B75-8AF6-070B9F6B3A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CD9FFCC5-1AB3-4A08-89E7-0440C9BE9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933049-B12F-4E84-A870-20A42877A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EE13F0A-1FED-4F7B-AA39-793D0F3B48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E3FE97D7-52BD-4876-B94B-38FFC329C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F25DA56-002B-4663-9C0E-1A0921080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83EBE4D-F8F9-484C-9EDC-C6B23CC34E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EB77BB0-D44A-4E43-B54A-3309C3CB9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EB8F68B-A2FE-498C-AAA7-381A0A2AE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EC40592-EFDF-431F-B9EB-7DD70DF14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D89005-F01A-4E7B-B909-2F0921C6A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DC24395-74D4-4E51-B7C5-DE90ABB1F8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D0CEDD5-8992-4507-B487-89832DDEE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F29D579-50E3-4842-BBC8-6247AF2CA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652D714-DA99-4351-816F-14D39C0DCE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F9BE5B8-7263-429F-BEE8-C9238662A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E66C508-86C5-454E-AD6F-E9453C5B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4073EB5-1A6D-4350-8E8E-78FEBAE26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07F60C0-CF8B-45E7-B595-EF4135C53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357C329-0FAF-4DDD-98F0-B5E02285D8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07C973-CDEA-4086-957F-D2F7760AA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2B7AA55-E068-4651-A9D4-93D894786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CE03FA6-276D-48D5-8A78-2C3ECA358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3E46D5F-2D73-4BFE-BD79-86FAD0F99A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5B8D7E2-CA06-465E-A116-B2D1054A0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7AFB2F3-1686-4A93-A20D-8C20AAE7B9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E9D2503-67F3-4F50-B03C-C057A2CF7C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C74EBEA-E260-4896-A0AC-41599DCF98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DC65F07B-A6DA-4D79-B4E2-125685470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0D2C033-987F-4AE5-B4FD-6236B4D1C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7304B7BA-46E5-4B83-9A9D-F9D97014C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60989BC-C6EC-45BD-B2F6-477502A78F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B4FA800-5810-4B86-8376-8DFB6A3C9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A05F99C-8DD1-4E49-96B8-2075319B8A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EF336A4-2A24-4928-91FB-FBA95FEBD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992D823-F67E-441A-880D-A14FEC4D5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5724E79-49E9-4026-AA59-A5CC86863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A01E7EB-E07A-4628-871F-053B1A6B64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C6BB8D1-7086-4DBA-8725-6CA1A4F6EB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F80F572-64BD-4B0B-B806-C786EB7DA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BEF8C90D-B1FC-4413-87E3-D5F37851C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C4AC143-7634-470F-B263-FEA2D8A5A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DAFD4C10-D183-4760-A274-656E63668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B295200-915C-47DB-A585-60DB1E209E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332E1BC-AE48-4286-A0A3-E51F5DCA2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922BCBE-7BD2-4E47-AF76-A8406D8EF8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535E65F-D52A-4841-865E-7615B6F3E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13A44C0-3EEA-474D-B9DB-E39D15DF1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21F24AD-5141-4F83-95F7-C602D0B79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D95DDEB-5031-4D44-AEB2-5699C6791E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075EBB-8195-4A41-87EA-12E3E7E1F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7E075F0-3C81-4796-BE8B-DE309B0B6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A6B281C0-BEFF-416F-9A7E-C8ECDCCF0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CF2997-BBCC-4DB0-8B18-078C258605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FB2E86C-630A-43E6-A112-BCB14794C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B3807EC-7523-4B93-B7CB-0FEA5B6D4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2CA7AF3-CF47-4BC6-AF73-83CA4CE62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63FB39B-B9C4-4A0A-A6BF-A68EC2C2E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F5E1B6E-27C4-4624-B39B-583861FD23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8754AAB-A501-42CE-9244-FBE6EFC43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51640C1-DADE-4614-8A5C-FD1E531289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2BABF0-FE01-4C5E-8BE0-00785D114A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50FD393-6A6C-43D0-92FD-4C7BF268E3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E4F2BC2-2A46-4839-8F1C-C37463A26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271513-3E67-4C8B-8CED-8D66500FA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06C23F-043F-4215-97F6-53E9AC19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478458-ECC8-4049-8101-065FD2570D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2FDAD78-E9DB-44BE-8177-A826E84ED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5028F61-F6DC-41CB-9EFD-D3EC8A0FC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4F828E9-9CEC-4252-9B7C-F4533EEBF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E7598EC-2752-4B28-B49B-5F2669CCB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9EFF0AC-C125-43B4-B412-26F9B4ABF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16FE94B-27C7-4F14-A89F-E0785DF60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EE12E8F-FB28-4E9A-A7F7-B133411F6F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912E205-1525-4E34-A312-F80E5EA74B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105DA0AF-8B7E-4DF6-A33A-81E460401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1A0CCD3-A2F0-43DC-9AF6-7D13CB189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5F43C40-4183-41F8-B888-7AC374A5D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F82E037E-5F62-44D6-9304-6A07A44854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18CCD29-F0F4-4C2E-9291-19FE08796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8E5CB63-7C51-4239-98B7-2B189AF93F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B01FEC1-3727-417A-983A-A1B1387A5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05EFB66-27BD-4167-9C7B-849EDF1D4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09F098E-E50D-4587-B2BA-3E2D40DCB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E9360FD-140A-4753-833D-77ED2C1465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FEF2F2A-AF78-4FFC-8FCA-C6ED9D2012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3394279-B98C-47BD-9734-686C9004A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FEEB368-2CF4-4638-9545-E216190C8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A415273-ACCE-4817-8837-A03961604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01D5D8B-B855-4BEA-947F-287B948BB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EB9567F-1699-44A2-A61A-6BC0599F0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88AA591-4CBD-4B22-A260-7855EC3C4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582F72-0C04-4E4B-913A-D6646E67D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E6C3FEE-A01B-406B-A084-8391832397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DAF7083-9853-44DF-8BE3-EDB2DE0DF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4FDC714-80E2-4756-8F6E-756F5B0ABA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7123F9B-F323-479B-B98F-D7FF95416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5B3E9EE-06E6-4FE5-B099-FC479D8D4C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9769E41-B6D1-4274-B95A-C3E689AE56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25CD42A-789E-4964-9489-CE955297C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391BA94-75BF-4161-BDB8-EF583E060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2CF6288-AB66-411A-A0A6-A5609F5206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1F1FF40-142D-4887-9F03-C06EA4C61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01530A2-9185-4E5A-B0C0-F3359B33E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D5B0018-0555-4D76-9753-6387314C1F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EC66E02-527F-49AB-917F-0AE5D5BBC8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D09FF9D-0DF0-410E-902C-35A98142B4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1E4C958-C07E-4850-8CCE-1DB207223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3111234-5AE6-4707-970C-876DCAE875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52B9D3B-5B49-443B-9ACC-04C0421A0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DD21BAA-7F92-4F66-BDEC-2564BFA2E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FF89361-3DAB-4DB4-A2E0-01F4AFA9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FD568F5-682F-4550-AF36-48862833A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4D2966-7514-401D-A6E4-BC95C9A5B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0BA0AA1-F7E1-4959-A667-43B112DD8D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8823CA4-3A3E-43F4-9DF0-8C4826D1A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95A2D2C-0766-4D31-9F89-8ED1EF5AB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65E66D-C04C-47AE-93A5-DAAE266435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37A44CA-EE2B-41CA-A4EE-719FC2F62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8AC9C73-FB46-40B8-AEB8-6806E7360A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723C150-F215-4E9D-BAE3-E12C8BF5D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E9AF5BA-DDA6-4E86-95C6-CB90AB031E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4E5327-FC8D-41B3-AE24-45E114338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751AE4A-7C3E-4F13-A3EA-5F3EDDABA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C47C636-6188-4364-B6CB-E270FD45C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D02B0DB-46F1-401F-8B10-8B0D03682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4606056-92E8-414D-8207-8AAA06D0C0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80D49E9-6FC7-4099-A38C-406D12D2D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B1D52D7-36C3-4C18-B6CD-CAC5A44EC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873BF4-C4B9-42DE-AE69-F5A5A5810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F55CEFA-E659-4BCF-AD62-883A6F48ED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7ACA723-CD1B-4881-9D86-D9A85E0C2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7250596-B492-44E9-BCC2-17A53A8E2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52CD593-BD36-4B1F-AE67-71164D9C9C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E7CB7AE-7B17-46CB-9777-744E944D25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7C4649-874C-4D92-92A6-96AEE725EB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F6CFCAF-3DD3-4ED5-994D-2424D29EF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EB9A31-C7FE-4E1E-9AD5-F1759A308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8DA43CA-CF21-4089-8618-666EA39DA2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780C738-DBD8-4853-884B-E2F85DD8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DAE2E7F-12C2-487D-B456-4A918D61B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AA758B5-D5FE-4BCE-9F59-43902DF4B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F5C9950-CDE9-48D2-9E89-2054D2E78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718A6318-936B-41B4-803A-85279B8E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541BE39-0DF4-4889-A982-80B054794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9438BAC-A75C-4334-8C6C-9F8042B64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45B63A0-1B7C-4310-B117-DBEB1BF39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52759B3-495F-4AF7-8ED1-F82C717D1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A57CCDB-8E9A-4CE0-9022-546119819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84C9CAB-E330-4ACB-9560-0B5653D1A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428DCC3-880E-4982-8313-715EE5F46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D30A65D-DF87-4958-9E09-931D836FF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D4AB7AC-59E2-4163-A03D-631DAA0EAE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F36F185-2CF9-4A93-915C-F285CAA9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E87606-6C2C-4E85-B045-C26D0C5AA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C6A74E1-6C32-41CF-B5A3-27F2DD3E5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11FB591-D15D-466B-9F14-4FDB70D0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84200-4633-4766-ADF1-7812B88A96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17FC280-DF36-4D00-A62A-99279EADA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033FAAB-EC00-4154-97B8-25A80316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344578-F7AA-4133-A9AF-14E3F0BB5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0CD35E9-7A45-4983-B9B3-8D4449DA30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B5CFA-ACB4-4040-8343-574106A1F1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8C63539-F43C-44E8-8947-28244616B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3C114ECA-755C-42C8-930C-B7FAD2B27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640790-EDA9-42B0-8617-661F1BC67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1669AAC-F6A3-4AD6-BD6A-210B3CAC37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617875B-454A-4B2B-AB59-1CC5AEC93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F20A697-0D76-4D9D-8E1B-73BA0C6525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7DA726-89F3-4D04-9C34-A26D5B722A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2F7A2B8-3D7D-4AC1-AEDC-B3842F395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79162D1-EB26-4B7F-B705-8CC71EB00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E5B3A21-7059-4A2A-B614-2B7FF50E21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D4D42A9-DC0C-4091-B133-6DD5A60AD4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2652706-7D2E-4D54-A85C-EDF5F678F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700D46B-0F79-4930-93C6-9D0159B1BF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557E25B-2F1E-47B6-A7CB-709126D24E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964C89F-80D3-4E2D-B3CB-6D0273117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4B7CA44-33BD-465C-84A6-1562E10ED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99F00A6-712E-424E-B3C3-8441A944E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215E9E3-CE23-4FE1-B13B-AC77188BC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48866E3-E9F4-4687-8910-1F21BE455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961A2F8A-66F9-4E15-8F00-99401C64BB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96F974D-2247-4FDC-8FB6-F4B7A04EB1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D33A5F9F-96AA-4D6F-9A69-F116A2AC17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DE0015B-1613-462E-AA56-015749D7F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27F7E60-983B-461A-9F3C-19327367E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67D4DC7-FE3A-4A0D-805C-576038901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2C8DBD3-DA08-4714-9A6B-21C5360262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8DE81CF-028A-475C-A267-1E4B58224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2296EE6-BB21-4C55-850B-C85ACA1CD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EBF75D-56C5-4BF1-BB1E-BB3C9B722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085F727-AB81-4808-B1A6-2B2771E09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316FB93-9AA9-44F9-9F28-86986905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26A70F6-1D99-4048-8E0F-F8128BF217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32F85C4-9288-4D6E-957A-C0DAC1B99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7886AE7-09FC-4088-B978-05AA705E52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8780461-2B35-45B6-B981-256449252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B1760D9-6EE3-4CA4-851F-FBC35258D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46DE9BA-E322-4C73-A2BC-1E7652509E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9FEEA64-DEC7-43EF-9AB8-2FC2384FC9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D9FFD69-C988-476A-84E7-4FC6247FDA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A72B3EA-E3C9-4332-A646-9270C3B78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6EFE88-FBDE-4B8A-B79C-84699DA720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ED259A-ED06-4589-98CD-0BA09181C8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458845E-8ECF-42E1-AB45-EF67FAD6F4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E9C9584-107F-4AC6-B9D3-C4AC14917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159B86C-B10C-4C2D-82E2-4A7E439B0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97F6B80-E287-4891-8895-9697741B0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7608A9D-5B50-4CA8-BEDC-4E201E313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C352B70-FD31-40EA-8E99-CAB5DA287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500FFB9-E21B-46BF-A982-727F27E5E3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28CC1C6-9B63-4DCB-A6F2-0926A6A72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6BFD32F-6844-4B64-88EB-F3155D8FF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F1933D7-5450-4A24-93CF-DA22F7339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1527A5A-6268-4CC7-A004-7369B32C38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73BA5C-43E0-4AC0-BD5D-6E02480EF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05532E-7254-4CC2-A32F-6241CF57A6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32BCD84-01BB-4E7E-89E6-32ED7FCC52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CC209AA-9ECE-4CEC-A577-08438E417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70C6573-D4E3-46D5-8FB5-C62D2CF12B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C811D0A-3FAF-42C3-BEA8-AB867AA1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C2C0F69-191D-42A5-B425-AF0E7589A8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8F1D519-FF6C-47DC-91C1-B08E9B0C53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1DD3F08-BD0B-4DA3-A9AA-C88F42B20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3808C5-8892-4D43-9398-67BD2E09E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276658-EE65-422D-BFE0-C032F752AD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C7311E3-CAAA-4824-ACC0-F5D718C769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AC57DCB-4225-4B02-8FA4-E88C422DDD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940CC75-E4BF-48B2-9942-86E6C5AD7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E133A65-5796-424A-AC2D-8989286E8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D8540BB-D33D-47ED-9583-D73CA3088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F1852CA-713F-4B4D-8EDE-6DF4BC92D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0BD9C3B-2A0D-491A-BA8A-E285C2134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D76F46E-61B2-45A8-AF45-177AAF2B24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8B6CB0F-613B-44B9-B237-3D5125A5C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80CE569-82E0-4EE6-80AE-9A0EB6C25F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6B5AD28-45E9-44D5-B8D1-85AE2AE218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2BF961FA-B98D-453E-B7FF-805C30D54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661194F-D3FB-4FF6-A3C7-B28174949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D2FB21-71ED-4C64-BF8D-B78A548CD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6E93C3D-9126-4D7D-8D68-C9D5E0E53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B58FD71-4285-49C6-AC89-BFEF80E25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7E10FF8-BAC0-479F-BD56-84E95FBDA7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4B0695C-82E0-4CD9-B3E4-D3ADD715E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48E5E52-19F7-4587-9594-3FDD39BCE6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E66579B-E1F8-4F03-B9A0-ACBCAEC01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0A8F2BF-E444-4EA3-BB21-2D131F301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9D05591-2861-4F71-8CE3-A03C25B72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7B83F7BD-7EA8-49F4-AF77-0B1AF006EF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8D0FC96-66B8-4F4F-B2A9-F5565B90B1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96DB03B-3A1E-4EAA-B934-85ABFC48BC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0EFF30F-A5E6-4EB3-938A-9E3B1957EF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F714DEA-2805-4D8B-A4E6-6F223FA22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96A05BA-CA68-4DB8-BB1F-A4886E7C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33B1C6B-E80D-4B45-B52D-07405BE61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526B362-B8D4-4955-8DCD-889A5C9B4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01EDF9-06B7-4EC5-9B42-00DC36207C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2A3D03A-7022-4151-84C5-BEC75E7F0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5943316-B49A-49A8-9187-1843317EC3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64E87B9E-F2C5-4000-87D0-A7A6B531F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22EEE2-78EC-4CB0-A6FB-63A3D001F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EA1396-3537-417A-9129-AED036527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A93A7EC-56ED-4D2F-A815-521099016D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295FF58-C522-4147-901A-21908E293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0E94DB7-91A2-448E-9FA3-B0E2B24A6B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D1999D81-56A9-4559-B604-0030AEDEE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4FE6F53-3E1C-48DE-A31B-C54A44592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84C2733-BD42-421F-B1C4-F66A69A6C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34CB194-98F1-4A9D-A081-0B322417E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A8D3DD02-D5C9-47E3-BB50-C4E291E8A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18F38D-EE84-4882-BBBF-17CE55322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FC3053-259D-4A0B-A500-3118761E8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CB8AECA-B7FE-4400-B642-48F892853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2CCADD2-4C26-4D30-8602-9669585F09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E0ACFF-53A1-425C-ABE8-ACC1825C47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F0777E1-F526-4D1D-9D48-A6499014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B2A21B4-9BC1-4BAB-A5E0-98ED929734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57FEFE6-5E5A-412B-8798-7D3CC4671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348EF69-18FD-432B-B41C-F54F83CFB8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61D49FF-1AC4-4E55-A672-DB7006E72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08FD292-9E22-453C-9CD4-76A33412C1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D5D2FC4-E33C-4D94-AEC6-72C4CE796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4B08444-F31E-4AA1-844F-BF55AC804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AF058CF-AEA5-4B18-B2C2-F2400413E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DCE43EB6-58A2-4EE8-A5C2-8E58ED5CF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1895A1-20A7-4311-948E-E2F3B1A61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F5AADE29-3401-43BD-BA61-F3BFD6ABBD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1C2075C-4F97-4072-B58D-D17953B52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8229736-AA64-4952-86CE-894E2E6836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5B4F3D7-E65E-4430-988A-69F38DD6C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2FD7476-188E-4522-A50C-C6B0F20E0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DF82CB-7306-461A-9D7B-4EB175AF13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FFCBE6A-90A7-4ED6-8191-83571B303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C42E069-1A93-4A8D-9102-7F4765C2A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91F90FF-0770-4404-BF05-312874F029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8214586-F121-4BF5-A8BB-0ED9BC363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6FAA4FA-9522-4817-825B-493D89C978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0673A328-35D9-4D32-BCA1-24FDE0091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C676E-B851-49F3-A993-8B953583C8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6751592-7AF8-486F-94B1-C6B3DAD15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9AD89DB-E545-4A7B-B3EF-8D5C0DC5A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921F965-6CB9-4E3C-865F-E88F85A66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1B0006-5987-4D53-9EFD-356BBE08A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838AB99-57AB-4E2A-A3D8-18B00FA4CE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45A98DFC-C0DC-4BE7-B905-E00BF1D3CC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B672D2E-658D-4DA9-8E7C-D9A81F109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750F6FC4-6A95-439B-AF17-DB5BB6F1A2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64DA98-00DB-44B6-9FC3-C47C5AD06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466702D-BE34-4C94-BDFC-7C74C7BBFC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9A8BC5-FEDA-42EA-B70F-B519A325F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139E0BD1-319F-4E79-B7F4-18D61C307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F6DB95B-FEAE-45D4-8268-53C18BE0F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6F32701-33C2-4F0F-8B2B-D955841EE3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CFF642-C213-4542-BE20-612D15D320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D07589-62DA-4F7E-A482-C6133BEF95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D447F95-BCA5-47FF-8000-D0467930E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3ABAB1A-6554-40F2-A362-83F8667767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DECBAA2-1474-4ED7-B377-F73B5FC0F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4483CD2-34CD-46D2-A4C4-BC1A517DA1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9B0AD4-3769-4A9D-9C3B-940046FCF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5DE4AD6-632E-4B26-AE9D-42CC5231F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6D05525-33D4-4FB3-8014-23CEDED198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720C0C0-3D03-4CE1-A112-1FFB3B39E4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1C1ADFE-5F46-400B-AD64-6EC1371698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9564EE6-F0EF-47A0-9ACB-F97999D7E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95C1F0F-E307-419C-A6A5-EED13FCA17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E63432-72F7-450C-9403-58D179A78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81C9AD8-29E0-4459-BFAF-5896237C4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1DA32F2-4797-4107-878E-29B01FF280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63A1328-0019-4396-AC32-E515DCBEF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63BC9BA-D3B7-418F-BA9E-44788F657B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59EE605-5675-49F9-90BB-43E145E5E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E8B0DF4-1CEE-4F89-90BC-09C7ECE70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25F937D-A705-4FE6-9AB6-520A800489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47AF7CB-44BD-4537-9B60-338827B738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7C20516-0006-4A18-BB27-617DB716C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84D118-47D0-4191-8C82-0D19E7162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272CD63-7CF8-455A-A7DF-88CCCB631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70B82E5-72BB-4C80-B16B-8C854B8C5D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BF3B701-96E3-4A56-82DE-5E620FF91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389A604-3E22-45C1-98D2-808922E36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5F4FD-B60E-4C01-AF79-61394E7B2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F427126-FFC0-47B6-BEAE-DCE8FC6657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707E1C0-6FE1-47DF-A45E-61010D925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494DEF-75FB-4133-A900-2D0FE324F4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A5D57E6-C18A-458F-8F84-38039447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D7E342-72BE-482F-88D1-D1EFF7D97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46D3896-E6EC-487D-8F5F-7915B7176B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18AFFE9-3B29-42C1-8473-6E7632395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C805FE-AE68-4CE9-892C-89B351A288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7B38C1F-5305-4210-B198-E503A8302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CD2DF9-5A46-4D1F-84FC-EE2635797B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5619836-A1F6-4FDE-A41B-65AE24CAE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8BE033-2328-4830-8B94-CBBA703EB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193B7D6-F6A2-4148-B87D-99EFCD577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73E2201-8265-4FF6-805F-69293E5B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C138C-6D6E-403F-8132-08041E218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04EC9D-24A8-44AD-943F-A05696CE4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CFCB9D0-245B-443A-8083-ED6AC1EB9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076B1FC-E98C-4D79-8965-FED8F9C5D4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FE547B7-4670-4C5D-82D5-A74E195CB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8A543A7-9025-4011-B288-F7EFBCA01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120351D-E60A-4B7E-9E5C-2838F5A7C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79BAE2-D6B0-497D-B138-BECA4E60A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D83D44-1B93-43F3-8CB7-01E34A192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FDB981-7020-40CA-80BB-0799022EC2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4FE49A4-46E4-4F82-9E18-120D0FF84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BEDE8B4-9037-4C0C-9623-9299D5DF9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5B8D283-5416-4A97-9FEE-5148E252F5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1572654-7F91-4AFA-B693-8DB2C3277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E780919-FE77-4DBC-BE99-AC59E826AD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F9BFD57-7E30-4BB0-825C-6F1EC95CF9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2857E0D-3F71-47FB-A197-B73ED853C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DB9BF0-CD72-411A-A41F-89D33E665D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7F8EAB-7C0D-477D-A0CB-473B53838F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F358919-EB74-4F3C-B660-89668ACEA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9C0A962-2D7F-4922-9BD4-CC0B6B2022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B1CAE6D-BD90-444A-B35E-E9D8209ED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0EC04E3-025B-42C8-AF6B-C9EA7E4CF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B0E286-B7A4-41E3-BDFB-D910A9F1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1021B6-7F3B-4357-930E-9B0CFBE14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5CE106-F9F0-4D5E-A66E-B488B9B71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917387C-4DDB-4CDC-AC61-3F911BF6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B4BB28F-46E3-404C-9839-BC53A6CBA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8E8A809-5B41-4096-BB52-F90339A96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1F6F081-6B6C-4E08-80D8-05E7548E3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080F8EA-C98C-48C0-8326-2C3AE51D2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AC3039-CC45-48F4-978B-428B518C6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4800C2A-620A-4457-A1EE-D5A1A43E5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7084FC0-BBD8-40F9-9716-FB319D146F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36DA979-C7B5-478C-8701-9A2D753D86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9EB414F-8A29-44F0-87DD-B2FA7B9F18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B2E48F9-AC6B-4093-97CE-335381A47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4D63A23-7FE7-4BC0-ABAD-381B089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3431D3D-D9C0-4659-8321-BCAC9F71C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902B8C6-CF16-432A-88C0-4F80A2296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EA850D-7EC3-473B-8368-7580D0F63C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AD1730-F31A-44F9-9884-8C37EEFAE1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5C1A515-D183-4574-98C9-C1DBD1D95C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87EA80F-E617-4F00-9179-005BACE2C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1195293-EA1E-4A2A-A363-EA6B527337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0997220-F28C-4A60-8989-1393E780C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AEEC1D9-7849-456E-A485-7CBBD762D0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72077AF-49EB-46BA-8F44-4D8105E2A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F4CD77-0D71-432A-9746-93EFE0005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FAABA6C-F00C-4F68-86CC-E21988C2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7C60F2-701C-46AE-95C1-BAAA125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47BD1E8-24E7-403B-817E-49EBC533C9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1791924-AC83-4568-8268-A503693D5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947AC4A-B198-4A05-A5CF-552F451B11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A615A5-853A-41D2-BB6E-2F610E8858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B2C11F4-6085-4DA2-92CF-7109BCA83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6258360-115D-44CB-B03B-7C2BBAAD8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DF6C2EE-1B3C-46E6-B354-B0837096E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2678D7B-EEA4-49D1-8636-D8567712B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B9B949-7AD7-431E-90C4-BE93FCA61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23512B-21A5-44BD-A597-4D74D397BB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67C74F-A7FE-411A-93A0-DE820047B4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D796A5B-57D1-467C-B34A-190054DA3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78C5E1E-B7FF-4C33-BF81-E563829B14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A2A22D1-CBA4-451E-980A-E796204E1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B93621-F88D-4A00-B9D5-594CDDD81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040F5B-80E9-4A0D-BDFB-9177F75C8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C7B1FFB-58E6-49E2-8BD1-C6C746AFB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791FC95-08F6-4508-882F-A6E2B854E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707871C-A29E-4BF9-8D87-6B67AFCBA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692B8D3-2190-4A42-A9E0-D8CD38F2D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24D93D2-BA37-4B2A-9739-02B4634E7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F75BE8C-3D94-49AC-8D9A-0A2BA6AB1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2E46941-6496-418F-A35B-1E555D202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FC08BD8-5D2E-42BB-9C9D-9AB17B8A9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1D342C6-3C96-44B4-9C95-A28400FE99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7A2A1CE-D065-4B62-993E-FA798655D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F6581D2-161A-4EF1-8409-A780B7FEA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82D443A-E911-49C5-A77F-5AFE96659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DCCC744-FC13-4708-9173-9DE6B2925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502309F-330F-49B1-824D-2A9BE5C7D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0AEA0D6-9B8B-4DA9-8CA7-7CDF1CC8B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69C115-F9CD-4B75-89E6-FC985A547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CC2B047-60B1-44D6-A79F-A8B9D25E9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E3E4473-0154-4A08-AC77-F29F7FD63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94ADA1-5D33-4D89-A593-1C0874FA5D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21D738-0AC6-485A-A2A0-C7A77CCB0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186599E2-18AF-4879-8E25-E6069998EB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B02C283-ACAB-4173-8EFA-26BC0FB18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510B331-FAFD-47F5-9122-53F52AAB6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20C2ED6-0572-4CB1-9208-9453A1452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06D228F-13F5-4520-9DAC-B8035451E3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72EA9E2-A95F-4698-89A1-EB6B11917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6A48FCE-6AB5-4006-B9CD-96BF0DE96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858A5A8-0E4E-4FC5-97CE-7C9FC77A8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18762A2-5672-469A-8447-42484597E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7743B61-17E3-4B0C-8104-CF1EF307A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A7EE4A-0E5C-4A1E-8E6F-4683DB93D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F374194-52EB-4CC2-9B79-BD0C1B9E5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A98CF66-5F34-4852-B17D-639D5F91E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A7FD6E6-00C9-4A7D-A54B-47801D14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BF20937-87AF-455F-95B9-5BEBD2817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6526793-E50D-43E7-B3DA-D6E90021DD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484F0D1-BA2F-4CA1-8AAA-AFB65A481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B1B27-93FD-4B40-97DA-3DD0F778E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760B0E7-61CB-401A-AC75-866357465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D1334D9-8CAF-459F-AC8E-0C68A8B02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078664C-288B-4E37-B3F8-146E76E57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6F90C08-3634-4024-BE94-D3E100DAC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F8F0DBA-5D5F-4BDD-9636-5272B75AE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3E60D7F-AB62-4976-B30B-193907559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4881079-E40E-4CF9-BD9E-B1C0278942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9DEA393-FD6B-4E63-85FD-1E7F24ED1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758DF835-FA41-4DDC-B588-A9D73EBFD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157BBDE-0051-4B42-88FE-BEA3AE49F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1CC4EE1-60EE-4718-B97D-49E1CF81CB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1FE649F-D17F-4060-AC33-93A02CC2C6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7C77072-1A24-4F9C-9D00-45F883A58C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0881CAF-8925-44E8-A35E-8E7E013EF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2617570-F7CA-44E3-8D0F-1EF3A900CC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0650834-3FB2-4559-9E84-8E851E7ACC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AFBAAB3-5C4A-4D32-A934-F1433C82B9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2BAA00D1-B5CD-4763-8837-6CC71B6AB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829CDE5-4E37-41C9-8AE0-97193E2C0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C49A495-03CB-42BB-98C6-C20333DA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17F062C-E3BD-480D-ABAF-5DF536A32E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16A33E4-8702-49F6-8579-D405D1F52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BE4E74F-9C16-4404-B5CA-9EC765217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AECAAE4-87C5-4BC4-B10F-DDDF86F05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1DFF71B-6380-4E4C-9FD9-F89F6EA56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E684302-D173-47B6-B1F1-1D93D3194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4015A0F-DB1A-423C-99EA-F31B610CC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4BE18F7-01EA-4CBF-AB14-9EB0E96F7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547183-4ECC-47A0-9697-C548748C8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D318D0-A4C8-4ED8-AD16-F3DDF5DC23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2884F44-DC04-40CD-B081-688A3CF7F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9AC43DD-E372-4D09-BF7B-5871F1CE5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237A00C-0C5F-4E8D-BB3F-48B329562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33326A1-ECD3-4764-B43D-7E8EF5F759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8295AB1-20F9-4BB3-8C59-654E5D1B7C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3D8258C-5DB2-4C25-ABD0-75F4718FD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DFD88D-06EF-4897-B242-7A0C8202B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08C989-D54E-4F39-8819-BF530E8C2B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BABE87-904A-4181-8814-5BAC0D1A7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CC32ACF-9B6F-4499-B06D-BC109BC4D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0A1929C-6895-407E-970D-C6EDCAD85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3523090-6774-4E11-9FF3-BA0685A08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0D0AAB-3CB0-4B60-80BE-966F7D3A25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5449C1B-E22D-4B12-8784-E22917649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829607A4-361C-4779-901A-07831071E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8905D6-EF74-4832-A152-659339227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D20DF59-9CD4-41CB-848E-26781ABB1E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D0B7AAB-8448-40DF-ADA7-9B891A1FB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F8C9318-4027-42A5-8BA1-0E8C78FD7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8670E8C-4DAD-4A23-8048-F5F8F0697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BC351-7AAA-4128-9AB2-BE7A409CDD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BF51AC3-8345-4A8A-B677-5B10560EC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F11181-0F65-4A17-8006-9C6C16E85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FFE5829-0B7C-4E77-AD0C-CE1D4BA51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BAACB1F-B4B8-47ED-B04B-0CAFB37346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0F0AD64-F4DF-43BB-A8DD-ADC6A30AF9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808616D-D9C7-4524-9030-C5D6925B4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A0CADDC-10A6-4470-BA74-51FB117913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40D495-4CD5-44AD-BB2C-E0E733CDE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378F5F-89B3-4713-A8AF-A7E2BD6EE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7C6E587-B1EE-4A30-A173-349F603FE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15A9438-4D09-472A-A000-88CF42746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D19080D-2D18-4C1D-BBE5-F1A79D337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1E744D5-23AE-4D6B-8064-ADD2D289B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D0E2E2D-E325-416D-AA86-58C5D5FA23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A3423C8-5679-495F-BF33-342E0BF17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0DCEDC8-1AB9-4C29-B547-34842D2E7C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E5489A-A26B-46B9-93B9-132A63838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9F5DA32-B5DF-422E-8CBF-0B608707C9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F4DB0DC3-665A-4935-B927-A9BE49417B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A4CB484-89BE-400F-9B4D-FD0D00856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4D56BB9-B4EB-4F56-BA8A-101F145E2D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A66E5B8-2B7E-432F-86CB-1B88A1E8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A9A5A93-5554-479D-9ACE-401A2D5BE6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D816BF81-563D-4389-A222-56A7C071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39DD75B-95A1-43F2-A0BF-44E1097C9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6A5148F-C2D3-4EB4-8BC9-67AEF3B36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DF5A1DE-222A-4F5D-9FD0-2350510FA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2393CB3-B0DA-4044-9B22-A1B5BF1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63A8608-225D-4F6A-8A4F-EC56C255C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92911CC-366E-4D28-9A6B-6C1346803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574623D-1924-4A6E-A068-F5E758402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B5C649C-669F-4FC6-ADB2-8683082BD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426BD24B-EC96-4F46-A4BB-B9114D9BA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588413D-94EE-4BB6-8180-273D21D516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30E32CE-80E5-489E-BCC8-141A248A2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2A9769-9634-4D96-B530-96999A9FDB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FA93DBD-B522-49E9-A519-28BD7A893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52806D1-F174-4FFC-BCAC-EF178ECF8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81D8BE3-1C93-4948-92D5-4E5EAF936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BEC7C10-4B9F-4C48-99D5-4B167D874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3FE985B-F5C5-468F-893C-99956F299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BA4E2B9-F1FA-46BF-835B-C47831C65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BE229F1-6FB8-4E4B-92F3-344D763A0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D28A33-FAC3-42B5-B827-23AED5D12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D51D2AB-AF5B-4DEB-872A-414125A18D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4E4954F-0DBC-44E8-9E57-EDDA3FB870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785C3D4-7A6A-463C-9F81-8A6065C83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3A5B0F8-C26F-453A-9A33-5C56FDE8C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952F76A-3E51-4504-86DE-DE7FB99977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046F16C-C394-4208-92F8-EBC8E5DE2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076C7B7-95FE-4955-8D80-FF5C4AEF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2A36261-493F-4C27-A196-1AFF140332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1CE5453-D495-450F-AE5D-1F48E3153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91FF54-1FF0-42AB-B36F-789A977971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40554A-331E-46A5-9C52-2DB76BECD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5C0037F-4BF8-4A59-B63F-F5924B04C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D5F7E54-7451-4467-9DDC-18D02A60CE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47CF91C-5FE3-4DE4-A581-722849CB9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AF07C9C-0FA1-42DB-BF36-3F7F5327B2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F5AF98-803C-41CD-8494-2D8042CC3C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BA08997-1205-4DA0-989D-1B50EDA18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9FDB1F6-1823-4D0C-985C-AB18966E2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2F9B9E4-0BF7-4953-9E77-EA7CBE9847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2977726-7ACE-4C29-B2DF-69B642EE91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5235C3F3-DC0F-4EC9-BDB9-ED8D584883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1EF8C6A-A6D0-4EA1-9CC5-99A2FC2ED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05321BF-34BD-4640-B208-30BC2EEE5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9ED6A18-0F12-4F8F-BBF1-8579F342A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641BD66-5244-4FF3-911B-14C3C6914B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8E18B8D-3353-4BA0-8602-A2BE7FCE8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A8550A1-57F1-4984-8B17-3209C6C55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830CFB-2D13-4684-AA3F-5B657BC9E6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631335C-5538-4C76-AC80-711EC5E59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C988EB-91D4-4BE2-92B8-FFF519CD5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5A29292-CCD3-48B1-A779-F654153658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51EC655-BBD6-4750-94A2-4D9F1560AE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628DF8A-AADC-476F-A061-C96E31387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F8776EE-8F2F-45D7-9616-A872E2B8B9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9D70DF9-26B7-4698-A51C-DC781410E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F080D17-17ED-41E7-BF2F-F7B078A94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855790-70EB-4E38-B37D-77F0D56E2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6D5A22A-B268-4777-A7A9-0174EB8DD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37A2B67-67BE-4981-9FD3-7A70F6F55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2E8FE5A-14FA-4450-BC82-31CFD96B3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EB8A768-CECA-4F1A-9C25-EEAE63775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609963-24E7-4E87-ACA1-B09D33BC4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9E12208-176D-4913-9CE7-2CEE85660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DCDA10B-2E0E-4FE2-B6A7-13CA4BA0E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ACCC331-F0D3-4706-8CAF-03EE7077A2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3D26F9E-B576-4156-8334-37B6E16D85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2661D44-0A0A-46EC-86B6-27E3E52E0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9247FBD-EDA5-4DDB-A3B6-53B0E7F748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5C0FFA5-33FB-42DB-9292-BF99BB7AA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FDEF08B-F3CF-4B6C-9A99-C34196270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55E9CD7-296F-4CF0-806D-5E829AA28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CEA0FC8-C631-420F-B06A-6531E7594E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ED9D8D6-6639-4499-B0FA-C9850E7DDC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81E34E3-1FFE-4FF1-B52C-7A60A610B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E0D1102-28CE-4A83-857B-C8DD1B3255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5F0989-D5D0-465D-907C-54B53B11C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94B1555-3841-4645-BCB4-FE0AB36C03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7718DEB-4E34-4BB5-A1F7-3C805884FD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88F3D90-24F1-4F49-9D45-EE7A71441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B5401CE-A841-4A44-BCB5-AE660A393B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668F04E-15EF-479D-853C-DBA1067A01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64AD82B-9701-493D-AE45-264D47D41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6159B1B-621D-4BFF-A9DB-62EC5DA25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54405E0-C708-4028-B903-F4731357C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484F065-B957-43CC-B7CC-86B4B4455F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0759BF4-9AD9-43F6-A910-2AE9306D6F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810C635-E127-42F8-99EE-0E08B54B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D8EC970-641F-48AE-8193-6A0D9A49B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4EBE95C-5067-411E-8209-1CC67DFE7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BBFEDFA-A292-400A-937B-86226D4F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98132C9-10F6-4356-AD6C-BE8EABEE0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1275946-FA5E-4360-AE6A-74E22BAB4B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ABCAF10-8C57-4228-94A0-FC5E21439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6F56E7BE-730D-42A7-A5AC-45DB175CC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0E7D33C8-8544-478E-AFE0-5C994B882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464D208-8EC9-451F-B55A-A7498914D6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EF88B2F-8041-423C-A653-0677E1B15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7C8EFA0-B807-43E6-B5BB-04CBEDE364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B6D472-C7BB-42CE-B13A-54A2507450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C70E0B5-6C69-431A-BD6C-9A75D2DF99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0954FB0-4392-4CE5-8297-4F31E74541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6465906-81EF-426F-A6E1-A775E1DD53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8C06625-9D64-443E-9F7B-638BF13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66956E0-1536-472E-8B67-7612B18FF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DC16261-5564-42EB-A029-051D72BB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AEE5BD7-3A4A-46CE-ACB4-071A07F498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B529F68-5DD2-4DF7-8963-704F703C2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B7EE5EE-9665-4FAC-9C90-0820D5427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D0FB333-E95B-452A-99BE-219FEAA71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12E212C-C709-41E8-9218-0FA46F467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2B3E0AB-E1A9-4EB2-984D-CD56CC6DC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941B02-7E17-41D8-9F94-199FAC348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999D538-B8DD-4A34-BE50-4B44A258A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4450ABD-F682-40C0-B472-82B6C28060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7E6537-47B0-49F6-BBB7-E7DD65E16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C95DE81-BE94-4565-8F9E-EF90C2B5B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6565C6A-6D4D-498D-99C3-F6244E91A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FEE4C64-1D72-4960-9D3E-54DEE6AFE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30DAF4-C5AA-4E56-864E-5DB7C2D5C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AB1ACF7-2517-4762-9C39-F42D63534E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3EFAC6F-670E-43A0-BF6C-8270FA62E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E183C99-8231-48AC-954C-510A0B83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FE584D2-7327-4310-B8B7-9EF96F31D4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96AFFBE-29E3-49FC-BCEF-AF896A092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28343C6-B3B1-47BA-A02B-227B31374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EA9D02A-B9F5-42BC-9CB7-CCACBC8A87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DC8EF77-80E0-43FA-816C-A5FCFE2E8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588EC1-F977-4BB6-8F73-D444B459F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B36FC21-0253-4E36-A8F6-CC6AF2A0AF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D877E3-50AA-410C-B6BD-BCB4CDE71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4748C8-BE53-4B77-8811-F60916BDEC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73D717E-50E3-497A-BCE2-9F1D391FB8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F6AE06-FC2C-4C7B-B60C-B0C0D34B2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C0567D-9FAF-4A3D-B956-1569DB2E83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D740EC8-7ACC-4030-9FC4-5019108F80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2F3435B-1353-494D-AA79-80D6087AE1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E4FC72F-E492-463D-BAFC-CF8A76BCA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B3FCFFF-2866-411F-93B6-C39BC743F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58429-4367-494E-9E27-84908CFE5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F79BF1D-5FF1-487C-9B50-851027C613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3A8C92A-70A8-40F5-BD84-C9AA67D7AA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7E1CEC4-0D96-4507-B8C3-49F947B01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E6513-98CF-45CF-8A22-01B20B33B8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CFF0964-9556-4B89-B4C7-138940FA7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EA26C-DC38-44A8-84D3-688D99E4A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D320038-9D70-46E0-A635-1DC6B2E12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490A69D-3AF5-4870-8F03-AA83E3551F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2F36D53-BC6C-41C5-896E-072CE2F6C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77762EE-F976-45F6-BED3-C0DB0B15C7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EA0753B-1F6A-45B3-A4D9-853617EC96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EB35A2C-3A96-48E2-9715-0B1F583B2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C40CCC-2B6B-490D-8C6E-9E49F985C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18517DD-61F9-46BE-8381-642192A32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F9ADE9B-EB84-40F9-9F87-081B30714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AD46307-EAD6-4F3B-866B-9927C6C89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EE9BB019-F695-4462-B999-66E75CC7C5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A7717B7D-EE94-4108-A92A-F0A84B6CAC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33DA060-C5E2-4C2C-9823-26F4BD5A81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A11557C-D8A6-47C1-A67B-98338594C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712EED6-C86B-4A70-9836-B0BA75E47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8497B96-BDBC-4BA1-B6F2-7A45300212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2FD9A64-9DDE-4670-9415-20AC8373E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9A7CD21-5428-411D-8E5C-4A61265EC9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DB5D33C-2445-4150-A336-2726A46AF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586C998-7A14-4B21-B2FF-1F97F6364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CB38350-8471-4324-82FB-CECDD57BC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AA48BA5-04C1-4174-BF1C-0E02317F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98CFCF0-E5D6-43D4-9BF5-80F2F36ED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74DB6450-D0AF-4E6A-9D94-CB1F5E8C2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350ED88-C8CA-416A-AEE6-EAF885E410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C3A0910-E652-4D28-B1BB-A9117CE1F2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8071703-BBC0-4E2D-85ED-2F3E1A79B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1DF96AD-4D9B-4BED-B738-656CAC3CE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08319E-C778-4481-A2AD-E3F0229B4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7E67028-F3E8-46EF-A9E3-58186D4A6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EAF60C-138B-41F6-BA73-21ADB6004B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2282893-6154-48D4-9DF7-8A78A108D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641F699-1A42-49FB-8CB9-31A66EA7FB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2AD6F80-6D6F-4D69-B162-5D93BF957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3156D5-0EDB-41BE-B599-37B41B7D72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9B5DD3-9C8A-445C-AC55-B79C0B788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0576DA5-BF93-4B87-A270-F5658ED89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29B5C20-7361-4772-82E6-705F64B0AE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BB1815C-22C2-4240-9FE8-5FC679BA24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FCAE6E-7EFC-48D8-B73D-B33F5C66B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6F68611-582C-4CD6-8483-2720D8AD6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863327F-81AA-4A5A-A094-622FD320E7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2FBD72-C8BF-4499-93BE-214B34E7B0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EE389B3-59DE-4C33-A556-2871B031C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521685C-7D93-4E03-860F-ACECBE57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DC0D381-53AA-4D29-95CB-3CFD3A7476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13F2722-C9B1-4402-892B-956FFC3C6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8285E10-B37D-4C02-817B-C949C5B4D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2011A18-860A-406A-A220-8BBBD3414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09E4D55-FE90-45F5-A637-F50C9D24B2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8E3B72C-F652-43F0-8B56-3DE011127B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BE28FBC-CCAE-4B41-8A84-2C0E72C4CB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7548A05-23C3-4422-9581-1070B485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8FAEF4-B9B2-4F6F-B128-4B4F60283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89349F-19C1-4B1C-8490-14A73D4915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A4507A-842E-467F-AF91-03543A01E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279666-4AD8-4648-8A1E-7C2CC1E579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01B68F-26CE-443D-91EE-9238C4218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D640A96-7695-4E1D-B4C3-953C16797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69DA877-0EEF-472A-ABC8-717392F88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2452663-2975-4C47-B42E-66E6C6D40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83A99A0-DED6-48E5-B273-37B738F4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273B5B4-5ED8-4660-8DC4-9357EEEF3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6438CCA-C603-4954-A045-0B7BBBA57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75D0F63-6C2D-4A60-B16E-0381FDA98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E768DB9-1A41-4310-BC2C-79237F997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17C2DD0-38A8-4BA9-B8EA-5CC7826CB6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650102C-C7D7-47D9-89DA-F68FA92AE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76AACE6-1702-40E1-9073-B077FCBC3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1678706-24CB-4173-BE35-B260D6E43E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9B63532-7E7D-414C-B931-212479E5F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7B318AA-D522-4931-9FC2-7E73B6C3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9ABD374-08B9-4AFD-B452-7710B310F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E68D514-1524-45FB-885C-18AAF9F48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6E817B9-25F2-403E-842A-9212A5416A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5F11B4A-C68A-490F-917B-DB5EB403A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099A609-733D-42A2-AC5A-CDE87858D3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4C51A28-3D85-4A9A-B6BF-717F41C15A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1C407D0-625B-49E0-A0AF-5D58999C6E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BB49D4A-DCF7-4CF0-AAA9-EAAC0A101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EEBCF71-E012-4348-A985-0815140F6F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2484BC4-88A6-4BD0-8652-374D63B69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2D474A7-FD19-47E8-A434-CE81D464C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7B7FFA-443A-4B78-A9A9-9E04CDB44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47C0203-78F0-4D03-B49E-90A1F6166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62919D0-25E8-4D09-A60F-76140F8E02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8B09FC0-D3D8-40C7-B174-EFFF5FF7B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C1597F6-1272-40F3-A568-B4056A7DB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91D1C0C-8F53-495D-B781-BDA1ABD37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6D59C77-7F77-4294-BBA4-E8E884266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8CA4368-F43B-401F-BED5-DED3B4D0D5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60F0B46-3AF6-4615-8DFF-AF489C9B0C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47C0FDE-7D26-4CEC-B832-306D534BB4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36B4E5-27A6-43BE-BD7E-3DA49E4BF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62BE88C-42BA-466D-912D-41216CD19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C0E4BAA-3036-40E6-AFEB-373DB01D5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C58EB04-B8CD-4B87-BCBA-3F672C55D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D4A7D9D-8E04-4242-89D2-AE1DD1725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1B908FD-BABB-4C9A-8EE1-E3DE6B251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B9CF97F-60D6-473A-93F2-479F42EC8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CDAD08FA-78E5-42AA-951E-2805C6F4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07540F8-FBAD-4522-B15E-0BF11B428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5A9C88C-3884-466D-B7D9-528CE0FBC4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7313616-057D-4B48-8593-2F921C3BB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749F1B-9006-4262-B372-0A4B94737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59F5C4-2748-4E73-9476-68569A65D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ED6BA-FDD2-4D78-9E6B-694154317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BB0D004-24A4-45F6-82EC-F32C50BE5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8A5568F-C084-4700-89C5-EB12A7A24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D8BEA0D-07FA-4FF0-8E0C-327B1FB7CE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166A9DD-43BD-496A-A1D7-CEA76D493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C01F0E-A85A-4CF3-8FE0-D3E67E35B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50AE709-6088-49D7-A97B-E3FB83777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9A33C6C-4B3B-4BFE-B461-5A79D6AFCC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B2042ED-87C1-4B13-9874-9EBB962D6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925DB9-207E-4E88-92A5-FF754BDDD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B8F325-D0E9-4C0C-95A1-8F6941445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37454E-7058-4472-8ED7-80D7B9D13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7684C09-67A3-43EB-9EF9-FF63602160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00979B-7161-4F29-B375-FE0D27D69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B0B513A-5A5E-40F8-941C-A89535C85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39BEB8F-5054-48A9-BC4E-4D96DE161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93F604D-3FD3-40BF-AB6B-4C781177C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45485E5-5BC8-4921-A80C-B02C7DE60C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6D357E4-6E83-4F6E-ACC1-4F10085F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27099D9-BF93-41CC-910D-B99E7C2A4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8354AD4-2FD0-4369-988F-5FAC6803A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A6514FC-2C52-422A-B644-881C9D6C2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C5A7871-19A2-4295-9DA0-1A192DF94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370414C-E48C-4DFE-AA72-E2F026C9E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B5D0F20-8807-41AA-BF71-5ABF6B1AD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4CF52D-AC5D-45A4-8801-5A143C14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8806EB-ADE1-4E9C-A55E-D4EDBE282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B7E2C9C-DCF5-4A2D-AF70-EBA5C73A1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E0BA61-E9B7-41F9-AFA7-9030305BC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A7CE362-3073-4C95-9A85-D9C519DD6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2A85F98-67A8-4359-902B-9FE4247A2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6235CA1-2D4E-4A99-8695-6922CB7A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C087D39-49A1-4BA9-99D4-0B1D9BBF16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0FB2FE-0675-46E5-9BBB-18DC10DFF8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7B6385E-0FFA-4A54-85E9-C9A7E7725A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B87A1BC-3EF9-4C97-A368-420BD8EF8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3BAFAD-C709-4AB5-8418-55E80C101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01C2AAD-F957-42DE-B6C0-70A6562F0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F6EB71E-17FF-414C-834B-1781AC066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C344A52-5DF6-4E09-A05E-BCD32346B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0F9A15-80C9-45EF-8A40-628351202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A20C8D7-BA6F-4997-BA18-259970AAE3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B320F76-628E-4CE3-925B-9A5BB531FE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AA2FF7-7A9C-4A03-974F-718D14099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5DE26A-2ACF-4D2B-9E8C-CB69E86380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14A43A4-9337-4287-9252-08AF20A50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C71B079-4F16-4F8A-BDC2-401D4BC7A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D4043C-706A-4E52-9C62-336064398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63381B4-6361-4B9A-A20B-B05566106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6C2D0A3-CC53-4EA9-B219-5333663528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354A532-FE53-4E48-BD0B-2AE25D9F7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54172FC-0775-4B48-B9CE-E740BA740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B3FC5FA-F92D-4861-8DCF-58F039834A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0C3A06-840D-4B4B-BA71-4026C402F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9A03B36-8112-4FA1-93B8-8D2AA7502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D67E95B-B71F-4799-84C4-CC1D182A2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587D886-FB08-494C-A67E-86900EBDD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62A438E-BB64-4720-A015-F077A856A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94112A1-D7CF-4D30-8753-63417B8525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EB54956-4022-4F01-B85F-999DD2D2E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645B68-1D98-4630-B66C-5B32FD6AF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B49D6B3-C26F-4757-AAF9-1BE675F55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C051B94-D216-42CB-9E3F-CEDD27C752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F4E361-FFF8-4C3D-90B0-00E74EB105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89827A9-0F87-4713-8985-69096481D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349B795-A4FF-477A-8A9D-EC6B1DB0B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3169E5-D125-42B0-8793-39725A4A4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566592A-0FC9-45EB-A889-BEFAF08AA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07FB945-6EA0-4B80-96F1-B9A9E6531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85BC497-3A99-4F65-9449-AE99199AB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B0DE444-29DC-4784-94B8-7C7E4555E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6F2B5AE-1EEC-42D3-BF84-2EEB8FA0FB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0E61B20-D96A-4659-BD7A-CAF5EC2D41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CFED14-A7BD-4BE2-B0E2-C1C297FE3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A1E7FB2-BC26-42AE-98D7-457FFD59C0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DFC9AC6-4C62-4731-BA5C-9CA38ECBC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0D3E6F1-6738-4920-AE8A-F17A566A42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21BEF21-CEDF-4F3F-9ACC-264C97C0C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913ADFC-BD80-4010-A067-1F14BBAEA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CBB3B17-2A57-4043-9912-BC2535BCB7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198485-B3B3-4758-BE71-E99F510430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549536B-5BF5-4324-BD58-87D0D672C1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CC969BC-EB63-4989-A5A6-50BF582A1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FCFD87F-006E-48AD-9E26-092F760D0A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FD64D7C1-61D3-41F8-ADA6-670F6F4EA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9D88BD8-52F0-49F2-AD2E-D98EF09A5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E3B7327-2B1B-4F06-80F9-5E532EDBA0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671822-1FA5-4C86-B9B9-DC06A9BAF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B0EA4AD-A545-4BDB-8B44-5D9F8D886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371A4A-09C3-49C8-9358-F16D7F3E4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5F57F3F-8834-407D-BCE2-9B3965462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A733A19-86F5-4F18-B2AF-92458E8A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2B11241-0151-4FAB-B444-50815441C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F05B900-1525-440D-904C-2CE387713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A80FEA0-09B7-4469-873D-5C6854223B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5AB1A53-899F-4266-A9AB-2FE407EE0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957D355-FDAA-4835-AA31-0E32C5FA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5DCDDCA-8B9D-48E4-94A8-3FF0D57C14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9F6B8D-692F-4CC0-87AA-8860A5AE1C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4165F96-0E1B-4DF7-A2D3-B703F2A31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EABF767-2216-4A46-9CB7-BF44320A5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888112C-ACE4-44EA-BC12-CED1A8E292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B3E046A-4F90-4D0D-95A6-C7C70213E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9B76580-5D01-4582-955C-17E167DB7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012CD62-9CAA-408E-8AE9-5358EA037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4F7B3DA6-8A14-449D-B89F-3948E35E7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EAF45D-30F4-4969-BBCE-E0BB35EA6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3095236-439E-408C-B1A2-44F8081C5A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5BBBCF9-79A9-4B8A-92AA-27F98A8EB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7D14BF-4668-4701-858B-8B5BBA5CA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778AF67-8AB1-4BD8-BA8B-B58DEE3AF4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C4364092-01D9-48D7-A2A6-2883072C3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B19A47-99C6-4270-BFE1-240E8C94B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CE6B14-FA20-4613-A943-365FC12ED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75CEB83-BA44-4198-A0D2-FC3E1D718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358E15C-BE4A-4FED-93A8-A91F7B647C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374C7FD-F77F-4204-B39D-EE059CEA7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5449B16-E91E-4FC0-AB3D-B1E05B4702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5875618-1050-4F26-961D-E092006119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7715406-F21A-4C84-8548-B429523A3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33FA988-3E91-4001-9393-4AADF6AE5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25153B5-F4F3-4FC6-A906-1B0BA08497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A0CDC5C-AD5A-45FD-8298-E2FB8CCBA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E049088-13C5-422B-80F5-B8B7C8208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67BF5B7-24DA-48C5-BDEC-9B7301B9B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B9E11C0-5479-4257-BADC-6320EA4F9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3DD84B5-390F-485D-98F3-300848ECDE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09D9164-FD3F-4852-B325-DB302512A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9031E2-B48C-44F1-8DAF-9A5601172F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B0B9A0D-8903-4590-AD5D-647F363DF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9D07545-1896-45E9-85FF-C67D5FE3B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B5376A8-C354-468C-BE4C-9A97DEDE0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A379554-CEF9-4FDF-B978-43A7B43CB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574DB72-24C3-4EC8-A398-212979C2D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66F5216-C12C-4086-A47A-79DC66DA8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D4A06DC-900E-489E-91A0-86D5352D7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FDC34C0-26B0-4631-948B-BDA8DEBE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30B78D-55CE-4274-9488-0DD78D994E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C97C2FD-4187-4371-98C8-D5ECA2703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41E3C3-D561-4843-AAFA-930C1AB97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336760-CDB4-4691-8744-825A804EA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6B0824-D92F-4CF3-A453-665668B1B7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436A75-AB2D-4383-A426-9194FE16B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DF4F387-CE19-437B-A887-3C6242058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40498F8F-DF69-41FA-9157-8374705B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42CBB21-02F8-4F5C-921B-8E9EE527B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004BFEE-AEFB-48AE-AA92-7C534AD84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1C7DD19-C031-4675-A940-9FA0CDA1A1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7BD6674-7B74-4956-A03B-86264882C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5FED394-929E-4DAF-9315-604F25BB4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1C69D16-1612-4088-B2E6-4ECAE3630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4941327-4923-44CA-9A62-981683BA9B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1D1AEBC-6008-41FD-B81F-33D9773DF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CE3F6C1-DEB7-481D-9724-8B91F496D8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ED855C1-974F-477F-83CD-512BB9078A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60D9B63-F8F8-4DFA-B632-369BE96A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112E82C-92E7-4D5E-A28C-2967B261C3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F7FE044-742D-4F6F-B31E-E9BDC1836B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802FD99-55A8-49E7-9099-511E6746E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3528D55-FB13-4411-8BB4-90665D3CF1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6E76063-D7E7-403B-BE12-5E5F386D8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994D685-FEB4-45D9-8285-30AC80327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0B2C18-81B3-4473-866D-A712777D1F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4242393-E73F-4A5D-98C2-67ED17518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C11DA8-7765-4715-81BB-4FD1171EF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0373F66-B428-4FBB-8728-B44290EBB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6D7E22E-2FF3-4180-86B5-DA7B3FDAE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BED2F6F-D99D-4CEA-B6D2-1469CC062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948F7B5-20A6-4778-BACB-01FB603F3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872BFAB-F649-40BF-A87C-2BCBBFE788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56DF29C-591B-431B-86EB-5A9F2DD1B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F40AAF4-BEFC-4303-802B-6E517F66E8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5CE71EC-F42F-471C-9C4D-C9E3B386D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7F89B6-C516-4D18-9BE2-BF91A3B5B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D865DA0-54EB-4AE1-9E00-365CDEB23E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629673-D4FF-4AC0-A379-AE001AAC5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CF2AE1-0F32-4B82-AEE3-86CA1DA10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A66FD0-24B5-487A-BE72-3B03B17EF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33EBD82-B2C7-42D8-8DDE-76D63E08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BB8F2FD-088F-4BFE-8750-F700BADDEC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B6167F6-81C1-451F-A0E2-25A0625F6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E12DC78-9F1E-4CF6-9E83-5C0278F4AF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4B5DF9C-D740-44C4-B23D-329D1E6EC4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551776-AF14-44A8-8A45-CA3AAC555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E418F44-EA64-4B45-BF62-4AD771AE72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F5FE2D-6BA3-4324-91CB-B6DA22A4E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8F5CDF7-9D2B-4CD4-A07A-1F7BE3045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0E8DAA5-3CFE-4430-876A-3A97B9ED4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55E826F-C397-4D51-AE10-20A1C16FC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3A136A8-0EC8-4DC8-9906-5785D9BB8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6D87E40-5146-4FF9-8ADC-087864360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A07713D-DF02-4CF3-903A-B51691E8CC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14306EF-A7DB-4467-B999-C61F86B1E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2FDFC90-813A-416E-AEDC-CBFA14870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6A89AD0-85F9-4FEF-B4D8-29CA1A586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95BC69-00BB-40B3-A59C-FD557B00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524593-1D12-4695-A690-CC9429463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7329709-C7DA-4450-B52F-1E2178F9AC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27C3944-C6C7-4A6B-94AF-6FF253913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D137942-444C-44A8-BAD3-001C894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C774D8-D9D8-4076-A609-7BA4A29C8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C847726-1723-4B40-BAF2-0AD8E85656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E154739-2E2F-4883-A2AB-AC229F9F3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E212822-45AA-495B-AC1C-00D45153C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78CE098-B543-470B-8D2A-0E9004E29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A394D24-EEDE-4196-8781-F19DE68DE8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4219E66-5ECD-4B67-95C0-B0D076470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CA277BB-3436-4A34-9ED3-69B741B468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18484A8-0CAA-4401-8CB6-8BFB2C6FF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17E067-A34A-4C9C-B928-97BE51F2A8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68B5D68-98CF-4B24-87AF-34EC1E6DE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86E4A41-4047-47B1-9A8C-4C7F1655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947814-317F-475F-8A6A-1DBDF8DD2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11F4455-D122-4A10-B9BC-F8C55184A5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93BD828-A936-4396-943D-9F149F2576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B3088B1-1255-44BA-B33E-F2AC91B4ED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6A693BE-E8D3-4CDA-8A12-3B5B6A71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0DB08B0-62BA-4C2F-9176-D66CFBC30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EE94EE-E4A7-445B-94BF-354964798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222DC60-1CE2-4397-82EC-FB60D2E2F2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059BA53-8B5A-47A7-9457-9387F0ADD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E18EFC-5A05-4195-8D41-80DB4818E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EC0772D-9931-4547-B47C-96024861F2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17EB149-999C-4AA1-B361-F4173D34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E22FEE9-D781-44DE-AAE9-A598A53B4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F99104F-827E-4E94-96D6-423F215D02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574416-5239-46CA-A9C6-E29172EA6D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23512B3-11EF-4816-A28B-E33FF90E8B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D74728C-2A75-4762-A8CE-232230AEF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C62B8071-96C9-469B-B77F-01E44A00F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B772CF6-9F2A-4906-8787-36748CEF6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050E1C6-BD75-4BDD-B6B0-1D4BD3929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72EAD7E-4744-4160-8CFA-3052664664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2BC4FA1-B320-4040-83EF-8EA85D5378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1072A50-57DF-4813-822C-B18834227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7830D5B5-7260-4352-B90B-15150963F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4B5F5BE-C9BD-482C-8BAB-B49588D0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2933DB-C1AF-4D91-BD16-F67DF0B04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F649328-C906-4D1B-A3F4-E9920A5AC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404023B-8A38-4BB2-8D8E-761A90FE7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04C3800-651B-4976-8E38-BACB7E090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2809F77-9B8B-456A-9C2C-AA3B92B18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44AF36-5C30-4897-97DF-8970614EFD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E48F84A-C789-4BAE-9F5F-049C88570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2CAB812-4037-4FBC-89B4-1E7878ABA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E606AC6-F4E3-45AA-A912-E4A67B53A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BEB84E4-0722-4D1C-95CC-2370445CB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2EB031-9EDE-46ED-A1D0-F1CA71613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CD6FE60-2DFD-4F8A-9C36-1D65A2964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666E02E-D911-4BB3-9B97-F30D123805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C59D755-BE2A-4D0F-812D-594BACC941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A1981F5-3199-4252-8982-B4ACD6136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000401B-8BE6-40E4-9F6F-35AC1999D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0AEEC68-81F8-4A1C-8188-E5E18FF85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5D22F2E-7D17-4941-9DFA-10155AB3EC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10A7872-6CED-4C38-A253-424C0860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3416CE6-DB92-4C54-8BB4-769E184B41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2227E0-6230-466F-B6BF-2444146FA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6E7515F-307D-42C1-9DFD-79CD088AB6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5DDB77F-47DC-452C-ADB4-D53D40DD6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648F64F-22D4-4FD4-AE7F-DDBDB211B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E3C929-85DD-49DF-A94D-87F423FE93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B6D13C9-69E6-4B7B-8DEE-B5EA71F71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4762F69-FCC6-4088-8637-01E670F3F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5DA654-DF03-43C5-9A61-9C4B855CE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6878D5A-E426-4114-9FDE-6C2C9DC07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06E34FD-E737-42C5-A272-3474BDF71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610FAE7-3CE9-474C-B418-5CF759C55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E6AA418-4B97-4C17-8B7D-143804030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45919-19F2-402B-838E-E8D43BA665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93C35FB-7A04-49D0-B7B0-D7F32DF4E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8AF2FB3-B8E9-44C0-AA0F-3B5623BD4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E89A72-D96A-4A36-9C79-49EF5D3C8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F2DE7C6-65C5-4745-AC3F-BB5A66ABC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CE3260C-60D1-4C55-97F3-19C67215D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634CE3E-57BE-4267-A9D2-3BD8ECB39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4B4B43A-91B9-4B9C-B710-3593EA6FD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A048C0F-00FB-4313-B61E-AB3A40920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7F8EBB4-20A0-4495-9C8C-CC48DF500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5B84DD-A02D-416F-8E06-88DF9B2542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AD6935-B2AC-470E-8AF6-6F12D0875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60F2AA2-5B56-4027-AE38-B632E9F2BF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0FDFEF0-B6C0-4865-9740-98493D93C2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4C8E595-98D7-4949-97AE-6DF08F8FA7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E3A664C-7BB1-479F-A771-DC97A85F0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D58744-06FE-4CFD-910A-8CA918392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9C09552-807E-4D4F-8868-032CD3C2F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65E0C56-A754-48D9-9AA4-0DEDE6539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41F734-6E51-4AB8-B210-7BDC65CEF7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3A13940-3F71-4FDB-854D-FED71860A5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81C2496-9B87-49BA-8B16-8803A4004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AE81265-D7D6-4EE7-BCE1-DDD37D619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1C81566-3EDD-4A2A-9D9C-C262D03C3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EF9DA5F-4B77-46B0-B5B9-5A961656E0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589C7E-9660-4159-BD5F-EBE2D250E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B175216-DB16-447D-8D5D-BF8F74785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B5E032F-D0D8-4F1B-8448-9FE35F7BC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20CD201-B101-4740-81FE-75A233069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AF85139-2350-4261-8431-C1C72051D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1AB348-AB3A-4465-A679-C8BD58C576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2216618-8C15-40F9-A83D-B33ED8FBA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7B0E740-194B-42FC-B156-22DBF5F33E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4631473-1F35-4639-8926-40D9EE87A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A8FCE91-5AD9-4668-AD29-3B0291EF8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97E11AB-CF90-4471-819B-BD51E1E625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86D9DBF-3B3A-4C6A-87DD-8FE49819E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B83C8E6-02A9-4DC5-8FF4-D74197918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A2B8F90-A43E-4E2D-A702-31411CF26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B3A983-E0D0-4F14-BD4A-BF18FAC52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AD4C9F8-A68E-4B56-A6C1-3D6129781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255EFD59-CC0C-4F1F-9214-8441CE17C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5A7048-D647-4353-96B6-7948C6FC7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CF91509-44D1-4ED5-932C-DC691D48F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27694E3-C3C8-493C-B0E7-B8534A6DF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F553888-EC0D-40F8-A5B2-FEAF7F41A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3B3DFB-C477-4A0D-8C12-858703A9C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A33010-4DA3-43F8-A4FD-3236D4819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B018A-87A4-4F28-B5E3-425F1F7F2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C8598D0-DF0D-4E8B-A3EB-054993BEF9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7C0C3E-FA60-4B91-86FF-38B9C9D9F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5732184-D986-413D-9400-9A3FA2C14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08BBB01-CEBE-4936-9B18-4DE4A17C86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9465D0F-1644-43AC-B6BA-1D1BE748A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B32C4EC-8CBE-4CD5-B27B-D2119027FE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500B5C0-4C76-41EF-BDED-1DE723E06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84866FF-CDC9-4294-89ED-E66114639E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F4867DB-12DD-42DB-A2E0-9A88A46C8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754F3F-65CF-4E28-848D-F155EE31CD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B8765A-1E80-415C-9B91-EB582A707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208A277-1DF0-4BA4-8C6A-7E7DD8552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ED7ACD3-7F05-4903-A316-5646591B4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64D20EA-9B35-46F1-A3D4-7D6C27664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C2737AE-EE0B-4887-950F-6E4E5FD803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1935BF1-DD09-4056-A945-F235A9D5B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1EA7167-4E0C-435C-9F73-57FE465043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7F34EB2-DDCC-424A-9AD7-6FD76F975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CE3CE19-2943-4192-9FAB-282DC0C7AF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57664DE-2C03-4E24-BFA6-F7A62A552E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5E3E5B-EC15-406A-9C3E-A6D0A7205A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BE973C7-86F5-4B8E-A9A0-2589D4B53A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808D650-36D4-4727-B898-AA60A5054B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00CF07-C95D-49EF-A53C-8685DB424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18C59EB-F041-4BE0-BCFD-B5AC29F54A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7838300-3321-4870-A4F3-1FF460B3C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3DD2CC1-CB61-44D5-BF38-51F8CFAB42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79533F2-4BE1-499D-9932-2E3261C748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5EEC28C-F9BA-408A-AAE1-397D18E2B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BC54B78-7D8E-444F-B12B-4A6596659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5EFF832-3033-41AD-9209-9FDA84784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FE1E139C-E6F8-4278-9ECE-E400973C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198DCED-9BD7-41E0-A533-A0CFB9F4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582F9632-7845-4D7C-8E18-EFD2EB788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D7AFF784-BD55-4ACC-9681-FBA7176FE7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CB42879-1ED3-4181-AAF3-E8781A3F04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FBC922E-E866-4E93-B9E2-44E027815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A881934-F406-4E32-B50C-047C32646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8956DD-4B11-4528-9CAE-AE4415211E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EC2B918-5AD1-4865-8517-159F59497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29900DE-A19D-4CB5-8217-EDEBB82B0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A3106C1-4FC1-45C4-B8E9-D48861B58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27479FB-B39E-47F9-8755-73FF37077E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583CCB-BEDC-4BDE-A84A-E64D1B9A51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4704943-0B97-44BC-8C07-60DBB566D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DF16A4C-3141-473E-B003-616949542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4C23A7F2-2D0F-4DDA-A5F2-E122C9F2A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A8A7198-F5E4-479F-9B74-5410AC58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2317158-BE97-4890-8702-E8C984494A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5F916AB-0BCF-4C6E-A838-8538676718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1C3329C-35FB-44B5-9604-AA9D46DF7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1226224C-13E3-4E4B-A73A-A733A3C6AC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144D211-6E5E-467B-AEAB-323D78187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B7D2572-7A9E-49FA-9D87-B94DCDDDEA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F53EECD-FD53-4AA2-AA6C-8B3377A6F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93019780-3914-4468-A213-22896DAB2E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A78C467-1DA0-4AAD-AACB-4618133B6D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6849667-500B-4C4F-81FC-3A90509399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CDF807E-5DF8-4C38-A80E-1BA1B2A34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DE68759-3D83-44B1-91B9-B2B4C57C8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625FA91-BF8E-4CE8-A5C8-A555BB41D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F0485E3-D1FD-42F3-9216-D3E4984EAA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564ADCC-FE8F-49D0-A1BE-895F275C8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FFB02C4-3AE0-4C4B-88D0-94082A6877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8F7687-88C8-4189-89A0-4050C94DA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7744BEF-3AB8-45DA-A23B-0F1EFC31A5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C4E8B39-B527-49CF-AE41-806EB4F27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ECDB0E6-2E28-4E9C-96CE-70CA8934BA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005238A-7F7F-48C4-B417-608FE1E1A8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814030E-AC67-42C0-80BE-407203F3D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046CEE-8351-4165-8EE7-2FF5174E24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99056C3-AF56-4989-8086-A9293DAAE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DF30EDC-103F-40BC-8FB6-0D8610B89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1F45F07-CC9B-4D85-8FD0-E5A789952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46AABBDF-87E7-47CF-B19D-41FB299E8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A74F4E4-1A61-4A0E-9CE4-4627B60AC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357C631-DB0D-4F28-BCB1-9F8D72AFA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A6AC0D-CA7E-426C-83BF-0A7C0B4EDD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E97BF36-BFF0-433F-AC78-5A680492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6E16216B-BBE4-48D4-A336-FF66C260F1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43BB9E-B253-4512-85DC-2EF755396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826448E-735C-482D-A0B8-C23ABD63C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1AD7F07-8826-4CFA-8205-DE2EA72657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B096D5-0ABB-430C-AC36-A24A10B8D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2BBC52-58AF-4B72-BB48-A04C35374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B489E74-2010-4A6D-8E93-FE1D074CB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703DC5C-3752-46F8-A6F4-540BC0E012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2BA7A45-0070-4D9F-8937-D2A95664E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9EA3BA6-7FAD-4DFB-B4AF-0C7F45D29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AA2AAF4-5E5C-4BF6-BE9D-F47F8D33F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26E2D6D-1C30-477E-82B8-174BE2A0ED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B9D51E1-968D-4B34-8582-AE40264CA3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787E23-BD35-478D-A4B4-1C2554E76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D4059E2-3C5E-40AD-AD51-C017CC8260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7C72073-CD7E-40D1-8868-B9FD4809B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C270C03-4F58-4AA6-9BBE-D081EAE3DC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60D13A-CEED-4EA5-9101-24289704D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3D2992F-5985-4C6C-8A7C-97D4DB459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033A398-7B9F-417B-B9D1-6EB59AE32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D2D8E0D-23C1-41D2-9250-844323ADDF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9F5076E-5361-4930-8C0E-72DFDABCEB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CB60666-BF6F-418A-9ADC-7980C664D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DE5FB28-C777-4B83-8CE7-E16AAB674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094280D-DE20-47C5-8CBD-43FC07437C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7AA0FE-97D5-4B4C-93AC-A7BBC8E90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5651881-4F57-4AA6-9894-FE9F60058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36E03AC-C038-4516-A7BD-97ADE9B14C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216504E-4F21-4AD4-9898-7EB4E5219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1588F9C-EF77-4A42-AA9E-F64025921A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70418AD-FFD8-46B5-ADAC-CF303F153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F4D40DD-1728-49AE-95B4-84060F25EB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814165F-7C46-477D-ADD6-71EFA98C71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810929A-C8F4-4740-A70E-88B1F73203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67C880-6085-4E50-8E17-AD1D61E4C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FA02B7-D9A7-459C-9C9A-9F16C62C1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9C341E7-AF35-4D31-9250-D50D782C2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BD2D218-6B17-4C34-9CC2-7D1ABE10D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57C50B-A93A-4958-8306-9990B5797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C28B2A2-E7F9-4872-A79F-85021F8EC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E5ADE45-5F2E-4BDD-8597-816D37019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36D096E-41CD-4F94-A052-CA29DC855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F4C7859-0470-4946-8F96-26EFF2D46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0BD4749-40FE-490E-8504-FDD0BE7DD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54AD651-0953-4962-8C32-5F46B9A8F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2F0E264-8F43-40F2-8343-86359B4B0B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1E46F76-0459-41E6-A3F1-875DAA7981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5B1850-7010-4187-B843-1C8A74A8A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090A42-BC31-457D-BF1B-65D23EDCC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A650641-93B2-4BC5-9AE7-D790D98DF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55001AD-A6BA-4D6D-9F55-0EB8F279FB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53173BC-B387-4D48-8987-923167A5B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9C16264-E59F-4DA9-AB4D-AF83A2D26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3F08E2-BCFB-49E1-BA80-E7EF90D48D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DC7D0CA-BBFC-4914-A2DD-51153396E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082D526-13B9-4115-8828-48D04BAD6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825889-D4F6-4BE5-97C2-892897FF2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3E7E69E-D927-4E2C-913F-17CB2C18E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8517B1-B241-46E5-9B7D-17C94D967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6578E0-AA90-4456-86C3-73A33DE00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FF7D8C4-E6F2-4DD7-87D4-81B32FB0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A8247FE-F2E6-4983-9B5F-BC4C99751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0EE04E9-C685-4ADD-92D0-83B6EDE7DA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DC58161-5437-4E09-A04F-3A7FD85D5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B4E4F6D-8578-45CB-8D66-0F0DF89BB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45FA7D8-FFE8-4250-938B-AEF6C6AA1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E3886F7-8C01-41C8-B0A9-76BABA5A1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97219AF-5382-4D99-8261-5AAF550CFB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A88A6FA-2D2C-4037-854B-4A9AEAB8D1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4021650-6A51-47F9-A5D8-2EF850FC4B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EE514AF-7131-431A-920A-56A6A02D2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1246129-EB5C-461B-94A6-925899995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6B9C357-B3A9-49F2-AEC1-C7FF1B8AA3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E0DE4D-8CB3-47B2-B12D-8C4AAF746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4365270-6CFC-4F08-A8CC-BBCB3B74D4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129435A-3CDA-4ADB-A3B5-DB1BEA71A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403767-4B5F-40E3-816D-0FB4F534D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A89EE10-FA1E-415A-B942-C2C002C98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1DF9C57E-7148-4E74-9474-ADCC8218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AEC36A-DD8A-4E3C-BA7E-3C657AAD7B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17BF7-5A6B-408B-9B57-5979D3F40A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FFFD5A-07B2-4E27-813E-9441EC42B7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7402B61-163B-4D7E-AED3-B5AE75D17A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2DBDC0-FD24-4026-AE9D-543F28A2A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9A1229-47B1-4A4B-8204-DE9432876A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4CCD697-1535-42FF-8C67-D52FC1078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8BD31F-8431-404E-85CF-DDEB43B89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926B0DD-B001-4C61-9084-D4091DF3C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49A2FB5-543E-40BC-A94A-73974FEB2C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32D3F68-4DB1-40D3-BFEC-87653BD2F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704FC06-E96F-4E5F-8BF3-CDC15A640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AE87D50-254D-492F-9960-336B4C4CC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9BC24C7-4394-4551-8706-BF80EFD616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68AF44A-F866-45EA-BDD3-6A83AD200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818434A-2191-464C-B95F-4EE615ABB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FA00F01-9E66-47D8-A982-7E1339D29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38925B5-289E-46F4-83C0-76E96FF4D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B92DA92-9EEE-47A8-BB2B-414CBCC719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6F7F7B-BE9A-4B6F-915B-63EA6F573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A537B26-CD01-4BF1-BC63-9D439B5EF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88622A-C6C9-4152-A3A9-D8D32C98C5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8E13723-B9EB-42E5-BBD7-998CC0FE8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F94D84-1DD0-4E74-B22E-AD636E4B3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5FC971A-39B5-4409-9F58-21BBBB164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ECC48D9-33E5-41B0-B9F9-7999AC5D0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1669DEE-DD0B-4B78-BC8B-DFE32733A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39BB11A-C5C5-43A7-A7FD-5709ED117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306CE44-3D4B-4A03-8438-43724D7FB2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04108B3-533A-4D46-8A4A-B1F8F7BF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258E46D-E313-440C-8C62-9ABD625A12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5EC9E56-A233-47C0-95A0-E4FC08342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A74EAC7-563D-49A2-8B44-398ED7A9B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B5C7CD-14F2-4B14-986F-F2684A8B5D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264BC4C-2702-46E3-8F0D-31E79A625D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2C6B3BD-7C51-4BC5-825F-B99969BE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CDC1853-7B44-47BC-B2BE-EF494EB22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3DC0704-FB71-4E7E-A7FC-F0165C0EC3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0999B3D-947A-442E-B0A7-894C7B153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F08CD1-D33C-4799-B042-04D716D4F6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ADAAA36-8E4C-4335-AADB-2C2BD64C07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A2EC602-8B34-4761-B827-9D49D8EA1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E17602A-8916-4EB2-9466-031C551EF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8DBD2A-25DF-4A82-B8B7-CAFF72D5E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74632B2-A7B9-42F5-A72E-9667403B0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F7C3014-4482-416A-8597-05DDC3E6A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CC9973E-D6DB-47DB-BEEE-5088D3818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55065B4-7BEE-4798-BD34-BB6070AE6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0D275AB-B695-4302-A257-6807D2739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BCD3685-3EBD-4AA4-8332-8B3EFDF1FA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A936B2F-98D9-42D7-B5A1-A46C0B21C1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F2996E4-01B6-4902-999B-BB1BA82BC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053D98-8B4D-46D6-B493-61FCFE59C8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88BE2F-CA31-47DC-B9CA-6F9CE8FB0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95A8F62-1669-45F3-ABE7-A9FF37BC4F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C726627-4568-4C18-B6BB-823019997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7903B3C-42AF-4AEF-966F-A9E71A5701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232F03F-96A9-4AFA-80B4-80FE1F617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A288E7B-D682-4268-B4B4-49164BD85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8DA5A6-D9AE-4F57-A187-ADD33AAE3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2C3CFD8-147F-42E8-800F-2DCEC8A7BC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EC08EC4-7290-4542-A788-CA31B2FDA3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722E8F6-0717-466A-AA08-8CAE68D51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933FA33-5006-4C04-B925-3B5A409665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58743AC-6D6E-462B-898C-1CAFAB2BB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37E7CAF-BC33-4328-864E-DD940B7E8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660E8A3-7137-4C0F-B530-D28A6CD342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A285AF6-B759-47B0-9DEF-E0C351F07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8D451AE-B27E-426A-A6CB-1D7DA3140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5231EAB-0108-4E1B-A683-A77319D59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2EEE1A9-4113-48CA-9B7B-9A3907D5D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0B23C60-21A2-424D-B759-AAF8281E2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FFD771E-9A6C-4AB3-8C02-558DBFE28F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3F4548B-DC5A-4AE5-A146-BE57F72A2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1D522A4-4985-44B0-9837-9375BB9BBF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68D41AD-30F5-42BC-AE7B-8833B5217F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220AFA3-3C86-43B5-AEF1-ACFEF3D7DF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37172D3-6451-44CE-86DD-61DC848E1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43F49B-CB0B-42B5-9186-CDBC234F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67741F0-3DE6-4681-B7D2-BE8DB2CC9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BCCDD8-5BCB-4E04-B321-7AD0FC7384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93A7A28-C5D2-441D-9C9F-E92B2C762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495AA57C-2EDF-49BB-9F46-9B2A629917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2D0867-3B17-46BC-B17F-043ACD1710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CED076F-9C22-4814-A87C-68547EAFB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7A43B1-AA22-495C-8D30-383060F7D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6258B7-0AD7-4C32-8582-48421FB37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A2CF102-0C06-4123-9C3F-C9D7CD2AE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8155131-973B-4095-BCCE-4A31127E2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46422A3-D275-41B0-97A9-42D613BD17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486AD56-213A-4FFF-B77F-636B132A16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618E8F7-9616-4362-B784-A97C8AB642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AE34785-A10B-44D9-9E6B-97D84E0037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E3BF0BF-90E7-469F-BBA8-67812B4DA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D33B51A-B34B-4F0E-A0BD-7E260DBA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BFE20EC-C28F-4B4D-A99F-7D90A1164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89A2C18-5582-41ED-8F0B-5052346C35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AF0FFC-2B64-4664-AD76-A34659DAB6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CD2FBF1-C748-4832-AF1D-B917A2092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AA001B-97E3-4762-A797-76B0194E4C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5E3593-4F63-4759-9E71-C3E88DBC9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A0DD5D-974A-4A86-A440-E9D973601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6B41FD-0DBB-42E9-BB92-1C01F8B7F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D4766B6-CCD9-4374-BA01-DD292A7E2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0222815-1332-4CED-8407-758C920BC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B89B924-670B-4E53-9E04-2E2867BD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FCD91BA-126E-48FF-BE6B-BB605713D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1C73511-3B46-4863-AB0C-2DC958AB0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6650D9D-44E6-4DBD-8EE3-CE6FF7A113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D6DB8BF-56D5-4450-AF80-298DBE4EE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976D3B-D7A9-4196-8418-CBE7FCB641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016D302-2424-454A-9594-69B358A272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F1EE6E7-F407-416B-86BE-F57AE6679D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6669563-FB54-4353-93D3-546D36EB4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6291833-3356-45B5-AFDD-3D6614905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C146F8-9BF3-48D7-85C8-9E9C8E06B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06B8B6-37FA-45B3-A3AE-9C45FF5625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9988A97-4B01-4927-9BB3-596956891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B011BA0-A413-421C-9BFE-D7E82E87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1F567D3-ED8F-49DA-A571-BB4631DA2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E4F92A7-2DD4-4379-AD8C-C6BFD01D0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6373F12-5644-440A-AB00-482AE0F5C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22E4F8-B77E-463D-AA0F-DADEC8408A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DF7C113-A2FD-487C-8660-682361641B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1553D2B-AAC3-4406-8C6A-9BE37FC60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0AD80F9-40CA-44B0-ADD1-ED45D9CAD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24B5B8F-322E-4A8C-BB74-AD0E1D6BF5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E45A4D-32E0-45D1-8D9E-092876317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A4163C1-A712-490B-8A77-3ABB0376B9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1F41446-75DB-4A82-ACBE-B0CE72871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73E6AE7-07E4-4E1C-BF17-3F00DAD69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C9550ECD-B7C3-4170-9398-DD33ECD9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43A14B8-2253-4645-858E-F7F1F6DBE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4204D4D-1580-482D-9E19-610798C099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9364DC0-803D-4685-BC33-D05BE394D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83750ED-18BC-41F7-9A37-BC22C31D07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528DCD7-F772-49A5-9349-522F36B7F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1B9BF77-6098-4FD9-A8A6-8D0554A5B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9A70785-A09C-4EA3-B627-52F80B97FC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57483FD-35F0-4708-A7ED-D7E6396B4B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130C969-957D-49AB-A3D8-0189D174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49EB4B4-FBAE-4C4C-960D-F20B4FC19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466202B-43AE-4C6C-8660-434E15E6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D2038A8-DD4D-4068-AD1A-8A4F358AD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BD6BD83-4052-43BD-A80A-DBDAA9917F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6B38710-E42D-48D8-A36A-7A0D5EB4E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E2B34D3-93F2-4834-8A70-91000CC8B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B56EE44-2C4C-4E80-B86D-CC678280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9FF8805-E1BE-407C-9D12-99A713FDB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C672DB8-0B2E-4606-814F-9908207850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BC9858-36C7-46A2-B2A7-9E0EDC30B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4DC6639A-84DD-4EE6-8386-9F712636FA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54C6C90-9D26-4E48-A5B4-DD7D5C939C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AABC82A-DCD7-4778-8D25-DBF63D9FA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8CB3C5-9F8F-4C2D-9C91-B411FDC8F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88F44B8-F557-44BB-9804-2BD38B62D4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A888434-6EDE-4F62-AE3B-1F8AEF5B7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A6F8BE6-2B09-4DA7-B68A-0A6A07DD78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7C4F971-DF59-40FC-8146-585AB47E3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9A3E057-4416-4456-B12F-10BFFE431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983C673-8E92-483D-AC08-A472326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573DCA-E800-4E3F-897A-4C1D414A2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95E1F75-54AB-4A13-948B-20A60C874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2732C06-9929-404B-9188-ABC6FFD7B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42179FA-C3CA-4C92-8C3D-5542800C8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3548554-B811-47D2-8985-AFF4A455A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456F45C-1576-4729-B2F6-54720CD1F1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A91CA4B-6B12-447C-B10E-98D426668F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41A0518-23C8-46C3-B7E1-ADD4554CE8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3F0412E-34DA-421E-B2F4-71400CCF9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01727D0-27B4-4927-8F18-ABB78A2EE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C6E3D18-AED5-4DEF-83F9-866B657F6F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9519C21-9F14-4C46-83C1-0622D34D5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E715624-6E98-4EBF-BB40-5481F4394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9F374CD-666B-4D04-B971-9BB0942A1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D316BE-605A-4901-AC5F-90612919E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EC4DA-7CC6-4F6F-9F77-680D72C63F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1BD405F-653A-48C0-8E6D-3B22405352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FF44AF3-C483-45D0-A342-B53AFE07EE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711DA0F-24EF-46F4-B57F-ED2BBC633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98AE224-8113-42CA-A89C-8659BF5B3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19FB2A4-2741-4F4D-B9C6-8B5EB8383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52C646C-93F4-4A1D-BB15-3C20B799C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6A605F5-334A-47CF-A84B-B8A3D5283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370C1E0-2CDC-4BD1-AFA4-4242696A0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29E54AA-CF5E-45E1-BBF8-428EB32EEE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427996B-7B5E-48AF-8F09-08735ABE5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AB0FB55-FA3D-4C4B-9845-9B911E48A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E5D6BCA-B850-4F1C-9899-BF45E79729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12D7EEA-48D3-4C95-A47A-A2AF5B158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2F2635F-59EB-45E7-B934-46664B008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EB0249D-75AA-4371-A453-ABC62AB45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732CC91-8238-4D7F-86CB-B611F4ABC2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F4530D1-B318-46B5-A5FF-EA1E4579E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F7FA9A3-5AA9-4CDE-BB58-B084C28C2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758658-5CEB-4B51-86E9-23C06BD8A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14CA2E3-6EB2-4858-935B-ADFC7B566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881D2E6-06D3-49F7-A686-5E738F60DD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F32B-C9B3-47D7-B6C8-4A3AF62F1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EAEA6D6-C7E5-43BA-A451-C86E59C00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0735F05-88E4-4089-B07E-3DC6C9D9A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25E6A13-7565-436E-9933-F4BF0067A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15032C7-2656-46F2-B318-D7E3348F44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8BBA647-197A-4568-A279-A6BA07BF6E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9FA960F-B6CB-4517-B49F-15B16E92FF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6C9456-FDB6-4D9F-83BA-AF16F880B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331DEFA-A2F4-4492-A407-28744660C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763470C-D5B6-47C5-BDB0-2E8F2C6FD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4398CDC-D797-4148-A961-68263A364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5E0D7C7-DAD1-45C3-B1C6-8E899F89C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7E98DBB-F43C-41CE-A861-F1B028224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38305CB-7078-4B01-991F-5270D339B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0CACF7-1F28-48E5-854F-5E1F3413D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D86780-3F0D-43A6-8A32-ED24EA76D0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EAF0E05-06B2-4080-96C9-54DCEF03F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6AE2E78-293A-45DC-804A-35B79D3D3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139027F-BB3D-4AC8-BB27-A1FA5467F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9B68BA9-E26E-4AAD-82BD-8B057310A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515E61-04F2-478A-85AF-5622E96A4F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430B86D-023C-4538-B19E-4CE740520F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5352A51-2C69-4478-A123-D91483490D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A7A0107-8021-41A3-BD82-6C93C0BEE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18B47EF-9F14-4CFA-ACBE-1D3B7DC9A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D320122-AC13-4A31-B636-83C61A620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6ADDA3F-8821-47F7-B802-30138ACD0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294AD6-AEC7-4B2E-86FC-619D689CE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8A9AED8-4A86-4817-937D-B4BEA14A8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8363DB4-CDAC-4C3B-8F2A-290A265DD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A8AEA38-49AD-4714-9EE8-C80447300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5904F8D-F32C-4E7B-925A-F9EE011D8A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5E8DC28-6BE4-4978-8C7E-4066508E5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34304A5-B1ED-439A-832C-56C68F098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28599A1-40CC-49EC-92B7-5FD98E383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D7EF687-F568-4E6A-8AD7-FE72DE081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3EA0233-6935-4BC3-8928-349566D5F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D91DF5C-9ABF-4D9E-8037-2AD32DBC04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6EAFDEE-E337-463C-A639-9A1017A5A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659D789-50DA-456C-8B52-E8C0C30AC8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FDBA911-36CE-43C4-98C1-C513537F5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DAB861E-83AE-4207-AF69-AE21605D7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3B303CD-9948-4253-839B-DF6FCAC09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0E92419-6D1A-4B3B-AD1E-4D020AA8C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814835A-1391-4232-8D19-37F59879F3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9AEB94F-EA20-413A-B021-57B9C0F34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87E03E-E3F9-4035-9542-D780E6DC6E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E3D0F64F-5E92-4E78-9B89-1EF34013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BCE595C-E8E6-4207-8595-AAE39BB601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091890FE-53A3-4C7E-B338-67D7F3040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71D7C6-CD27-436C-B589-C4D34113B5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B32FAC3-5174-493D-B1CF-E0BFC96CD5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641B23-04DC-422C-BE28-34F37CF05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2A5929A-7B31-4309-BCFF-31D79FAFD0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4567BD6-C320-4C40-AED5-147079E8C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5CDF532-5341-4886-B1FE-A73EAD7E9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1B5465A-79A6-4565-ADDB-84A696473F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763AC9-A0A9-4E54-AD2E-1806FB801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87062A3-B9CB-4BF9-AA84-76E1E4A53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24A4D92-E697-4D83-BCE2-64FCC29E7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848E069-FD6F-4A83-955F-093F60FC7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37F5911-8A8F-44A8-B8B3-CEA7AAD4D6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FE9AD99-CE91-4AA5-A6BA-685D6B0A35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56226A9-C81E-4CA6-BB1C-85175E1B6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BE56223-639A-43A8-BA6D-FC52DB439A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D16A62-3528-4E92-83A8-C3A86D9E8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C27140B-2A0B-4FF5-AD02-7D1416412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8C64D33-B7D4-47E5-9D1A-F1F209C2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22B7281-908D-4546-8E68-079F2CF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5A7FE20-2EF2-4654-9D53-249DAD847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96FDCEE-41F1-4B72-AB60-110BDEAAD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88070FF-13EB-4BB2-B0F4-0FCB2D1CA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B2A2143-D25C-4152-95BF-9B15D06A9A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F3FFBBD-8ACA-46DE-9A4A-31854E8F4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BA5CF75-5C2E-4574-9164-AEAA84BC14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71F94C-FF55-4F97-9CAC-E271809926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56FF3FE-D986-4E16-9887-6FFFE15F00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CBF2A4B-A3D1-4D2F-BAA3-0D14ED87E8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6A7F4BC-10F1-48BF-9BCE-4272C495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501740C-5FC7-44BF-B682-E6CDE4BF1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11A8715-CE28-42D8-B5EC-7C8410F7F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BF62C90-026D-47D2-8A3C-DFAC0F1E3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63F2359-6001-4C35-88BD-20DA36EC8A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3934EC-786C-46F6-AD43-7F316B5CFC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5D062D-14C8-4529-8995-1EABEFD64C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D9F0146-84C6-4D15-8364-633A630BA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8937709-575F-4507-88BC-CE99F1BC3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78AE9F-3FD4-4AC4-A2B1-DB69619DC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A7CBC4-985D-43DB-A7C3-750586D02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B94E1DF-F785-4D5A-85B9-6E946893B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DD44946-6DA6-48DA-97FF-D8810E4A61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373BB13-1E76-4974-8C6C-162903F500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69ADD45-2973-43E6-8A6E-357EDF33E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AE7F923-1B63-4B68-928C-F02A3E456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B418C544-5750-4BE0-8393-C0C2484F9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4C1452D-48E3-45A8-9D85-98F13DF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9A0950F-2C75-4E3B-AAE4-B9045288F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8950576F-CED5-4D92-BA7F-7855EE5D1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34FC73-F3CC-48D2-8B75-4FD82E3D0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93BCA36-8A09-479A-A42F-D637CE7B58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66182A-D214-4BA3-B09E-B6994BA9A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43B48A3-A213-409B-85BD-4CFD1EAC0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FD6F-D1B0-4C56-9C5D-10A946FD4470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AC22" sqref="AC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90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637</v>
      </c>
      <c r="F5" s="14">
        <v>52472</v>
      </c>
      <c r="G5" s="15">
        <v>30</v>
      </c>
      <c r="H5" s="16">
        <v>5440</v>
      </c>
      <c r="I5" s="13">
        <v>1247</v>
      </c>
      <c r="J5" s="14">
        <v>1073016</v>
      </c>
      <c r="K5" s="17">
        <v>1421</v>
      </c>
      <c r="L5" s="18">
        <v>3414824</v>
      </c>
      <c r="M5" s="13">
        <v>925</v>
      </c>
      <c r="N5" s="75">
        <v>226973</v>
      </c>
      <c r="O5" s="19">
        <v>933</v>
      </c>
      <c r="P5" s="18">
        <v>87854</v>
      </c>
      <c r="Q5" s="13">
        <v>12982</v>
      </c>
      <c r="R5" s="14">
        <v>2113975</v>
      </c>
      <c r="S5" s="19">
        <v>19996</v>
      </c>
      <c r="T5" s="18">
        <v>5903616</v>
      </c>
      <c r="U5" s="13">
        <v>2499</v>
      </c>
      <c r="V5" s="14">
        <v>757256</v>
      </c>
      <c r="W5" s="13">
        <v>563</v>
      </c>
      <c r="X5" s="18">
        <v>107564</v>
      </c>
      <c r="Y5" s="20">
        <f t="shared" ref="Y5:Z19" si="0">+W5+U5+S5+Q5+O5+M5+K5+I5+G5+E5</f>
        <v>41233</v>
      </c>
      <c r="Z5" s="21">
        <f t="shared" si="0"/>
        <v>13742990</v>
      </c>
    </row>
    <row r="6" spans="1:26" ht="18.95" customHeight="1" x14ac:dyDescent="0.15">
      <c r="A6" s="7"/>
      <c r="B6" s="22"/>
      <c r="C6" s="83"/>
      <c r="D6" s="81" t="s">
        <v>22</v>
      </c>
      <c r="E6" s="23">
        <v>710</v>
      </c>
      <c r="F6" s="24">
        <v>57168</v>
      </c>
      <c r="G6" s="25">
        <v>30</v>
      </c>
      <c r="H6" s="26">
        <v>5440</v>
      </c>
      <c r="I6" s="27">
        <v>1089</v>
      </c>
      <c r="J6" s="21">
        <v>989449</v>
      </c>
      <c r="K6" s="25">
        <v>4334</v>
      </c>
      <c r="L6" s="26">
        <v>9277368</v>
      </c>
      <c r="M6" s="27">
        <v>762</v>
      </c>
      <c r="N6" s="76">
        <v>209322</v>
      </c>
      <c r="O6" s="25">
        <v>890</v>
      </c>
      <c r="P6" s="26">
        <v>75730</v>
      </c>
      <c r="Q6" s="27">
        <v>11636</v>
      </c>
      <c r="R6" s="21">
        <v>1857227</v>
      </c>
      <c r="S6" s="25">
        <v>20075</v>
      </c>
      <c r="T6" s="26">
        <v>5952666</v>
      </c>
      <c r="U6" s="27">
        <v>1736</v>
      </c>
      <c r="V6" s="21">
        <v>285047</v>
      </c>
      <c r="W6" s="27">
        <v>462</v>
      </c>
      <c r="X6" s="26">
        <v>128607</v>
      </c>
      <c r="Y6" s="20">
        <f t="shared" si="0"/>
        <v>41724</v>
      </c>
      <c r="Z6" s="21">
        <f t="shared" si="0"/>
        <v>18838024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1516.9</v>
      </c>
      <c r="F7" s="36">
        <v>272588</v>
      </c>
      <c r="G7" s="29">
        <v>151</v>
      </c>
      <c r="H7" s="30">
        <v>74178</v>
      </c>
      <c r="I7" s="31">
        <v>1877</v>
      </c>
      <c r="J7" s="32">
        <v>2280618</v>
      </c>
      <c r="K7" s="77">
        <v>1052</v>
      </c>
      <c r="L7" s="30">
        <v>2049032</v>
      </c>
      <c r="M7" s="23">
        <v>1307.3</v>
      </c>
      <c r="N7" s="24">
        <v>260911.25</v>
      </c>
      <c r="O7" s="33">
        <v>2915</v>
      </c>
      <c r="P7" s="34">
        <v>723192</v>
      </c>
      <c r="Q7" s="23">
        <v>31491.4</v>
      </c>
      <c r="R7" s="24">
        <v>5074736</v>
      </c>
      <c r="S7" s="33">
        <v>29328.2</v>
      </c>
      <c r="T7" s="34">
        <v>2612894</v>
      </c>
      <c r="U7" s="23">
        <v>4944.5</v>
      </c>
      <c r="V7" s="24">
        <v>2793250.5</v>
      </c>
      <c r="W7" s="23">
        <v>1616.1999999999998</v>
      </c>
      <c r="X7" s="34">
        <v>359802</v>
      </c>
      <c r="Y7" s="31">
        <f t="shared" si="0"/>
        <v>76199.5</v>
      </c>
      <c r="Z7" s="24">
        <f t="shared" si="0"/>
        <v>16501201.75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136.376</v>
      </c>
      <c r="H8" s="16">
        <v>84800</v>
      </c>
      <c r="I8" s="13">
        <v>337</v>
      </c>
      <c r="J8" s="14">
        <v>214444.54545454547</v>
      </c>
      <c r="K8" s="17">
        <v>0</v>
      </c>
      <c r="L8" s="18">
        <v>0</v>
      </c>
      <c r="M8" s="13">
        <v>3706</v>
      </c>
      <c r="N8" s="75">
        <v>688673.1</v>
      </c>
      <c r="O8" s="19">
        <v>47</v>
      </c>
      <c r="P8" s="18">
        <v>5903.1</v>
      </c>
      <c r="Q8" s="13">
        <v>6437</v>
      </c>
      <c r="R8" s="14">
        <v>1325205.6000000001</v>
      </c>
      <c r="S8" s="19">
        <v>26694</v>
      </c>
      <c r="T8" s="18">
        <v>3418512.4</v>
      </c>
      <c r="U8" s="13">
        <v>31</v>
      </c>
      <c r="V8" s="14">
        <v>3409.953488372093</v>
      </c>
      <c r="W8" s="13">
        <v>53</v>
      </c>
      <c r="X8" s="18">
        <v>1600</v>
      </c>
      <c r="Y8" s="13">
        <f t="shared" si="0"/>
        <v>37571.375999999997</v>
      </c>
      <c r="Z8" s="14">
        <f t="shared" si="0"/>
        <v>5761548.6989429174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122.92999999999999</v>
      </c>
      <c r="H9" s="26">
        <v>76000</v>
      </c>
      <c r="I9" s="27">
        <v>408</v>
      </c>
      <c r="J9" s="21">
        <v>194059.63636363635</v>
      </c>
      <c r="K9" s="25">
        <v>0</v>
      </c>
      <c r="L9" s="26">
        <v>0</v>
      </c>
      <c r="M9" s="27">
        <v>3761</v>
      </c>
      <c r="N9" s="76">
        <v>730886.3</v>
      </c>
      <c r="O9" s="25">
        <v>40</v>
      </c>
      <c r="P9" s="26">
        <v>5010.3</v>
      </c>
      <c r="Q9" s="27">
        <v>6539</v>
      </c>
      <c r="R9" s="21">
        <v>1274160</v>
      </c>
      <c r="S9" s="25">
        <v>27222</v>
      </c>
      <c r="T9" s="26">
        <v>3581378</v>
      </c>
      <c r="U9" s="27">
        <v>45</v>
      </c>
      <c r="V9" s="21">
        <v>4135.3255813953492</v>
      </c>
      <c r="W9" s="27">
        <v>43</v>
      </c>
      <c r="X9" s="26">
        <v>1400</v>
      </c>
      <c r="Y9" s="20">
        <f t="shared" si="0"/>
        <v>38310.93</v>
      </c>
      <c r="Z9" s="21">
        <f t="shared" si="0"/>
        <v>5886029.5619450323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178.15700000000004</v>
      </c>
      <c r="H10" s="30">
        <v>106200</v>
      </c>
      <c r="I10" s="37">
        <v>926</v>
      </c>
      <c r="J10" s="38">
        <v>537290.97272727266</v>
      </c>
      <c r="K10" s="77">
        <v>0</v>
      </c>
      <c r="L10" s="30">
        <v>0</v>
      </c>
      <c r="M10" s="35">
        <v>8327.5499999999993</v>
      </c>
      <c r="N10" s="36">
        <v>1804346.1030000001</v>
      </c>
      <c r="O10" s="29">
        <v>23</v>
      </c>
      <c r="P10" s="30">
        <v>2877.2999999999993</v>
      </c>
      <c r="Q10" s="35">
        <v>12432</v>
      </c>
      <c r="R10" s="36">
        <v>1644385.2756000003</v>
      </c>
      <c r="S10" s="29">
        <v>4520</v>
      </c>
      <c r="T10" s="30">
        <v>689996.2</v>
      </c>
      <c r="U10" s="35">
        <v>745</v>
      </c>
      <c r="V10" s="36">
        <v>62220.669767441861</v>
      </c>
      <c r="W10" s="35">
        <v>75</v>
      </c>
      <c r="X10" s="30">
        <v>1300</v>
      </c>
      <c r="Y10" s="37">
        <f t="shared" si="0"/>
        <v>27343.706999999999</v>
      </c>
      <c r="Z10" s="36">
        <f t="shared" si="0"/>
        <v>4865116.5210947152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1716</v>
      </c>
      <c r="R11" s="14">
        <v>472053.4</v>
      </c>
      <c r="S11" s="19">
        <v>0</v>
      </c>
      <c r="T11" s="18">
        <v>0</v>
      </c>
      <c r="U11" s="13">
        <v>87</v>
      </c>
      <c r="V11" s="14">
        <v>16845</v>
      </c>
      <c r="W11" s="13">
        <v>1</v>
      </c>
      <c r="X11" s="18">
        <v>144</v>
      </c>
      <c r="Y11" s="13">
        <f>+W11+U11+S11+Q11+O11+M11+K11+I11+G11+E11</f>
        <v>1895</v>
      </c>
      <c r="Z11" s="14">
        <f t="shared" si="0"/>
        <v>580393.69999999995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1581</v>
      </c>
      <c r="R12" s="21">
        <v>426103.2</v>
      </c>
      <c r="S12" s="25">
        <v>0</v>
      </c>
      <c r="T12" s="26">
        <v>0</v>
      </c>
      <c r="U12" s="27">
        <v>101</v>
      </c>
      <c r="V12" s="21">
        <v>19618</v>
      </c>
      <c r="W12" s="27">
        <v>1</v>
      </c>
      <c r="X12" s="26">
        <v>310</v>
      </c>
      <c r="Y12" s="20">
        <f t="shared" ref="Y12:Y19" si="1">+W12+U12+S12+Q12+O12+M12+K12+I12+G12+E12</f>
        <v>1774</v>
      </c>
      <c r="Z12" s="21">
        <f t="shared" si="0"/>
        <v>537382.5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7093.5</v>
      </c>
      <c r="R13" s="36">
        <v>1997415.3</v>
      </c>
      <c r="S13" s="29">
        <v>2</v>
      </c>
      <c r="T13" s="30">
        <v>1835</v>
      </c>
      <c r="U13" s="35">
        <v>722</v>
      </c>
      <c r="V13" s="36">
        <v>148373</v>
      </c>
      <c r="W13" s="35">
        <v>15</v>
      </c>
      <c r="X13" s="30">
        <v>33586</v>
      </c>
      <c r="Y13" s="37">
        <f t="shared" si="1"/>
        <v>8063.5</v>
      </c>
      <c r="Z13" s="36">
        <f t="shared" si="0"/>
        <v>2408622.2999999998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262</v>
      </c>
      <c r="N15" s="76">
        <v>35044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262</v>
      </c>
      <c r="Z15" s="24">
        <f t="shared" si="0"/>
        <v>35044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2463</v>
      </c>
      <c r="N16" s="36">
        <v>438387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2463</v>
      </c>
      <c r="Z16" s="36">
        <f t="shared" si="0"/>
        <v>438387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818</v>
      </c>
      <c r="H17" s="18">
        <v>300455</v>
      </c>
      <c r="I17" s="13">
        <v>193</v>
      </c>
      <c r="J17" s="14">
        <v>105297</v>
      </c>
      <c r="K17" s="19">
        <v>67</v>
      </c>
      <c r="L17" s="18">
        <v>45395</v>
      </c>
      <c r="M17" s="13">
        <v>488.096</v>
      </c>
      <c r="N17" s="75">
        <v>122861</v>
      </c>
      <c r="O17" s="19">
        <v>2950</v>
      </c>
      <c r="P17" s="18">
        <v>1188145.2</v>
      </c>
      <c r="Q17" s="13">
        <v>4340</v>
      </c>
      <c r="R17" s="14">
        <v>1146107.7</v>
      </c>
      <c r="S17" s="19">
        <v>279</v>
      </c>
      <c r="T17" s="18">
        <v>58527</v>
      </c>
      <c r="U17" s="13">
        <v>22</v>
      </c>
      <c r="V17" s="14">
        <v>4840</v>
      </c>
      <c r="W17" s="13">
        <v>2475.096</v>
      </c>
      <c r="X17" s="18">
        <v>345483</v>
      </c>
      <c r="Y17" s="41">
        <f t="shared" si="1"/>
        <v>11632.191999999999</v>
      </c>
      <c r="Z17" s="42">
        <f t="shared" si="0"/>
        <v>3317110.9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703</v>
      </c>
      <c r="H18" s="26">
        <v>232902</v>
      </c>
      <c r="I18" s="27">
        <v>207</v>
      </c>
      <c r="J18" s="21">
        <v>133527</v>
      </c>
      <c r="K18" s="25">
        <v>43</v>
      </c>
      <c r="L18" s="26">
        <v>29210</v>
      </c>
      <c r="M18" s="27">
        <v>778.072</v>
      </c>
      <c r="N18" s="21">
        <v>191632</v>
      </c>
      <c r="O18" s="25">
        <v>3100</v>
      </c>
      <c r="P18" s="26">
        <v>1244380.3</v>
      </c>
      <c r="Q18" s="27">
        <v>4632</v>
      </c>
      <c r="R18" s="21">
        <v>1187545.5</v>
      </c>
      <c r="S18" s="25">
        <v>147</v>
      </c>
      <c r="T18" s="26">
        <v>33130</v>
      </c>
      <c r="U18" s="27">
        <v>4</v>
      </c>
      <c r="V18" s="21">
        <v>880</v>
      </c>
      <c r="W18" s="27">
        <v>2541.096</v>
      </c>
      <c r="X18" s="26">
        <v>350858</v>
      </c>
      <c r="Y18" s="23">
        <f t="shared" si="1"/>
        <v>12155.168</v>
      </c>
      <c r="Z18" s="24">
        <f t="shared" si="0"/>
        <v>3404064.8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1029</v>
      </c>
      <c r="H19" s="34">
        <v>358594</v>
      </c>
      <c r="I19" s="23">
        <v>390</v>
      </c>
      <c r="J19" s="24">
        <v>232368</v>
      </c>
      <c r="K19" s="78">
        <v>150</v>
      </c>
      <c r="L19" s="34">
        <v>107325</v>
      </c>
      <c r="M19" s="23">
        <v>813.07600000000002</v>
      </c>
      <c r="N19" s="24">
        <v>243952</v>
      </c>
      <c r="O19" s="33">
        <v>1522</v>
      </c>
      <c r="P19" s="34">
        <v>621781.9</v>
      </c>
      <c r="Q19" s="23">
        <v>7271</v>
      </c>
      <c r="R19" s="24">
        <v>2360260.0619999999</v>
      </c>
      <c r="S19" s="33">
        <v>230</v>
      </c>
      <c r="T19" s="34">
        <v>46779</v>
      </c>
      <c r="U19" s="23">
        <v>55</v>
      </c>
      <c r="V19" s="24">
        <v>12100</v>
      </c>
      <c r="W19" s="23">
        <v>5067.056700000001</v>
      </c>
      <c r="X19" s="34">
        <v>654117</v>
      </c>
      <c r="Y19" s="35">
        <f t="shared" si="1"/>
        <v>16527.132700000002</v>
      </c>
      <c r="Z19" s="36">
        <f t="shared" si="0"/>
        <v>4637276.9619999994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767</v>
      </c>
      <c r="F20" s="14">
        <f t="shared" ref="F20:X22" si="2">F5+F8+F11+F14+F17</f>
        <v>71472</v>
      </c>
      <c r="G20" s="19">
        <f>G5+G8+G11+G14+G17</f>
        <v>1059.376</v>
      </c>
      <c r="H20" s="18">
        <f t="shared" si="2"/>
        <v>465695</v>
      </c>
      <c r="I20" s="13">
        <f t="shared" si="2"/>
        <v>1778</v>
      </c>
      <c r="J20" s="14">
        <f t="shared" si="2"/>
        <v>1394108.8454545455</v>
      </c>
      <c r="K20" s="19">
        <f t="shared" si="2"/>
        <v>1488</v>
      </c>
      <c r="L20" s="18">
        <f t="shared" si="2"/>
        <v>3460219</v>
      </c>
      <c r="M20" s="13">
        <f t="shared" si="2"/>
        <v>5134.0959999999995</v>
      </c>
      <c r="N20" s="14">
        <f t="shared" si="2"/>
        <v>1053507.1000000001</v>
      </c>
      <c r="O20" s="19">
        <f t="shared" si="2"/>
        <v>3930</v>
      </c>
      <c r="P20" s="18">
        <f t="shared" si="2"/>
        <v>1281902.3</v>
      </c>
      <c r="Q20" s="13">
        <f t="shared" si="2"/>
        <v>25475</v>
      </c>
      <c r="R20" s="14">
        <f t="shared" si="2"/>
        <v>5057341.7</v>
      </c>
      <c r="S20" s="19">
        <f t="shared" si="2"/>
        <v>46969</v>
      </c>
      <c r="T20" s="18">
        <f t="shared" si="2"/>
        <v>9380655.4000000004</v>
      </c>
      <c r="U20" s="13">
        <f t="shared" si="2"/>
        <v>2639</v>
      </c>
      <c r="V20" s="14">
        <f t="shared" si="2"/>
        <v>782350.95348837215</v>
      </c>
      <c r="W20" s="13">
        <f t="shared" si="2"/>
        <v>3092.096</v>
      </c>
      <c r="X20" s="18">
        <f t="shared" si="2"/>
        <v>454791</v>
      </c>
      <c r="Y20" s="31">
        <f t="shared" ref="Y20:Z22" si="3">+Y17+Y14+Y11+Y8+Y5</f>
        <v>92331.567999999999</v>
      </c>
      <c r="Z20" s="32">
        <f t="shared" si="3"/>
        <v>23402043.298942916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840</v>
      </c>
      <c r="F21" s="21">
        <f t="shared" si="4"/>
        <v>76168</v>
      </c>
      <c r="G21" s="25">
        <f t="shared" si="4"/>
        <v>930.93000000000006</v>
      </c>
      <c r="H21" s="26">
        <f t="shared" si="4"/>
        <v>389342</v>
      </c>
      <c r="I21" s="27">
        <f t="shared" si="4"/>
        <v>1705</v>
      </c>
      <c r="J21" s="21">
        <f t="shared" si="4"/>
        <v>1318386.9363636363</v>
      </c>
      <c r="K21" s="25">
        <f t="shared" si="4"/>
        <v>4377</v>
      </c>
      <c r="L21" s="26">
        <f t="shared" si="4"/>
        <v>9306578</v>
      </c>
      <c r="M21" s="27">
        <f t="shared" si="4"/>
        <v>5578.0720000000001</v>
      </c>
      <c r="N21" s="21">
        <f t="shared" si="4"/>
        <v>1181884.3</v>
      </c>
      <c r="O21" s="25">
        <f t="shared" si="4"/>
        <v>4030</v>
      </c>
      <c r="P21" s="26">
        <f t="shared" si="4"/>
        <v>1325120.6000000001</v>
      </c>
      <c r="Q21" s="27">
        <f t="shared" si="4"/>
        <v>24388</v>
      </c>
      <c r="R21" s="21">
        <f t="shared" si="4"/>
        <v>4745035.7</v>
      </c>
      <c r="S21" s="25">
        <f t="shared" si="4"/>
        <v>47444</v>
      </c>
      <c r="T21" s="26">
        <f t="shared" si="4"/>
        <v>9567174</v>
      </c>
      <c r="U21" s="27">
        <f t="shared" si="2"/>
        <v>1886</v>
      </c>
      <c r="V21" s="21">
        <f t="shared" si="2"/>
        <v>309680.32558139536</v>
      </c>
      <c r="W21" s="27">
        <f t="shared" si="2"/>
        <v>3047.096</v>
      </c>
      <c r="X21" s="26">
        <f t="shared" si="2"/>
        <v>481175</v>
      </c>
      <c r="Y21" s="23">
        <f t="shared" si="3"/>
        <v>94226.097999999998</v>
      </c>
      <c r="Z21" s="24">
        <f t="shared" si="3"/>
        <v>28700544.861945033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1633.9</v>
      </c>
      <c r="F22" s="24">
        <f t="shared" si="2"/>
        <v>289088</v>
      </c>
      <c r="G22" s="33">
        <f t="shared" si="2"/>
        <v>1553.1570000000002</v>
      </c>
      <c r="H22" s="34">
        <f t="shared" si="2"/>
        <v>733972</v>
      </c>
      <c r="I22" s="23">
        <f t="shared" si="2"/>
        <v>3210</v>
      </c>
      <c r="J22" s="24">
        <f t="shared" si="2"/>
        <v>3063689.9727272727</v>
      </c>
      <c r="K22" s="33">
        <f t="shared" si="2"/>
        <v>1202</v>
      </c>
      <c r="L22" s="34">
        <f t="shared" si="2"/>
        <v>2156357</v>
      </c>
      <c r="M22" s="23">
        <f t="shared" si="2"/>
        <v>12929.925999999999</v>
      </c>
      <c r="N22" s="24">
        <f t="shared" si="2"/>
        <v>2766596.3530000001</v>
      </c>
      <c r="O22" s="33">
        <f t="shared" si="2"/>
        <v>4460</v>
      </c>
      <c r="P22" s="34">
        <f t="shared" si="2"/>
        <v>1347851.2000000002</v>
      </c>
      <c r="Q22" s="23">
        <f t="shared" si="2"/>
        <v>58287.9</v>
      </c>
      <c r="R22" s="24">
        <f t="shared" si="2"/>
        <v>11076796.637600001</v>
      </c>
      <c r="S22" s="33">
        <f t="shared" si="2"/>
        <v>34080.199999999997</v>
      </c>
      <c r="T22" s="34">
        <f t="shared" si="2"/>
        <v>3351504.2</v>
      </c>
      <c r="U22" s="23">
        <f t="shared" si="2"/>
        <v>6466.5</v>
      </c>
      <c r="V22" s="24">
        <f t="shared" si="2"/>
        <v>3015944.1697674417</v>
      </c>
      <c r="W22" s="23">
        <f t="shared" si="2"/>
        <v>6773.2567000000008</v>
      </c>
      <c r="X22" s="34">
        <f t="shared" si="2"/>
        <v>1048805</v>
      </c>
      <c r="Y22" s="23">
        <f t="shared" si="3"/>
        <v>130596.8397</v>
      </c>
      <c r="Z22" s="24">
        <f t="shared" si="3"/>
        <v>28850604.533094715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48.102250957854402</v>
      </c>
      <c r="F23" s="175"/>
      <c r="G23" s="174">
        <f>(G20+G21)/(G22+G41)*100</f>
        <v>66.836609278853189</v>
      </c>
      <c r="H23" s="175"/>
      <c r="I23" s="174">
        <f>(I20+I21)/(I22+I41)*100</f>
        <v>54.876319521033558</v>
      </c>
      <c r="J23" s="175"/>
      <c r="K23" s="174">
        <f>(K20+K21)/(K22+K41)*100</f>
        <v>110.80672586434915</v>
      </c>
      <c r="L23" s="175"/>
      <c r="M23" s="174">
        <f>(M20+M21)/(M22+M41)*100</f>
        <v>40.724749264631747</v>
      </c>
      <c r="N23" s="175"/>
      <c r="O23" s="174">
        <f>(O20+O21)/(O22+O41)*100</f>
        <v>88.248337028824835</v>
      </c>
      <c r="P23" s="175"/>
      <c r="Q23" s="174">
        <f>(Q20+Q21)/(Q22+Q41)*100</f>
        <v>43.175615297760473</v>
      </c>
      <c r="R23" s="175"/>
      <c r="S23" s="174">
        <f>(S20+S21)/(S22+S41)*100</f>
        <v>137.55729550640049</v>
      </c>
      <c r="T23" s="175"/>
      <c r="U23" s="174">
        <f>(U20+U21)/(U22+U41)*100</f>
        <v>37.151067323481115</v>
      </c>
      <c r="V23" s="175"/>
      <c r="W23" s="174">
        <f>(W20+W21)/(W22+W41)*100</f>
        <v>45.470398896171147</v>
      </c>
      <c r="X23" s="175"/>
      <c r="Y23" s="174">
        <f>(Y20+Y21)/(Y22+Y41)*100</f>
        <v>70.910690534351247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176931.26874349714</v>
      </c>
      <c r="F24" s="177"/>
      <c r="G24" s="178">
        <f>H22/G22*1000</f>
        <v>472567.80866325804</v>
      </c>
      <c r="H24" s="179"/>
      <c r="I24" s="180">
        <f>J22/I22*1000</f>
        <v>954420.55225148681</v>
      </c>
      <c r="J24" s="181"/>
      <c r="K24" s="178">
        <f>L22/K22*1000</f>
        <v>1793974.2096505824</v>
      </c>
      <c r="L24" s="179"/>
      <c r="M24" s="180">
        <f>N22/M22*1000</f>
        <v>213968.45991229959</v>
      </c>
      <c r="N24" s="181"/>
      <c r="O24" s="178">
        <f>P22/O22*1000</f>
        <v>302208.78923766821</v>
      </c>
      <c r="P24" s="179"/>
      <c r="Q24" s="180">
        <f>R22/Q22*1000</f>
        <v>190035.953218421</v>
      </c>
      <c r="R24" s="181"/>
      <c r="S24" s="178">
        <f>T22/S22*1000</f>
        <v>98341.682267122858</v>
      </c>
      <c r="T24" s="179"/>
      <c r="U24" s="180">
        <f>V22/U22*1000</f>
        <v>466395.13952948916</v>
      </c>
      <c r="V24" s="181"/>
      <c r="W24" s="178">
        <f>X22/W22*1000</f>
        <v>154845.00978679871</v>
      </c>
      <c r="X24" s="179"/>
      <c r="Y24" s="180">
        <f>Z22/Y22*1000</f>
        <v>220913.49683015887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1.2511022500646316</v>
      </c>
      <c r="F25" s="49"/>
      <c r="G25" s="50">
        <f>G22/Y22*100</f>
        <v>1.1892760985394659</v>
      </c>
      <c r="H25" s="51"/>
      <c r="I25" s="48">
        <f>I22/Y22*100</f>
        <v>2.4579461550324178</v>
      </c>
      <c r="J25" s="49"/>
      <c r="K25" s="50">
        <f>K22/Y22*100</f>
        <v>0.92038980633924183</v>
      </c>
      <c r="L25" s="51"/>
      <c r="M25" s="48">
        <f>M22/Y22*100</f>
        <v>9.9006423353749806</v>
      </c>
      <c r="N25" s="49"/>
      <c r="O25" s="50">
        <f>O22/Y22*100</f>
        <v>3.4150902964001819</v>
      </c>
      <c r="P25" s="51"/>
      <c r="Q25" s="48">
        <f>Q22/Y22*100</f>
        <v>44.631937598104074</v>
      </c>
      <c r="R25" s="49"/>
      <c r="S25" s="50">
        <f>S22/Y22*100</f>
        <v>26.095731013313333</v>
      </c>
      <c r="T25" s="51"/>
      <c r="U25" s="48">
        <f>U22/Y22*100</f>
        <v>4.9514980721237158</v>
      </c>
      <c r="V25" s="49"/>
      <c r="W25" s="50">
        <f>W22/Y22*100</f>
        <v>5.1863863747079639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+'(令和5年8月)'!E20</f>
        <v>1027.5</v>
      </c>
      <c r="F27" s="128">
        <f>+'(令和5年8月)'!F20</f>
        <v>125682</v>
      </c>
      <c r="G27" s="129">
        <f>+'(令和5年8月)'!G20</f>
        <v>1046.146</v>
      </c>
      <c r="H27" s="130">
        <f>+'(令和5年8月)'!H20</f>
        <v>396704</v>
      </c>
      <c r="I27" s="131">
        <f>+'(令和5年8月)'!I20</f>
        <v>1771</v>
      </c>
      <c r="J27" s="128">
        <f>+'(令和5年8月)'!J20</f>
        <v>1259006.7272727273</v>
      </c>
      <c r="K27" s="129">
        <f>+'(令和5年8月)'!K20</f>
        <v>2404</v>
      </c>
      <c r="L27" s="130">
        <f>+'(令和5年8月)'!L20</f>
        <v>4648902</v>
      </c>
      <c r="M27" s="131">
        <f>+'(令和5年8月)'!M20</f>
        <v>6865.0119999999997</v>
      </c>
      <c r="N27" s="128">
        <f>+'(令和5年8月)'!N20</f>
        <v>1297757</v>
      </c>
      <c r="O27" s="129">
        <f>+'(令和5年8月)'!O20</f>
        <v>4230</v>
      </c>
      <c r="P27" s="130">
        <f>+'(令和5年8月)'!P20</f>
        <v>1433079</v>
      </c>
      <c r="Q27" s="131">
        <f>+'(令和5年8月)'!Q20</f>
        <v>24744.799999999999</v>
      </c>
      <c r="R27" s="128">
        <f>+'(令和5年8月)'!R20</f>
        <v>4773179</v>
      </c>
      <c r="S27" s="129">
        <f>+'(令和5年8月)'!S20</f>
        <v>44415.7</v>
      </c>
      <c r="T27" s="130">
        <f>+'(令和5年8月)'!T20</f>
        <v>8138400</v>
      </c>
      <c r="U27" s="131">
        <f>+'(令和5年8月)'!U20</f>
        <v>3265.4</v>
      </c>
      <c r="V27" s="128">
        <f>+'(令和5年8月)'!V20</f>
        <v>836309.39534883725</v>
      </c>
      <c r="W27" s="131">
        <f>+'(令和5年8月)'!W20</f>
        <v>6854.7759999999998</v>
      </c>
      <c r="X27" s="130">
        <f>+'(令和5年8月)'!X20</f>
        <v>1361289.5</v>
      </c>
      <c r="Y27" s="131">
        <f>+'(令和5年8月)'!Y20</f>
        <v>96624.334000000003</v>
      </c>
      <c r="Z27" s="128">
        <f>+'(令和5年8月)'!Z20</f>
        <v>24270308.622621566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+'(令和5年8月)'!E21</f>
        <v>806</v>
      </c>
      <c r="F28" s="135">
        <f>+'(令和5年8月)'!F21</f>
        <v>81199</v>
      </c>
      <c r="G28" s="136">
        <f>+'(令和5年8月)'!G21</f>
        <v>1046.9690000000001</v>
      </c>
      <c r="H28" s="137">
        <f>+'(令和5年8月)'!H21</f>
        <v>398234</v>
      </c>
      <c r="I28" s="134">
        <f>+'(令和5年8月)'!I21</f>
        <v>1601</v>
      </c>
      <c r="J28" s="135">
        <f>+'(令和5年8月)'!J21</f>
        <v>1138342.6363636362</v>
      </c>
      <c r="K28" s="136">
        <f>+'(令和5年8月)'!K21</f>
        <v>1930.3</v>
      </c>
      <c r="L28" s="137">
        <f>+'(令和5年8月)'!L21</f>
        <v>3727253</v>
      </c>
      <c r="M28" s="134">
        <f>+'(令和5年8月)'!M21</f>
        <v>7808.4120000000003</v>
      </c>
      <c r="N28" s="135">
        <f>+'(令和5年8月)'!N21</f>
        <v>1556721</v>
      </c>
      <c r="O28" s="136">
        <f>+'(令和5年8月)'!O21</f>
        <v>4081</v>
      </c>
      <c r="P28" s="137">
        <f>+'(令和5年8月)'!P21</f>
        <v>1326268</v>
      </c>
      <c r="Q28" s="134">
        <f>+'(令和5年8月)'!Q21</f>
        <v>23942.400000000001</v>
      </c>
      <c r="R28" s="135">
        <f>+'(令和5年8月)'!R21</f>
        <v>4507791.5999999996</v>
      </c>
      <c r="S28" s="136">
        <f>+'(令和5年8月)'!S21</f>
        <v>45481.5</v>
      </c>
      <c r="T28" s="137">
        <f>+'(令和5年8月)'!T21</f>
        <v>8541397</v>
      </c>
      <c r="U28" s="134">
        <f>+'(令和5年8月)'!U21</f>
        <v>2995.1</v>
      </c>
      <c r="V28" s="135">
        <f>+'(令和5年8月)'!V21</f>
        <v>738370.65116279072</v>
      </c>
      <c r="W28" s="134">
        <f>+'(令和5年8月)'!W21</f>
        <v>6906.6459999999997</v>
      </c>
      <c r="X28" s="137">
        <f>+'(令和5年8月)'!X21</f>
        <v>1382511</v>
      </c>
      <c r="Y28" s="138">
        <f>+'(令和5年8月)'!Y21</f>
        <v>96599.327000000005</v>
      </c>
      <c r="Z28" s="139">
        <f>+'(令和5年8月)'!Z21</f>
        <v>23398087.887526426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+'(令和5年8月)'!E22</f>
        <v>2072.9079999999999</v>
      </c>
      <c r="F29" s="139">
        <f>+'(令和5年8月)'!F22</f>
        <v>379271</v>
      </c>
      <c r="G29" s="140">
        <f>+'(令和5年8月)'!G22</f>
        <v>1774.4290000000001</v>
      </c>
      <c r="H29" s="141">
        <f>+'(令和5年8月)'!H22</f>
        <v>775988</v>
      </c>
      <c r="I29" s="138">
        <f>+'(令和5年8月)'!I22</f>
        <v>3203</v>
      </c>
      <c r="J29" s="139">
        <f>+'(令和5年8月)'!J22</f>
        <v>2607478.7545454544</v>
      </c>
      <c r="K29" s="140">
        <f>+'(令和5年8月)'!K22</f>
        <v>7259.9999999999991</v>
      </c>
      <c r="L29" s="141">
        <f>+'(令和5年8月)'!L22</f>
        <v>4355059</v>
      </c>
      <c r="M29" s="138">
        <f>+'(令和5年8月)'!M22</f>
        <v>14341.552</v>
      </c>
      <c r="N29" s="139">
        <f>+'(令和5年8月)'!N22</f>
        <v>3027828.25</v>
      </c>
      <c r="O29" s="140">
        <f>+'(令和5年8月)'!O22</f>
        <v>4908</v>
      </c>
      <c r="P29" s="141">
        <f>+'(令和5年8月)'!P22</f>
        <v>1497289</v>
      </c>
      <c r="Q29" s="138">
        <f>+'(令和5年8月)'!Q22</f>
        <v>61887.899999999994</v>
      </c>
      <c r="R29" s="139">
        <f>+'(令和5年8月)'!R22</f>
        <v>11451175.699999999</v>
      </c>
      <c r="S29" s="140">
        <f>+'(令和5年8月)'!S22</f>
        <v>36910.199999999997</v>
      </c>
      <c r="T29" s="141">
        <f>+'(令和5年8月)'!T22</f>
        <v>3726608</v>
      </c>
      <c r="U29" s="138">
        <f>+'(令和5年8月)'!U22</f>
        <v>5888.5</v>
      </c>
      <c r="V29" s="139">
        <f>+'(令和5年8月)'!V22</f>
        <v>2039460.034883721</v>
      </c>
      <c r="W29" s="138">
        <f>+'(令和5年8月)'!W22</f>
        <v>8121.6371999999992</v>
      </c>
      <c r="X29" s="141">
        <f>+'(令和5年8月)'!X22</f>
        <v>1937841</v>
      </c>
      <c r="Y29" s="138">
        <f>+'(令和5年8月)'!Y22</f>
        <v>146368.1262</v>
      </c>
      <c r="Z29" s="139">
        <f>+'(令和5年8月)'!Z22</f>
        <v>31797998.739429176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+'(令和5年8月)'!E23</f>
        <v>46.72151783903233</v>
      </c>
      <c r="F30" s="183">
        <f>+'(令和5年1月)'!F23</f>
        <v>0</v>
      </c>
      <c r="G30" s="182">
        <f>+'(令和5年8月)'!G23</f>
        <v>58.966284575994287</v>
      </c>
      <c r="H30" s="183">
        <f>+'(令和5年1月)'!H23</f>
        <v>0</v>
      </c>
      <c r="I30" s="182">
        <f>+'(令和5年8月)'!I23</f>
        <v>54.073123797305968</v>
      </c>
      <c r="J30" s="183">
        <f>+'(令和5年1月)'!J23</f>
        <v>0</v>
      </c>
      <c r="K30" s="182">
        <f>+'(令和5年8月)'!K23</f>
        <v>30.857236425250779</v>
      </c>
      <c r="L30" s="183">
        <f>+'(令和5年1月)'!L23</f>
        <v>0</v>
      </c>
      <c r="M30" s="182">
        <f>+'(令和5年8月)'!M23</f>
        <v>49.528030711959801</v>
      </c>
      <c r="N30" s="183">
        <f>+'(令和5年1月)'!N23</f>
        <v>0</v>
      </c>
      <c r="O30" s="182">
        <f>+'(令和5年8月)'!O23</f>
        <v>85.972897486293576</v>
      </c>
      <c r="P30" s="183">
        <f>+'(令和5年1月)'!P23</f>
        <v>0</v>
      </c>
      <c r="Q30" s="182">
        <f>+'(令和5年8月)'!Q23</f>
        <v>39.591651527891401</v>
      </c>
      <c r="R30" s="183">
        <f>+'(令和5年1月)'!R23</f>
        <v>0</v>
      </c>
      <c r="S30" s="182">
        <f>+'(令和5年8月)'!S23</f>
        <v>120.04508173735616</v>
      </c>
      <c r="T30" s="183">
        <f>+'(令和5年1月)'!T23</f>
        <v>0</v>
      </c>
      <c r="U30" s="182">
        <f>+'(令和5年8月)'!U23</f>
        <v>54.407432191679625</v>
      </c>
      <c r="V30" s="183">
        <f>+'(令和5年1月)'!V23</f>
        <v>0</v>
      </c>
      <c r="W30" s="182">
        <f>+'(令和5年8月)'!W23</f>
        <v>84.451058930168159</v>
      </c>
      <c r="X30" s="183">
        <f>+'(令和5年1月)'!X23</f>
        <v>0</v>
      </c>
      <c r="Y30" s="182">
        <f>+'(令和5年8月)'!Y23</f>
        <v>66.011697205535512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-260.5</v>
      </c>
      <c r="F31" s="91">
        <f t="shared" ref="F31:Z33" si="5">F20-F27</f>
        <v>-54210</v>
      </c>
      <c r="G31" s="92">
        <f t="shared" si="5"/>
        <v>13.230000000000018</v>
      </c>
      <c r="H31" s="93">
        <f t="shared" si="5"/>
        <v>68991</v>
      </c>
      <c r="I31" s="90">
        <f t="shared" si="5"/>
        <v>7</v>
      </c>
      <c r="J31" s="91">
        <f t="shared" si="5"/>
        <v>135102.11818181816</v>
      </c>
      <c r="K31" s="92">
        <f t="shared" si="5"/>
        <v>-916</v>
      </c>
      <c r="L31" s="93">
        <f t="shared" si="5"/>
        <v>-1188683</v>
      </c>
      <c r="M31" s="90">
        <f t="shared" si="5"/>
        <v>-1730.9160000000002</v>
      </c>
      <c r="N31" s="91">
        <f t="shared" si="5"/>
        <v>-244249.89999999991</v>
      </c>
      <c r="O31" s="92">
        <f t="shared" si="5"/>
        <v>-300</v>
      </c>
      <c r="P31" s="93">
        <f t="shared" si="5"/>
        <v>-151176.69999999995</v>
      </c>
      <c r="Q31" s="90">
        <f t="shared" si="5"/>
        <v>730.20000000000073</v>
      </c>
      <c r="R31" s="91">
        <f t="shared" si="5"/>
        <v>284162.70000000019</v>
      </c>
      <c r="S31" s="92">
        <f t="shared" si="5"/>
        <v>2553.3000000000029</v>
      </c>
      <c r="T31" s="93">
        <f t="shared" si="5"/>
        <v>1242255.4000000004</v>
      </c>
      <c r="U31" s="90">
        <f t="shared" si="5"/>
        <v>-626.40000000000009</v>
      </c>
      <c r="V31" s="91">
        <f t="shared" si="5"/>
        <v>-53958.4418604651</v>
      </c>
      <c r="W31" s="92">
        <f t="shared" si="5"/>
        <v>-3762.68</v>
      </c>
      <c r="X31" s="93">
        <f t="shared" si="5"/>
        <v>-906498.5</v>
      </c>
      <c r="Y31" s="90">
        <f t="shared" si="5"/>
        <v>-4292.7660000000033</v>
      </c>
      <c r="Z31" s="91">
        <f t="shared" si="5"/>
        <v>-868265.32367864996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34</v>
      </c>
      <c r="F32" s="95">
        <f t="shared" si="6"/>
        <v>-5031</v>
      </c>
      <c r="G32" s="96">
        <f t="shared" si="6"/>
        <v>-116.03899999999999</v>
      </c>
      <c r="H32" s="97">
        <f t="shared" si="6"/>
        <v>-8892</v>
      </c>
      <c r="I32" s="94">
        <f t="shared" si="6"/>
        <v>104</v>
      </c>
      <c r="J32" s="95">
        <f t="shared" si="6"/>
        <v>180044.30000000005</v>
      </c>
      <c r="K32" s="96">
        <f t="shared" si="6"/>
        <v>2446.6999999999998</v>
      </c>
      <c r="L32" s="97">
        <f t="shared" si="6"/>
        <v>5579325</v>
      </c>
      <c r="M32" s="94">
        <f t="shared" si="6"/>
        <v>-2230.34</v>
      </c>
      <c r="N32" s="95">
        <f t="shared" si="6"/>
        <v>-374836.69999999995</v>
      </c>
      <c r="O32" s="96">
        <f t="shared" si="6"/>
        <v>-51</v>
      </c>
      <c r="P32" s="97">
        <f t="shared" si="6"/>
        <v>-1147.3999999999069</v>
      </c>
      <c r="Q32" s="94">
        <f t="shared" si="6"/>
        <v>445.59999999999854</v>
      </c>
      <c r="R32" s="95">
        <f t="shared" si="6"/>
        <v>237244.10000000056</v>
      </c>
      <c r="S32" s="96">
        <f t="shared" si="6"/>
        <v>1962.5</v>
      </c>
      <c r="T32" s="97">
        <f t="shared" si="6"/>
        <v>1025777</v>
      </c>
      <c r="U32" s="94">
        <f t="shared" si="5"/>
        <v>-1109.0999999999999</v>
      </c>
      <c r="V32" s="95">
        <f t="shared" si="5"/>
        <v>-428690.32558139536</v>
      </c>
      <c r="W32" s="96">
        <f t="shared" si="5"/>
        <v>-3859.5499999999997</v>
      </c>
      <c r="X32" s="97">
        <f t="shared" si="5"/>
        <v>-901336</v>
      </c>
      <c r="Y32" s="94">
        <f t="shared" si="5"/>
        <v>-2373.2290000000066</v>
      </c>
      <c r="Z32" s="95">
        <f t="shared" si="5"/>
        <v>5302456.9744186066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-439.00799999999981</v>
      </c>
      <c r="F33" s="95">
        <f t="shared" si="5"/>
        <v>-90183</v>
      </c>
      <c r="G33" s="96">
        <f t="shared" si="5"/>
        <v>-221.27199999999993</v>
      </c>
      <c r="H33" s="97">
        <f t="shared" si="5"/>
        <v>-42016</v>
      </c>
      <c r="I33" s="94">
        <f t="shared" si="5"/>
        <v>7</v>
      </c>
      <c r="J33" s="95">
        <f t="shared" si="5"/>
        <v>456211.21818181826</v>
      </c>
      <c r="K33" s="96">
        <f t="shared" si="5"/>
        <v>-6057.9999999999991</v>
      </c>
      <c r="L33" s="97">
        <f t="shared" si="5"/>
        <v>-2198702</v>
      </c>
      <c r="M33" s="94">
        <f t="shared" si="5"/>
        <v>-1411.6260000000002</v>
      </c>
      <c r="N33" s="95">
        <f t="shared" si="5"/>
        <v>-261231.89699999988</v>
      </c>
      <c r="O33" s="96">
        <f t="shared" si="5"/>
        <v>-448</v>
      </c>
      <c r="P33" s="97">
        <f t="shared" si="5"/>
        <v>-149437.79999999981</v>
      </c>
      <c r="Q33" s="94">
        <f t="shared" si="5"/>
        <v>-3599.9999999999927</v>
      </c>
      <c r="R33" s="95">
        <f t="shared" si="5"/>
        <v>-374379.06239999831</v>
      </c>
      <c r="S33" s="96">
        <f t="shared" si="5"/>
        <v>-2830</v>
      </c>
      <c r="T33" s="97">
        <f t="shared" si="5"/>
        <v>-375103.79999999981</v>
      </c>
      <c r="U33" s="94">
        <f t="shared" si="5"/>
        <v>578</v>
      </c>
      <c r="V33" s="95">
        <f t="shared" si="5"/>
        <v>976484.13488372066</v>
      </c>
      <c r="W33" s="96">
        <f t="shared" si="5"/>
        <v>-1348.3804999999984</v>
      </c>
      <c r="X33" s="97">
        <f t="shared" si="5"/>
        <v>-889036</v>
      </c>
      <c r="Y33" s="94">
        <f t="shared" si="5"/>
        <v>-15771.286500000002</v>
      </c>
      <c r="Z33" s="95">
        <f t="shared" si="5"/>
        <v>-2947394.2063344605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1.3807331188220715</v>
      </c>
      <c r="F34" s="188"/>
      <c r="G34" s="187">
        <f t="shared" ref="G34" si="7">+G23-G30</f>
        <v>7.8703247028589018</v>
      </c>
      <c r="H34" s="188"/>
      <c r="I34" s="187">
        <f t="shared" ref="I34" si="8">+I23-I30</f>
        <v>0.8031957237275904</v>
      </c>
      <c r="J34" s="188"/>
      <c r="K34" s="187">
        <f t="shared" ref="K34" si="9">+K23-K30</f>
        <v>79.949489439098372</v>
      </c>
      <c r="L34" s="188"/>
      <c r="M34" s="187">
        <f t="shared" ref="M34" si="10">+M23-M30</f>
        <v>-8.8032814473280538</v>
      </c>
      <c r="N34" s="188"/>
      <c r="O34" s="187">
        <f t="shared" ref="O34" si="11">+O23-O30</f>
        <v>2.2754395425312595</v>
      </c>
      <c r="P34" s="188"/>
      <c r="Q34" s="187">
        <f t="shared" ref="Q34" si="12">+Q23-Q30</f>
        <v>3.5839637698690723</v>
      </c>
      <c r="R34" s="188"/>
      <c r="S34" s="187">
        <f t="shared" ref="S34" si="13">+S23-S30</f>
        <v>17.512213769044337</v>
      </c>
      <c r="T34" s="188"/>
      <c r="U34" s="187">
        <f t="shared" ref="U34" si="14">+U23-U30</f>
        <v>-17.25636486819851</v>
      </c>
      <c r="V34" s="188"/>
      <c r="W34" s="187">
        <f t="shared" ref="W34" si="15">+W23-W30</f>
        <v>-38.980660033997012</v>
      </c>
      <c r="X34" s="188"/>
      <c r="Y34" s="187">
        <f t="shared" ref="Y34" si="16">+Y23-Y30</f>
        <v>4.8989933288157346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74.647201946472023</v>
      </c>
      <c r="F35" s="60">
        <f t="shared" si="17"/>
        <v>56.867331837494625</v>
      </c>
      <c r="G35" s="61">
        <f t="shared" si="17"/>
        <v>101.26464183775497</v>
      </c>
      <c r="H35" s="62">
        <f t="shared" si="17"/>
        <v>117.39105227071065</v>
      </c>
      <c r="I35" s="59">
        <f t="shared" si="17"/>
        <v>100.39525691699605</v>
      </c>
      <c r="J35" s="60">
        <f t="shared" si="17"/>
        <v>110.73084958604453</v>
      </c>
      <c r="K35" s="61">
        <f t="shared" si="17"/>
        <v>61.896838602329453</v>
      </c>
      <c r="L35" s="62">
        <f t="shared" si="17"/>
        <v>74.430887121303044</v>
      </c>
      <c r="M35" s="59">
        <f t="shared" si="17"/>
        <v>74.786409696006345</v>
      </c>
      <c r="N35" s="60">
        <f t="shared" si="17"/>
        <v>81.179072815634981</v>
      </c>
      <c r="O35" s="61">
        <f t="shared" si="17"/>
        <v>92.907801418439718</v>
      </c>
      <c r="P35" s="62">
        <f t="shared" si="17"/>
        <v>89.450916523094676</v>
      </c>
      <c r="Q35" s="59">
        <f t="shared" si="17"/>
        <v>102.95092302221074</v>
      </c>
      <c r="R35" s="60">
        <f t="shared" si="17"/>
        <v>105.95332167513519</v>
      </c>
      <c r="S35" s="61">
        <f t="shared" si="17"/>
        <v>105.74864293481809</v>
      </c>
      <c r="T35" s="62">
        <f t="shared" si="17"/>
        <v>115.26412316917332</v>
      </c>
      <c r="U35" s="59">
        <f t="shared" si="17"/>
        <v>80.817051509769087</v>
      </c>
      <c r="V35" s="60">
        <f t="shared" si="17"/>
        <v>93.548028736666495</v>
      </c>
      <c r="W35" s="61">
        <f t="shared" si="17"/>
        <v>45.108636664422001</v>
      </c>
      <c r="X35" s="62">
        <f t="shared" si="17"/>
        <v>33.408837723349812</v>
      </c>
      <c r="Y35" s="59">
        <f t="shared" si="17"/>
        <v>95.557262003999938</v>
      </c>
      <c r="Z35" s="60">
        <f t="shared" si="17"/>
        <v>96.422520466553237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104.21836228287842</v>
      </c>
      <c r="F36" s="64">
        <f t="shared" si="17"/>
        <v>93.804110888065125</v>
      </c>
      <c r="G36" s="65">
        <f t="shared" si="17"/>
        <v>88.91667279546958</v>
      </c>
      <c r="H36" s="66">
        <f t="shared" si="17"/>
        <v>97.767141931628146</v>
      </c>
      <c r="I36" s="63">
        <f t="shared" si="17"/>
        <v>106.49594003747657</v>
      </c>
      <c r="J36" s="64">
        <f t="shared" si="17"/>
        <v>115.81635390335023</v>
      </c>
      <c r="K36" s="65">
        <f t="shared" si="17"/>
        <v>226.75231829249341</v>
      </c>
      <c r="L36" s="66">
        <f t="shared" si="17"/>
        <v>249.68999957877824</v>
      </c>
      <c r="M36" s="63">
        <f t="shared" si="17"/>
        <v>71.436701854359114</v>
      </c>
      <c r="N36" s="64">
        <f t="shared" si="17"/>
        <v>75.92139503481998</v>
      </c>
      <c r="O36" s="65">
        <f t="shared" si="17"/>
        <v>98.750306297476115</v>
      </c>
      <c r="P36" s="66">
        <f t="shared" si="17"/>
        <v>99.913486565309583</v>
      </c>
      <c r="Q36" s="63">
        <f t="shared" si="17"/>
        <v>101.86113338679496</v>
      </c>
      <c r="R36" s="64">
        <f t="shared" si="17"/>
        <v>105.26297843937596</v>
      </c>
      <c r="S36" s="65">
        <f t="shared" si="17"/>
        <v>104.31494123984477</v>
      </c>
      <c r="T36" s="66">
        <f t="shared" si="17"/>
        <v>112.00947573330218</v>
      </c>
      <c r="U36" s="63">
        <f t="shared" si="17"/>
        <v>62.96951687756669</v>
      </c>
      <c r="V36" s="64">
        <f t="shared" si="17"/>
        <v>41.9410393809273</v>
      </c>
      <c r="W36" s="65">
        <f t="shared" si="17"/>
        <v>44.11831734245537</v>
      </c>
      <c r="X36" s="66">
        <f t="shared" si="17"/>
        <v>34.804424702588257</v>
      </c>
      <c r="Y36" s="63">
        <f t="shared" si="17"/>
        <v>97.543224084780618</v>
      </c>
      <c r="Z36" s="64">
        <f t="shared" si="17"/>
        <v>122.66192434145596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78.821636078398086</v>
      </c>
      <c r="F37" s="68">
        <f t="shared" si="17"/>
        <v>76.222015392687553</v>
      </c>
      <c r="G37" s="69">
        <f t="shared" si="17"/>
        <v>87.529960342172046</v>
      </c>
      <c r="H37" s="70">
        <f t="shared" si="17"/>
        <v>94.585483280669294</v>
      </c>
      <c r="I37" s="67">
        <f t="shared" si="17"/>
        <v>100.21854511395567</v>
      </c>
      <c r="J37" s="68">
        <f t="shared" si="17"/>
        <v>117.49625830647838</v>
      </c>
      <c r="K37" s="69">
        <f t="shared" si="17"/>
        <v>16.556473829201103</v>
      </c>
      <c r="L37" s="70">
        <f t="shared" si="17"/>
        <v>49.513841259096601</v>
      </c>
      <c r="M37" s="67">
        <f t="shared" si="17"/>
        <v>90.157090390217178</v>
      </c>
      <c r="N37" s="68">
        <f t="shared" si="17"/>
        <v>91.372301351637105</v>
      </c>
      <c r="O37" s="69">
        <f t="shared" si="17"/>
        <v>90.872045639771798</v>
      </c>
      <c r="P37" s="70">
        <f t="shared" si="17"/>
        <v>90.019441804487982</v>
      </c>
      <c r="Q37" s="67">
        <f t="shared" si="17"/>
        <v>94.183030931733043</v>
      </c>
      <c r="R37" s="68">
        <f t="shared" si="17"/>
        <v>96.730649566402178</v>
      </c>
      <c r="S37" s="69">
        <f t="shared" si="17"/>
        <v>92.332742710687015</v>
      </c>
      <c r="T37" s="70">
        <f t="shared" si="17"/>
        <v>89.934444406280463</v>
      </c>
      <c r="U37" s="67">
        <f t="shared" si="17"/>
        <v>109.81574254903626</v>
      </c>
      <c r="V37" s="68">
        <f t="shared" si="17"/>
        <v>147.87954253486484</v>
      </c>
      <c r="W37" s="69">
        <f t="shared" si="17"/>
        <v>83.397676271478886</v>
      </c>
      <c r="X37" s="70">
        <f t="shared" si="17"/>
        <v>54.122345434945387</v>
      </c>
      <c r="Y37" s="67">
        <f t="shared" si="17"/>
        <v>89.224917398717096</v>
      </c>
      <c r="Z37" s="68">
        <f t="shared" si="17"/>
        <v>90.730881429089052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+'(令和6年7月)'!E20</f>
        <v>964</v>
      </c>
      <c r="F39" s="143">
        <f>+'(令和6年7月)'!F20</f>
        <v>84144</v>
      </c>
      <c r="G39" s="142">
        <f>+'(令和6年7月)'!G20</f>
        <v>1064.518</v>
      </c>
      <c r="H39" s="143">
        <f>+'(令和6年7月)'!H20</f>
        <v>454171</v>
      </c>
      <c r="I39" s="142">
        <f>+'(令和6年7月)'!I20</f>
        <v>1825</v>
      </c>
      <c r="J39" s="143">
        <f>+'(令和6年7月)'!J20</f>
        <v>1552092.9363636363</v>
      </c>
      <c r="K39" s="142">
        <f>+'(令和6年7月)'!K20</f>
        <v>2293</v>
      </c>
      <c r="L39" s="143">
        <f>+'(令和6年7月)'!L20</f>
        <v>5469200</v>
      </c>
      <c r="M39" s="142">
        <f>+'(令和6年7月)'!M20</f>
        <v>5553.0640000000003</v>
      </c>
      <c r="N39" s="143">
        <f>+'(令和6年7月)'!N20</f>
        <v>1357050.1</v>
      </c>
      <c r="O39" s="142">
        <f>+'(令和6年7月)'!O20</f>
        <v>4440</v>
      </c>
      <c r="P39" s="143">
        <f>+'(令和6年7月)'!P20</f>
        <v>1485498.5999999999</v>
      </c>
      <c r="Q39" s="142">
        <f>+'(令和6年7月)'!Q20</f>
        <v>28164</v>
      </c>
      <c r="R39" s="143">
        <f>+'(令和6年7月)'!R20</f>
        <v>5796514.3000000007</v>
      </c>
      <c r="S39" s="144">
        <f>+'(令和6年7月)'!S20</f>
        <v>51319</v>
      </c>
      <c r="T39" s="145">
        <f>+'(令和6年7月)'!T20</f>
        <v>10611182.4</v>
      </c>
      <c r="U39" s="142">
        <f>+'(令和6年7月)'!U20</f>
        <v>3499</v>
      </c>
      <c r="V39" s="143">
        <f>+'(令和6年7月)'!V20</f>
        <v>1076622.7441860465</v>
      </c>
      <c r="W39" s="142">
        <f>+'(令和6年7月)'!W20</f>
        <v>3451.1869999999999</v>
      </c>
      <c r="X39" s="143">
        <f>+'(令和6年7月)'!X20</f>
        <v>491827</v>
      </c>
      <c r="Y39" s="146">
        <f>+'(令和6年7月)'!Y20</f>
        <v>102572.769</v>
      </c>
      <c r="Z39" s="147">
        <f>+'(令和6年7月)'!Z20</f>
        <v>28378303.080549683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+'(令和6年7月)'!E21</f>
        <v>930</v>
      </c>
      <c r="F40" s="149">
        <f>+'(令和6年7月)'!F21</f>
        <v>82474.600000000006</v>
      </c>
      <c r="G40" s="148">
        <f>+'(令和6年7月)'!G21</f>
        <v>1141.2719999999999</v>
      </c>
      <c r="H40" s="149">
        <f>+'(令和6年7月)'!H21</f>
        <v>486386</v>
      </c>
      <c r="I40" s="148">
        <f>+'(令和6年7月)'!I21</f>
        <v>1877</v>
      </c>
      <c r="J40" s="149">
        <f>+'(令和6年7月)'!J21</f>
        <v>1565753.0272727273</v>
      </c>
      <c r="K40" s="148">
        <f>+'(令和6年7月)'!K21</f>
        <v>2326</v>
      </c>
      <c r="L40" s="149">
        <f>+'(令和6年7月)'!L21</f>
        <v>5495649</v>
      </c>
      <c r="M40" s="148">
        <f>+'(令和6年7月)'!M21</f>
        <v>6817.1679999999997</v>
      </c>
      <c r="N40" s="149">
        <f>+'(令和6年7月)'!N21</f>
        <v>1666211.7</v>
      </c>
      <c r="O40" s="148">
        <f>+'(令和6年7月)'!O21</f>
        <v>4530</v>
      </c>
      <c r="P40" s="149">
        <f>+'(令和6年7月)'!P21</f>
        <v>1507695.9000000001</v>
      </c>
      <c r="Q40" s="148">
        <f>+'(令和6年7月)'!Q21</f>
        <v>29189</v>
      </c>
      <c r="R40" s="149">
        <f>+'(令和6年7月)'!R21</f>
        <v>5864992.2999999998</v>
      </c>
      <c r="S40" s="144">
        <f>+'(令和6年7月)'!S21</f>
        <v>49731</v>
      </c>
      <c r="T40" s="145">
        <f>+'(令和6年7月)'!T21</f>
        <v>10507981</v>
      </c>
      <c r="U40" s="148">
        <f>+'(令和6年7月)'!U21</f>
        <v>3050</v>
      </c>
      <c r="V40" s="149">
        <f>+'(令和6年7月)'!V21</f>
        <v>816935.9627906977</v>
      </c>
      <c r="W40" s="148">
        <f>+'(令和6年7月)'!W21</f>
        <v>3964.1570000000002</v>
      </c>
      <c r="X40" s="149">
        <f>+'(令和6年7月)'!X21</f>
        <v>582910</v>
      </c>
      <c r="Y40" s="150">
        <f>+'(令和6年7月)'!Y21</f>
        <v>103555.59699999999</v>
      </c>
      <c r="Z40" s="151">
        <f>+'(令和6年7月)'!Z21</f>
        <v>28576989.490063425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+'(令和6年7月)'!E22</f>
        <v>1706.9</v>
      </c>
      <c r="F41" s="149">
        <f>+'(令和6年7月)'!F22</f>
        <v>293784</v>
      </c>
      <c r="G41" s="148">
        <f>+'(令和6年7月)'!G22</f>
        <v>1424.711</v>
      </c>
      <c r="H41" s="149">
        <f>+'(令和6年7月)'!H22</f>
        <v>657619</v>
      </c>
      <c r="I41" s="148">
        <f>+'(令和6年7月)'!I22</f>
        <v>3137</v>
      </c>
      <c r="J41" s="149">
        <f>+'(令和6年7月)'!J22</f>
        <v>2987968.0636363635</v>
      </c>
      <c r="K41" s="148">
        <f>+'(令和6年7月)'!K22</f>
        <v>4091</v>
      </c>
      <c r="L41" s="149">
        <f>+'(令和6年7月)'!L22</f>
        <v>8002716</v>
      </c>
      <c r="M41" s="148">
        <f>+'(令和6年7月)'!M22</f>
        <v>13373.901999999998</v>
      </c>
      <c r="N41" s="149">
        <f>+'(令和6年7月)'!N22</f>
        <v>2894973.5530000003</v>
      </c>
      <c r="O41" s="148">
        <f>+'(令和6年7月)'!O22</f>
        <v>4560</v>
      </c>
      <c r="P41" s="149">
        <f>+'(令和6年7月)'!P22</f>
        <v>1391069.5</v>
      </c>
      <c r="Q41" s="148">
        <f>+'(令和6年7月)'!Q22</f>
        <v>57200.9</v>
      </c>
      <c r="R41" s="149">
        <f>+'(令和6年7月)'!R22</f>
        <v>10764490.637600001</v>
      </c>
      <c r="S41" s="144">
        <f>+'(令和6年7月)'!S22</f>
        <v>34555.199999999997</v>
      </c>
      <c r="T41" s="145">
        <f>+'(令和6年7月)'!T22</f>
        <v>3538022.8</v>
      </c>
      <c r="U41" s="148">
        <f>+'(令和6年7月)'!U22</f>
        <v>5713.5</v>
      </c>
      <c r="V41" s="149">
        <f>+'(令和6年7月)'!V22</f>
        <v>2543273.541860465</v>
      </c>
      <c r="W41" s="148">
        <f>+'(令和6年7月)'!W22</f>
        <v>6728.2566999999999</v>
      </c>
      <c r="X41" s="149">
        <f>+'(令和6年7月)'!X22</f>
        <v>1075189</v>
      </c>
      <c r="Y41" s="150">
        <f>+'(令和6年7月)'!Y22</f>
        <v>132491.36969999998</v>
      </c>
      <c r="Z41" s="151">
        <f>+'(令和6年7月)'!Z22</f>
        <v>34149106.096096829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+'(令和6年7月)'!E23</f>
        <v>56.038818865021597</v>
      </c>
      <c r="F42" s="193">
        <f>+'(令和5年12月)'!F23</f>
        <v>0</v>
      </c>
      <c r="G42" s="192">
        <f>+'(令和6年7月)'!G23</f>
        <v>75.381316776571197</v>
      </c>
      <c r="H42" s="193">
        <f>+'(令和5年12月)'!H23</f>
        <v>0</v>
      </c>
      <c r="I42" s="192">
        <f>+'(令和6年7月)'!I23</f>
        <v>58.520392032880174</v>
      </c>
      <c r="J42" s="193">
        <f>+'(令和5年12月)'!J23</f>
        <v>0</v>
      </c>
      <c r="K42" s="192">
        <f>+'(令和6年7月)'!K23</f>
        <v>56.226415094339622</v>
      </c>
      <c r="L42" s="193">
        <f>+'(令和5年12月)'!L23</f>
        <v>0</v>
      </c>
      <c r="M42" s="192">
        <f>+'(令和6年7月)'!M23</f>
        <v>44.160619119554447</v>
      </c>
      <c r="N42" s="193">
        <f>+'(令和5年12月)'!N23</f>
        <v>0</v>
      </c>
      <c r="O42" s="192">
        <f>+'(令和6年7月)'!O23</f>
        <v>97.394136807817588</v>
      </c>
      <c r="P42" s="193">
        <f>+'(令和5年12月)'!P23</f>
        <v>0</v>
      </c>
      <c r="Q42" s="192">
        <f>+'(令和6年7月)'!Q23</f>
        <v>49.687767485540618</v>
      </c>
      <c r="R42" s="193">
        <f>+'(令和5年12月)'!R23</f>
        <v>0</v>
      </c>
      <c r="S42" s="192">
        <f>+'(令和6年7月)'!S23</f>
        <v>149.65404073314932</v>
      </c>
      <c r="T42" s="193">
        <f>+'(令和5年12月)'!T23</f>
        <v>0</v>
      </c>
      <c r="U42" s="192">
        <f>+'(令和6年7月)'!U23</f>
        <v>59.655674986336308</v>
      </c>
      <c r="V42" s="193">
        <f>+'(令和5年12月)'!V23</f>
        <v>0</v>
      </c>
      <c r="W42" s="192">
        <f>+'(令和6年7月)'!W23</f>
        <v>53.082449706049971</v>
      </c>
      <c r="X42" s="193">
        <f>+'(令和5年12月)'!X23</f>
        <v>0</v>
      </c>
      <c r="Y42" s="192">
        <f>+'(令和6年7月)'!Y23</f>
        <v>77.501899217650376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-197</v>
      </c>
      <c r="F43" s="93">
        <f t="shared" si="18"/>
        <v>-12672</v>
      </c>
      <c r="G43" s="90">
        <f t="shared" si="18"/>
        <v>-5.1420000000000528</v>
      </c>
      <c r="H43" s="91">
        <f t="shared" si="18"/>
        <v>11524</v>
      </c>
      <c r="I43" s="92">
        <f t="shared" si="18"/>
        <v>-47</v>
      </c>
      <c r="J43" s="93">
        <f t="shared" si="18"/>
        <v>-157984.09090909082</v>
      </c>
      <c r="K43" s="90">
        <f t="shared" si="18"/>
        <v>-805</v>
      </c>
      <c r="L43" s="91">
        <f t="shared" si="18"/>
        <v>-2008981</v>
      </c>
      <c r="M43" s="92">
        <f t="shared" si="18"/>
        <v>-418.96800000000076</v>
      </c>
      <c r="N43" s="93">
        <f t="shared" si="18"/>
        <v>-303543</v>
      </c>
      <c r="O43" s="90">
        <f t="shared" si="18"/>
        <v>-510</v>
      </c>
      <c r="P43" s="91">
        <f t="shared" si="18"/>
        <v>-203596.29999999981</v>
      </c>
      <c r="Q43" s="92">
        <f t="shared" si="18"/>
        <v>-2689</v>
      </c>
      <c r="R43" s="93">
        <f t="shared" si="18"/>
        <v>-739172.60000000056</v>
      </c>
      <c r="S43" s="90">
        <f t="shared" si="18"/>
        <v>-4350</v>
      </c>
      <c r="T43" s="91">
        <f t="shared" si="18"/>
        <v>-1230527</v>
      </c>
      <c r="U43" s="92">
        <f t="shared" si="18"/>
        <v>-860</v>
      </c>
      <c r="V43" s="93">
        <f t="shared" si="18"/>
        <v>-294271.79069767438</v>
      </c>
      <c r="W43" s="90">
        <f t="shared" si="18"/>
        <v>-359.09099999999989</v>
      </c>
      <c r="X43" s="91">
        <f t="shared" si="18"/>
        <v>-37036</v>
      </c>
      <c r="Y43" s="90">
        <f t="shared" si="18"/>
        <v>-10241.201000000001</v>
      </c>
      <c r="Z43" s="91">
        <f t="shared" si="18"/>
        <v>-4976259.7816067673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-90</v>
      </c>
      <c r="F44" s="97">
        <f t="shared" si="18"/>
        <v>-6306.6000000000058</v>
      </c>
      <c r="G44" s="94">
        <f t="shared" si="18"/>
        <v>-210.34199999999987</v>
      </c>
      <c r="H44" s="95">
        <f t="shared" si="18"/>
        <v>-97044</v>
      </c>
      <c r="I44" s="96">
        <f t="shared" si="18"/>
        <v>-172</v>
      </c>
      <c r="J44" s="97">
        <f t="shared" si="18"/>
        <v>-247366.09090909106</v>
      </c>
      <c r="K44" s="94">
        <f t="shared" si="18"/>
        <v>2051</v>
      </c>
      <c r="L44" s="95">
        <f t="shared" si="18"/>
        <v>3810929</v>
      </c>
      <c r="M44" s="96">
        <f t="shared" si="18"/>
        <v>-1239.0959999999995</v>
      </c>
      <c r="N44" s="97">
        <f t="shared" si="18"/>
        <v>-484327.39999999991</v>
      </c>
      <c r="O44" s="94">
        <f t="shared" si="18"/>
        <v>-500</v>
      </c>
      <c r="P44" s="95">
        <f t="shared" si="18"/>
        <v>-182575.30000000005</v>
      </c>
      <c r="Q44" s="96">
        <f t="shared" si="18"/>
        <v>-4801</v>
      </c>
      <c r="R44" s="97">
        <f t="shared" si="18"/>
        <v>-1119956.5999999996</v>
      </c>
      <c r="S44" s="94">
        <f t="shared" si="18"/>
        <v>-2287</v>
      </c>
      <c r="T44" s="95">
        <f t="shared" si="18"/>
        <v>-940807</v>
      </c>
      <c r="U44" s="96">
        <f t="shared" si="18"/>
        <v>-1164</v>
      </c>
      <c r="V44" s="97">
        <f t="shared" si="18"/>
        <v>-507255.63720930234</v>
      </c>
      <c r="W44" s="94">
        <f t="shared" si="18"/>
        <v>-917.06100000000015</v>
      </c>
      <c r="X44" s="95">
        <f t="shared" si="18"/>
        <v>-101735</v>
      </c>
      <c r="Y44" s="94">
        <f t="shared" si="18"/>
        <v>-9329.4989999999962</v>
      </c>
      <c r="Z44" s="95">
        <f t="shared" si="18"/>
        <v>123555.37188160792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-73</v>
      </c>
      <c r="F45" s="97">
        <f t="shared" si="18"/>
        <v>-4696</v>
      </c>
      <c r="G45" s="94">
        <f t="shared" si="18"/>
        <v>128.44600000000014</v>
      </c>
      <c r="H45" s="95">
        <f t="shared" si="18"/>
        <v>76353</v>
      </c>
      <c r="I45" s="96">
        <f t="shared" si="18"/>
        <v>73</v>
      </c>
      <c r="J45" s="97">
        <f t="shared" si="18"/>
        <v>75721.909090909176</v>
      </c>
      <c r="K45" s="94">
        <f t="shared" si="18"/>
        <v>-2889</v>
      </c>
      <c r="L45" s="95">
        <f t="shared" si="18"/>
        <v>-5846359</v>
      </c>
      <c r="M45" s="96">
        <f t="shared" si="18"/>
        <v>-443.97599999999875</v>
      </c>
      <c r="N45" s="97">
        <f t="shared" si="18"/>
        <v>-128377.20000000019</v>
      </c>
      <c r="O45" s="94">
        <f t="shared" si="18"/>
        <v>-100</v>
      </c>
      <c r="P45" s="95">
        <f t="shared" si="18"/>
        <v>-43218.299999999814</v>
      </c>
      <c r="Q45" s="96">
        <f t="shared" si="18"/>
        <v>1087</v>
      </c>
      <c r="R45" s="97">
        <f t="shared" si="18"/>
        <v>312306</v>
      </c>
      <c r="S45" s="94">
        <f t="shared" si="18"/>
        <v>-475</v>
      </c>
      <c r="T45" s="95">
        <f t="shared" si="18"/>
        <v>-186518.59999999963</v>
      </c>
      <c r="U45" s="96">
        <f t="shared" si="18"/>
        <v>753</v>
      </c>
      <c r="V45" s="97">
        <f t="shared" si="18"/>
        <v>472670.62790697673</v>
      </c>
      <c r="W45" s="94">
        <f t="shared" si="18"/>
        <v>45.000000000000909</v>
      </c>
      <c r="X45" s="95">
        <f t="shared" si="18"/>
        <v>-26384</v>
      </c>
      <c r="Y45" s="94">
        <f t="shared" si="18"/>
        <v>-1894.5299999999843</v>
      </c>
      <c r="Z45" s="95">
        <f t="shared" si="18"/>
        <v>-5298501.5630021133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-7.9365679071671948</v>
      </c>
      <c r="F46" s="193"/>
      <c r="G46" s="192">
        <f>G23-G42</f>
        <v>-8.544707497718008</v>
      </c>
      <c r="H46" s="193"/>
      <c r="I46" s="192">
        <f>I23-I42</f>
        <v>-3.6440725118466162</v>
      </c>
      <c r="J46" s="193"/>
      <c r="K46" s="192">
        <f>K23-K42</f>
        <v>54.580310770009525</v>
      </c>
      <c r="L46" s="193"/>
      <c r="M46" s="192">
        <f>M23-M42</f>
        <v>-3.4358698549227</v>
      </c>
      <c r="N46" s="193"/>
      <c r="O46" s="192">
        <f t="shared" si="18"/>
        <v>-9.1457997789927532</v>
      </c>
      <c r="P46" s="193"/>
      <c r="Q46" s="192">
        <f t="shared" si="18"/>
        <v>-6.5121521877801456</v>
      </c>
      <c r="R46" s="193"/>
      <c r="S46" s="192">
        <f t="shared" si="18"/>
        <v>-12.096745226748823</v>
      </c>
      <c r="T46" s="193"/>
      <c r="U46" s="192">
        <f t="shared" si="18"/>
        <v>-22.504607662855193</v>
      </c>
      <c r="V46" s="193"/>
      <c r="W46" s="192">
        <f t="shared" si="18"/>
        <v>-7.6120508098788235</v>
      </c>
      <c r="X46" s="193"/>
      <c r="Y46" s="192">
        <f t="shared" si="18"/>
        <v>-6.5912086832991292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79.564315352697093</v>
      </c>
      <c r="F47" s="72">
        <f t="shared" si="19"/>
        <v>84.940102681118077</v>
      </c>
      <c r="G47" s="71">
        <f t="shared" si="19"/>
        <v>99.516964485335151</v>
      </c>
      <c r="H47" s="73">
        <f t="shared" si="19"/>
        <v>102.53737028564132</v>
      </c>
      <c r="I47" s="74">
        <f t="shared" si="19"/>
        <v>97.424657534246577</v>
      </c>
      <c r="J47" s="72">
        <f t="shared" si="19"/>
        <v>89.821222221445822</v>
      </c>
      <c r="K47" s="71">
        <f t="shared" si="19"/>
        <v>64.893153074574798</v>
      </c>
      <c r="L47" s="73">
        <f t="shared" si="19"/>
        <v>63.267369999268631</v>
      </c>
      <c r="M47" s="74">
        <f t="shared" si="19"/>
        <v>92.455192304644768</v>
      </c>
      <c r="N47" s="72">
        <f t="shared" si="19"/>
        <v>77.632144900177238</v>
      </c>
      <c r="O47" s="71">
        <f t="shared" si="19"/>
        <v>88.513513513513516</v>
      </c>
      <c r="P47" s="73">
        <f t="shared" si="19"/>
        <v>86.294413202408947</v>
      </c>
      <c r="Q47" s="74">
        <f t="shared" si="19"/>
        <v>90.452350518392279</v>
      </c>
      <c r="R47" s="72">
        <f t="shared" si="19"/>
        <v>87.247981084080124</v>
      </c>
      <c r="S47" s="71">
        <f t="shared" si="19"/>
        <v>91.523607240982869</v>
      </c>
      <c r="T47" s="73">
        <f t="shared" si="19"/>
        <v>88.403488380333556</v>
      </c>
      <c r="U47" s="74">
        <f t="shared" si="19"/>
        <v>75.421549014004</v>
      </c>
      <c r="V47" s="72">
        <f t="shared" si="19"/>
        <v>72.667139693379681</v>
      </c>
      <c r="W47" s="71">
        <f t="shared" si="19"/>
        <v>89.595145090660111</v>
      </c>
      <c r="X47" s="73">
        <f t="shared" si="19"/>
        <v>92.469709877660236</v>
      </c>
      <c r="Y47" s="71">
        <f t="shared" si="19"/>
        <v>90.015672678193965</v>
      </c>
      <c r="Z47" s="73">
        <f t="shared" si="19"/>
        <v>82.464561860932889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90.322580645161281</v>
      </c>
      <c r="F48" s="66">
        <f t="shared" si="19"/>
        <v>92.353282101398477</v>
      </c>
      <c r="G48" s="63">
        <f t="shared" si="19"/>
        <v>81.569511913023376</v>
      </c>
      <c r="H48" s="64">
        <f t="shared" si="19"/>
        <v>80.047945458956477</v>
      </c>
      <c r="I48" s="65">
        <f t="shared" si="19"/>
        <v>90.836441129461903</v>
      </c>
      <c r="J48" s="66">
        <f t="shared" si="19"/>
        <v>84.20146175032724</v>
      </c>
      <c r="K48" s="63">
        <f t="shared" si="19"/>
        <v>188.17712811693895</v>
      </c>
      <c r="L48" s="64">
        <f t="shared" si="19"/>
        <v>169.34447596635081</v>
      </c>
      <c r="M48" s="65">
        <f t="shared" si="19"/>
        <v>81.823889333517968</v>
      </c>
      <c r="N48" s="66">
        <f t="shared" si="19"/>
        <v>70.932421132320712</v>
      </c>
      <c r="O48" s="63">
        <f t="shared" si="19"/>
        <v>88.962472406181021</v>
      </c>
      <c r="P48" s="64">
        <f t="shared" si="19"/>
        <v>87.89044262838415</v>
      </c>
      <c r="Q48" s="65">
        <f t="shared" si="19"/>
        <v>83.552023022371444</v>
      </c>
      <c r="R48" s="66">
        <f t="shared" si="19"/>
        <v>80.904380726978957</v>
      </c>
      <c r="S48" s="63">
        <f t="shared" si="19"/>
        <v>95.40125877219441</v>
      </c>
      <c r="T48" s="64">
        <f t="shared" si="19"/>
        <v>91.046738664639761</v>
      </c>
      <c r="U48" s="65">
        <f t="shared" si="19"/>
        <v>61.83606557377049</v>
      </c>
      <c r="V48" s="66">
        <f t="shared" si="19"/>
        <v>37.907539842353188</v>
      </c>
      <c r="W48" s="63">
        <f t="shared" si="19"/>
        <v>76.866178609979372</v>
      </c>
      <c r="X48" s="64">
        <f t="shared" si="19"/>
        <v>82.547048429431641</v>
      </c>
      <c r="Y48" s="63">
        <f t="shared" si="19"/>
        <v>90.990830751523745</v>
      </c>
      <c r="Z48" s="64">
        <f t="shared" si="19"/>
        <v>100.43235965049632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95.723240963149564</v>
      </c>
      <c r="F49" s="70">
        <f t="shared" si="19"/>
        <v>98.401546714593039</v>
      </c>
      <c r="G49" s="67">
        <f t="shared" si="19"/>
        <v>109.01558280942592</v>
      </c>
      <c r="H49" s="68">
        <f t="shared" si="19"/>
        <v>111.61052220206533</v>
      </c>
      <c r="I49" s="69">
        <f t="shared" si="19"/>
        <v>102.32706407395602</v>
      </c>
      <c r="J49" s="70">
        <f t="shared" si="19"/>
        <v>102.53422752446542</v>
      </c>
      <c r="K49" s="67">
        <f t="shared" si="19"/>
        <v>29.381569298460036</v>
      </c>
      <c r="L49" s="68">
        <f t="shared" si="19"/>
        <v>26.94531456570494</v>
      </c>
      <c r="M49" s="69">
        <f t="shared" si="19"/>
        <v>96.680280743794896</v>
      </c>
      <c r="N49" s="70">
        <f t="shared" si="19"/>
        <v>95.565513893314659</v>
      </c>
      <c r="O49" s="67">
        <f t="shared" si="19"/>
        <v>97.807017543859658</v>
      </c>
      <c r="P49" s="68">
        <f t="shared" si="19"/>
        <v>96.893160262661226</v>
      </c>
      <c r="Q49" s="69">
        <f t="shared" si="19"/>
        <v>101.90031975021373</v>
      </c>
      <c r="R49" s="70">
        <f t="shared" si="19"/>
        <v>102.90126129060975</v>
      </c>
      <c r="S49" s="67">
        <f t="shared" si="19"/>
        <v>98.625387785340564</v>
      </c>
      <c r="T49" s="68">
        <f t="shared" si="19"/>
        <v>94.72816851265064</v>
      </c>
      <c r="U49" s="69">
        <f t="shared" si="19"/>
        <v>113.17931215542136</v>
      </c>
      <c r="V49" s="70">
        <f t="shared" si="19"/>
        <v>118.58512740085389</v>
      </c>
      <c r="W49" s="67">
        <f t="shared" si="19"/>
        <v>100.66882109298834</v>
      </c>
      <c r="X49" s="68">
        <f t="shared" si="19"/>
        <v>97.546105847437062</v>
      </c>
      <c r="Y49" s="67">
        <f t="shared" si="19"/>
        <v>98.57007290037852</v>
      </c>
      <c r="Z49" s="68">
        <f t="shared" si="19"/>
        <v>84.48421593206001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F4AF-48DF-4D6C-8660-B0E9E39DA1E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89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834</v>
      </c>
      <c r="F5" s="14">
        <v>65144</v>
      </c>
      <c r="G5" s="15">
        <v>30</v>
      </c>
      <c r="H5" s="16">
        <v>5440</v>
      </c>
      <c r="I5" s="13">
        <v>1240</v>
      </c>
      <c r="J5" s="14">
        <v>1151941</v>
      </c>
      <c r="K5" s="17">
        <v>2244</v>
      </c>
      <c r="L5" s="18">
        <v>5437495</v>
      </c>
      <c r="M5" s="13">
        <v>640</v>
      </c>
      <c r="N5" s="75">
        <v>216006</v>
      </c>
      <c r="O5" s="19">
        <v>993</v>
      </c>
      <c r="P5" s="18">
        <v>109008</v>
      </c>
      <c r="Q5" s="13">
        <v>12770</v>
      </c>
      <c r="R5" s="14">
        <v>2144943</v>
      </c>
      <c r="S5" s="19">
        <v>21142</v>
      </c>
      <c r="T5" s="18">
        <v>6275132</v>
      </c>
      <c r="U5" s="13">
        <v>3274</v>
      </c>
      <c r="V5" s="14">
        <v>1038518</v>
      </c>
      <c r="W5" s="13">
        <v>334</v>
      </c>
      <c r="X5" s="18">
        <v>89379</v>
      </c>
      <c r="Y5" s="20">
        <f t="shared" ref="Y5:Z19" si="0">+W5+U5+S5+Q5+O5+M5+K5+I5+G5+E5</f>
        <v>43501</v>
      </c>
      <c r="Z5" s="21">
        <f t="shared" si="0"/>
        <v>16533006</v>
      </c>
    </row>
    <row r="6" spans="1:26" ht="18.95" customHeight="1" x14ac:dyDescent="0.15">
      <c r="A6" s="7"/>
      <c r="B6" s="22"/>
      <c r="C6" s="83"/>
      <c r="D6" s="81" t="s">
        <v>22</v>
      </c>
      <c r="E6" s="23">
        <v>794</v>
      </c>
      <c r="F6" s="24">
        <v>62643</v>
      </c>
      <c r="G6" s="25">
        <v>30</v>
      </c>
      <c r="H6" s="26">
        <v>5440</v>
      </c>
      <c r="I6" s="27">
        <v>1262</v>
      </c>
      <c r="J6" s="21">
        <v>1180652</v>
      </c>
      <c r="K6" s="25">
        <v>2264</v>
      </c>
      <c r="L6" s="26">
        <v>5454459</v>
      </c>
      <c r="M6" s="27">
        <v>810</v>
      </c>
      <c r="N6" s="76">
        <v>232098</v>
      </c>
      <c r="O6" s="25">
        <v>1027</v>
      </c>
      <c r="P6" s="26">
        <v>109824</v>
      </c>
      <c r="Q6" s="27">
        <v>13801</v>
      </c>
      <c r="R6" s="21">
        <v>2231877</v>
      </c>
      <c r="S6" s="25">
        <v>20570</v>
      </c>
      <c r="T6" s="26">
        <v>6118709</v>
      </c>
      <c r="U6" s="27">
        <v>2858</v>
      </c>
      <c r="V6" s="21">
        <v>784771</v>
      </c>
      <c r="W6" s="27">
        <v>434</v>
      </c>
      <c r="X6" s="26">
        <v>112762</v>
      </c>
      <c r="Y6" s="20">
        <f t="shared" si="0"/>
        <v>43850</v>
      </c>
      <c r="Z6" s="21">
        <f t="shared" si="0"/>
        <v>16293235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1589.9</v>
      </c>
      <c r="F7" s="36">
        <v>277284</v>
      </c>
      <c r="G7" s="29">
        <v>151</v>
      </c>
      <c r="H7" s="30">
        <v>74178</v>
      </c>
      <c r="I7" s="31">
        <v>1719</v>
      </c>
      <c r="J7" s="32">
        <v>2197051</v>
      </c>
      <c r="K7" s="77">
        <v>3965</v>
      </c>
      <c r="L7" s="30">
        <v>7911576</v>
      </c>
      <c r="M7" s="23">
        <v>1144.3</v>
      </c>
      <c r="N7" s="24">
        <v>243260.25</v>
      </c>
      <c r="O7" s="33">
        <v>2872</v>
      </c>
      <c r="P7" s="34">
        <v>711068</v>
      </c>
      <c r="Q7" s="23">
        <v>30145.4</v>
      </c>
      <c r="R7" s="24">
        <v>4817988</v>
      </c>
      <c r="S7" s="33">
        <v>29407.200000000001</v>
      </c>
      <c r="T7" s="34">
        <v>2661944</v>
      </c>
      <c r="U7" s="23">
        <v>4181.5</v>
      </c>
      <c r="V7" s="24">
        <v>2321041.5</v>
      </c>
      <c r="W7" s="23">
        <v>1515.2</v>
      </c>
      <c r="X7" s="34">
        <v>380845</v>
      </c>
      <c r="Y7" s="31">
        <f t="shared" si="0"/>
        <v>76690.5</v>
      </c>
      <c r="Z7" s="24">
        <f t="shared" si="0"/>
        <v>21596235.75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176.518</v>
      </c>
      <c r="H8" s="16">
        <v>109200</v>
      </c>
      <c r="I8" s="13">
        <v>381</v>
      </c>
      <c r="J8" s="14">
        <v>245202.63636363635</v>
      </c>
      <c r="K8" s="17">
        <v>0</v>
      </c>
      <c r="L8" s="18">
        <v>0</v>
      </c>
      <c r="M8" s="13">
        <v>4452</v>
      </c>
      <c r="N8" s="75">
        <v>986756.1</v>
      </c>
      <c r="O8" s="19">
        <v>29</v>
      </c>
      <c r="P8" s="18">
        <v>3636.9</v>
      </c>
      <c r="Q8" s="13">
        <v>7485</v>
      </c>
      <c r="R8" s="14">
        <v>1610327</v>
      </c>
      <c r="S8" s="19">
        <v>29888</v>
      </c>
      <c r="T8" s="18">
        <v>4268254.4000000004</v>
      </c>
      <c r="U8" s="13">
        <v>47</v>
      </c>
      <c r="V8" s="14">
        <v>3997.7441860465115</v>
      </c>
      <c r="W8" s="13">
        <v>43</v>
      </c>
      <c r="X8" s="18">
        <v>1400</v>
      </c>
      <c r="Y8" s="13">
        <f t="shared" si="0"/>
        <v>42631.517999999996</v>
      </c>
      <c r="Z8" s="14">
        <f t="shared" si="0"/>
        <v>7247774.7805496836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136</v>
      </c>
      <c r="F9" s="24">
        <v>19831.599999999999</v>
      </c>
      <c r="G9" s="25">
        <v>180.27199999999999</v>
      </c>
      <c r="H9" s="26">
        <v>112000</v>
      </c>
      <c r="I9" s="27">
        <v>390</v>
      </c>
      <c r="J9" s="21">
        <v>230002.72727272729</v>
      </c>
      <c r="K9" s="25">
        <v>0</v>
      </c>
      <c r="L9" s="26">
        <v>0</v>
      </c>
      <c r="M9" s="27">
        <v>4994</v>
      </c>
      <c r="N9" s="76">
        <v>1158062.7</v>
      </c>
      <c r="O9" s="25">
        <v>51</v>
      </c>
      <c r="P9" s="26">
        <v>6382.8</v>
      </c>
      <c r="Q9" s="27">
        <v>7471</v>
      </c>
      <c r="R9" s="21">
        <v>1652853.7</v>
      </c>
      <c r="S9" s="25">
        <v>28861</v>
      </c>
      <c r="T9" s="26">
        <v>4318362</v>
      </c>
      <c r="U9" s="27">
        <v>49</v>
      </c>
      <c r="V9" s="21">
        <v>4921.9627906976748</v>
      </c>
      <c r="W9" s="27">
        <v>43</v>
      </c>
      <c r="X9" s="26">
        <v>1400</v>
      </c>
      <c r="Y9" s="20">
        <f t="shared" si="0"/>
        <v>42175.271999999997</v>
      </c>
      <c r="Z9" s="21">
        <f t="shared" si="0"/>
        <v>7503817.4900634252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164.71100000000001</v>
      </c>
      <c r="H10" s="30">
        <v>97400</v>
      </c>
      <c r="I10" s="37">
        <v>997</v>
      </c>
      <c r="J10" s="38">
        <v>516906.0636363636</v>
      </c>
      <c r="K10" s="77">
        <v>0</v>
      </c>
      <c r="L10" s="30">
        <v>0</v>
      </c>
      <c r="M10" s="35">
        <v>8382.5499999999993</v>
      </c>
      <c r="N10" s="36">
        <v>1846559.3030000001</v>
      </c>
      <c r="O10" s="29">
        <v>16</v>
      </c>
      <c r="P10" s="30">
        <v>1984.4999999999991</v>
      </c>
      <c r="Q10" s="35">
        <v>12534</v>
      </c>
      <c r="R10" s="36">
        <v>1593339.6756000004</v>
      </c>
      <c r="S10" s="29">
        <v>5048</v>
      </c>
      <c r="T10" s="30">
        <v>852861.8</v>
      </c>
      <c r="U10" s="35">
        <v>759</v>
      </c>
      <c r="V10" s="36">
        <v>62946.041860465113</v>
      </c>
      <c r="W10" s="35">
        <v>65</v>
      </c>
      <c r="X10" s="30">
        <v>1100</v>
      </c>
      <c r="Y10" s="37">
        <f t="shared" si="0"/>
        <v>28083.260999999999</v>
      </c>
      <c r="Z10" s="36">
        <f t="shared" si="0"/>
        <v>4989597.3840968292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2391</v>
      </c>
      <c r="R11" s="14">
        <v>592981.4</v>
      </c>
      <c r="S11" s="19">
        <v>0</v>
      </c>
      <c r="T11" s="18">
        <v>0</v>
      </c>
      <c r="U11" s="13">
        <v>178</v>
      </c>
      <c r="V11" s="14">
        <v>34107</v>
      </c>
      <c r="W11" s="13">
        <v>0</v>
      </c>
      <c r="X11" s="18">
        <v>30</v>
      </c>
      <c r="Y11" s="13">
        <f>+W11+U11+S11+Q11+O11+M11+K11+I11+G11+E11</f>
        <v>2660</v>
      </c>
      <c r="Z11" s="14">
        <f t="shared" si="0"/>
        <v>718469.70000000007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2271</v>
      </c>
      <c r="R12" s="21">
        <v>519392.8</v>
      </c>
      <c r="S12" s="25">
        <v>0</v>
      </c>
      <c r="T12" s="26">
        <v>0</v>
      </c>
      <c r="U12" s="27">
        <v>138</v>
      </c>
      <c r="V12" s="21">
        <v>26143</v>
      </c>
      <c r="W12" s="27">
        <v>0</v>
      </c>
      <c r="X12" s="26">
        <v>0</v>
      </c>
      <c r="Y12" s="20">
        <f t="shared" ref="Y12:Y19" si="1">+W12+U12+S12+Q12+O12+M12+K12+I12+G12+E12</f>
        <v>2500</v>
      </c>
      <c r="Z12" s="21">
        <f t="shared" si="0"/>
        <v>636887.10000000009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6958.5</v>
      </c>
      <c r="R13" s="36">
        <v>1951465.0999999999</v>
      </c>
      <c r="S13" s="29">
        <v>2</v>
      </c>
      <c r="T13" s="30">
        <v>1835</v>
      </c>
      <c r="U13" s="35">
        <v>736</v>
      </c>
      <c r="V13" s="36">
        <v>151146</v>
      </c>
      <c r="W13" s="35">
        <v>15</v>
      </c>
      <c r="X13" s="30">
        <v>33752</v>
      </c>
      <c r="Y13" s="37">
        <f t="shared" si="1"/>
        <v>7942.5</v>
      </c>
      <c r="Z13" s="36">
        <f t="shared" si="0"/>
        <v>2365611.0999999996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517</v>
      </c>
      <c r="N15" s="76">
        <v>40508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517</v>
      </c>
      <c r="Z15" s="24">
        <f t="shared" si="0"/>
        <v>40508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2725</v>
      </c>
      <c r="N16" s="36">
        <v>473431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2725</v>
      </c>
      <c r="Z16" s="36">
        <f t="shared" si="0"/>
        <v>473431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783</v>
      </c>
      <c r="H17" s="18">
        <v>264531</v>
      </c>
      <c r="I17" s="13">
        <v>203</v>
      </c>
      <c r="J17" s="14">
        <v>153598</v>
      </c>
      <c r="K17" s="19">
        <v>49</v>
      </c>
      <c r="L17" s="18">
        <v>31705</v>
      </c>
      <c r="M17" s="13">
        <v>446.06399999999996</v>
      </c>
      <c r="N17" s="75">
        <v>139288</v>
      </c>
      <c r="O17" s="19">
        <v>3418</v>
      </c>
      <c r="P17" s="18">
        <v>1372853.7</v>
      </c>
      <c r="Q17" s="13">
        <v>5518</v>
      </c>
      <c r="R17" s="14">
        <v>1448262.9000000001</v>
      </c>
      <c r="S17" s="19">
        <v>289</v>
      </c>
      <c r="T17" s="18">
        <v>67796</v>
      </c>
      <c r="U17" s="13">
        <v>0</v>
      </c>
      <c r="V17" s="14">
        <v>0</v>
      </c>
      <c r="W17" s="13">
        <v>3074.1869999999999</v>
      </c>
      <c r="X17" s="18">
        <v>401018</v>
      </c>
      <c r="Y17" s="41">
        <f t="shared" si="1"/>
        <v>13780.251</v>
      </c>
      <c r="Z17" s="42">
        <f t="shared" si="0"/>
        <v>3879052.6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856</v>
      </c>
      <c r="H18" s="26">
        <v>293946</v>
      </c>
      <c r="I18" s="27">
        <v>224</v>
      </c>
      <c r="J18" s="21">
        <v>153747</v>
      </c>
      <c r="K18" s="25">
        <v>62</v>
      </c>
      <c r="L18" s="26">
        <v>41190</v>
      </c>
      <c r="M18" s="27">
        <v>481.16800000000001</v>
      </c>
      <c r="N18" s="21">
        <v>220543</v>
      </c>
      <c r="O18" s="25">
        <v>3452</v>
      </c>
      <c r="P18" s="26">
        <v>1391489.1</v>
      </c>
      <c r="Q18" s="27">
        <v>5646</v>
      </c>
      <c r="R18" s="21">
        <v>1460868.8</v>
      </c>
      <c r="S18" s="25">
        <v>300</v>
      </c>
      <c r="T18" s="26">
        <v>70910</v>
      </c>
      <c r="U18" s="27">
        <v>5</v>
      </c>
      <c r="V18" s="21">
        <v>1100</v>
      </c>
      <c r="W18" s="27">
        <v>3487.1570000000002</v>
      </c>
      <c r="X18" s="26">
        <v>468748</v>
      </c>
      <c r="Y18" s="23">
        <f t="shared" si="1"/>
        <v>14513.324999999999</v>
      </c>
      <c r="Z18" s="24">
        <f t="shared" si="0"/>
        <v>4102541.9000000004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914</v>
      </c>
      <c r="H19" s="34">
        <v>291041</v>
      </c>
      <c r="I19" s="23">
        <v>404</v>
      </c>
      <c r="J19" s="24">
        <v>260598</v>
      </c>
      <c r="K19" s="78">
        <v>126</v>
      </c>
      <c r="L19" s="34">
        <v>91140</v>
      </c>
      <c r="M19" s="23">
        <v>1103.0520000000001</v>
      </c>
      <c r="N19" s="24">
        <v>312723</v>
      </c>
      <c r="O19" s="33">
        <v>1672</v>
      </c>
      <c r="P19" s="34">
        <v>678017</v>
      </c>
      <c r="Q19" s="23">
        <v>7563</v>
      </c>
      <c r="R19" s="24">
        <v>2401697.8620000002</v>
      </c>
      <c r="S19" s="33">
        <v>98</v>
      </c>
      <c r="T19" s="34">
        <v>21382</v>
      </c>
      <c r="U19" s="23">
        <v>37</v>
      </c>
      <c r="V19" s="24">
        <v>8140</v>
      </c>
      <c r="W19" s="23">
        <v>5133.0567000000001</v>
      </c>
      <c r="X19" s="34">
        <v>659492</v>
      </c>
      <c r="Y19" s="35">
        <f t="shared" si="1"/>
        <v>17050.108700000001</v>
      </c>
      <c r="Z19" s="36">
        <f t="shared" si="0"/>
        <v>4724230.8619999997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964</v>
      </c>
      <c r="F20" s="14">
        <f t="shared" ref="F20:X22" si="2">F5+F8+F11+F14+F17</f>
        <v>84144</v>
      </c>
      <c r="G20" s="19">
        <f>G5+G8+G11+G14+G17</f>
        <v>1064.518</v>
      </c>
      <c r="H20" s="18">
        <f t="shared" si="2"/>
        <v>454171</v>
      </c>
      <c r="I20" s="13">
        <f t="shared" si="2"/>
        <v>1825</v>
      </c>
      <c r="J20" s="14">
        <f t="shared" si="2"/>
        <v>1552092.9363636363</v>
      </c>
      <c r="K20" s="19">
        <f t="shared" si="2"/>
        <v>2293</v>
      </c>
      <c r="L20" s="18">
        <f t="shared" si="2"/>
        <v>5469200</v>
      </c>
      <c r="M20" s="13">
        <f t="shared" si="2"/>
        <v>5553.0640000000003</v>
      </c>
      <c r="N20" s="14">
        <f t="shared" si="2"/>
        <v>1357050.1</v>
      </c>
      <c r="O20" s="19">
        <f t="shared" si="2"/>
        <v>4440</v>
      </c>
      <c r="P20" s="18">
        <f t="shared" si="2"/>
        <v>1485498.5999999999</v>
      </c>
      <c r="Q20" s="13">
        <f t="shared" si="2"/>
        <v>28164</v>
      </c>
      <c r="R20" s="14">
        <f t="shared" si="2"/>
        <v>5796514.3000000007</v>
      </c>
      <c r="S20" s="19">
        <f t="shared" si="2"/>
        <v>51319</v>
      </c>
      <c r="T20" s="18">
        <f t="shared" si="2"/>
        <v>10611182.4</v>
      </c>
      <c r="U20" s="13">
        <f t="shared" si="2"/>
        <v>3499</v>
      </c>
      <c r="V20" s="14">
        <f t="shared" si="2"/>
        <v>1076622.7441860465</v>
      </c>
      <c r="W20" s="13">
        <f t="shared" si="2"/>
        <v>3451.1869999999999</v>
      </c>
      <c r="X20" s="18">
        <f t="shared" si="2"/>
        <v>491827</v>
      </c>
      <c r="Y20" s="31">
        <f t="shared" ref="Y20:Z22" si="3">+Y17+Y14+Y11+Y8+Y5</f>
        <v>102572.769</v>
      </c>
      <c r="Z20" s="32">
        <f t="shared" si="3"/>
        <v>28378303.080549683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930</v>
      </c>
      <c r="F21" s="21">
        <f t="shared" si="4"/>
        <v>82474.600000000006</v>
      </c>
      <c r="G21" s="25">
        <f t="shared" si="4"/>
        <v>1141.2719999999999</v>
      </c>
      <c r="H21" s="26">
        <f t="shared" si="4"/>
        <v>486386</v>
      </c>
      <c r="I21" s="27">
        <f t="shared" si="4"/>
        <v>1877</v>
      </c>
      <c r="J21" s="21">
        <f t="shared" si="4"/>
        <v>1565753.0272727273</v>
      </c>
      <c r="K21" s="25">
        <f t="shared" si="4"/>
        <v>2326</v>
      </c>
      <c r="L21" s="26">
        <f t="shared" si="4"/>
        <v>5495649</v>
      </c>
      <c r="M21" s="27">
        <f t="shared" si="4"/>
        <v>6817.1679999999997</v>
      </c>
      <c r="N21" s="21">
        <f t="shared" si="4"/>
        <v>1666211.7</v>
      </c>
      <c r="O21" s="25">
        <f t="shared" si="4"/>
        <v>4530</v>
      </c>
      <c r="P21" s="26">
        <f t="shared" si="4"/>
        <v>1507695.9000000001</v>
      </c>
      <c r="Q21" s="27">
        <f t="shared" si="4"/>
        <v>29189</v>
      </c>
      <c r="R21" s="21">
        <f t="shared" si="4"/>
        <v>5864992.2999999998</v>
      </c>
      <c r="S21" s="25">
        <f t="shared" si="4"/>
        <v>49731</v>
      </c>
      <c r="T21" s="26">
        <f t="shared" si="4"/>
        <v>10507981</v>
      </c>
      <c r="U21" s="27">
        <f t="shared" si="2"/>
        <v>3050</v>
      </c>
      <c r="V21" s="21">
        <f t="shared" si="2"/>
        <v>816935.9627906977</v>
      </c>
      <c r="W21" s="27">
        <f t="shared" si="2"/>
        <v>3964.1570000000002</v>
      </c>
      <c r="X21" s="26">
        <f t="shared" si="2"/>
        <v>582910</v>
      </c>
      <c r="Y21" s="23">
        <f t="shared" si="3"/>
        <v>103555.59699999999</v>
      </c>
      <c r="Z21" s="24">
        <f t="shared" si="3"/>
        <v>28576989.490063425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1706.9</v>
      </c>
      <c r="F22" s="24">
        <f t="shared" si="2"/>
        <v>293784</v>
      </c>
      <c r="G22" s="33">
        <f t="shared" si="2"/>
        <v>1424.711</v>
      </c>
      <c r="H22" s="34">
        <f t="shared" si="2"/>
        <v>657619</v>
      </c>
      <c r="I22" s="23">
        <f t="shared" si="2"/>
        <v>3137</v>
      </c>
      <c r="J22" s="24">
        <f t="shared" si="2"/>
        <v>2987968.0636363635</v>
      </c>
      <c r="K22" s="33">
        <f t="shared" si="2"/>
        <v>4091</v>
      </c>
      <c r="L22" s="34">
        <f t="shared" si="2"/>
        <v>8002716</v>
      </c>
      <c r="M22" s="23">
        <f t="shared" si="2"/>
        <v>13373.901999999998</v>
      </c>
      <c r="N22" s="24">
        <f t="shared" si="2"/>
        <v>2894973.5530000003</v>
      </c>
      <c r="O22" s="33">
        <f t="shared" si="2"/>
        <v>4560</v>
      </c>
      <c r="P22" s="34">
        <f t="shared" si="2"/>
        <v>1391069.5</v>
      </c>
      <c r="Q22" s="23">
        <f t="shared" si="2"/>
        <v>57200.9</v>
      </c>
      <c r="R22" s="24">
        <f t="shared" si="2"/>
        <v>10764490.637600001</v>
      </c>
      <c r="S22" s="33">
        <f t="shared" si="2"/>
        <v>34555.199999999997</v>
      </c>
      <c r="T22" s="34">
        <f t="shared" si="2"/>
        <v>3538022.8</v>
      </c>
      <c r="U22" s="23">
        <f t="shared" si="2"/>
        <v>5713.5</v>
      </c>
      <c r="V22" s="24">
        <f t="shared" si="2"/>
        <v>2543273.541860465</v>
      </c>
      <c r="W22" s="23">
        <f t="shared" si="2"/>
        <v>6728.2566999999999</v>
      </c>
      <c r="X22" s="34">
        <f t="shared" si="2"/>
        <v>1075189</v>
      </c>
      <c r="Y22" s="23">
        <f t="shared" si="3"/>
        <v>132491.36969999998</v>
      </c>
      <c r="Z22" s="24">
        <f t="shared" si="3"/>
        <v>34149106.096096829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56.038818865021597</v>
      </c>
      <c r="F23" s="175"/>
      <c r="G23" s="174">
        <f>(G20+G21)/(G22+G41)*100</f>
        <v>75.381316776571197</v>
      </c>
      <c r="H23" s="175"/>
      <c r="I23" s="174">
        <f>(I20+I21)/(I22+I41)*100</f>
        <v>58.520392032880174</v>
      </c>
      <c r="J23" s="175"/>
      <c r="K23" s="174">
        <f>(K20+K21)/(K22+K41)*100</f>
        <v>56.226415094339622</v>
      </c>
      <c r="L23" s="175"/>
      <c r="M23" s="174">
        <f>(M20+M21)/(M22+M41)*100</f>
        <v>44.160619119554447</v>
      </c>
      <c r="N23" s="175"/>
      <c r="O23" s="174">
        <f>(O20+O21)/(O22+O41)*100</f>
        <v>97.394136807817588</v>
      </c>
      <c r="P23" s="175"/>
      <c r="Q23" s="174">
        <f>(Q20+Q21)/(Q22+Q41)*100</f>
        <v>49.687767485540618</v>
      </c>
      <c r="R23" s="175"/>
      <c r="S23" s="174">
        <f>(S20+S21)/(S22+S41)*100</f>
        <v>149.65404073314932</v>
      </c>
      <c r="T23" s="175"/>
      <c r="U23" s="174">
        <f>(U20+U21)/(U22+U41)*100</f>
        <v>59.655674986336308</v>
      </c>
      <c r="V23" s="175"/>
      <c r="W23" s="174">
        <f>(W20+W21)/(W22+W41)*100</f>
        <v>53.082449706049971</v>
      </c>
      <c r="X23" s="175"/>
      <c r="Y23" s="174">
        <f>(Y20+Y21)/(Y22+Y41)*100</f>
        <v>77.501899217650376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172115.53107973517</v>
      </c>
      <c r="F24" s="177"/>
      <c r="G24" s="178">
        <f>H22/G22*1000</f>
        <v>461580.62933465099</v>
      </c>
      <c r="H24" s="179"/>
      <c r="I24" s="180">
        <f>J22/I22*1000</f>
        <v>952492.21027617576</v>
      </c>
      <c r="J24" s="181"/>
      <c r="K24" s="178">
        <f>L22/K22*1000</f>
        <v>1956175.9960889758</v>
      </c>
      <c r="L24" s="179"/>
      <c r="M24" s="180">
        <f>N22/M22*1000</f>
        <v>216464.39109543353</v>
      </c>
      <c r="N24" s="181"/>
      <c r="O24" s="178">
        <f>P22/O22*1000</f>
        <v>305059.10087719298</v>
      </c>
      <c r="P24" s="179"/>
      <c r="Q24" s="180">
        <f>R22/Q22*1000</f>
        <v>188187.43477113123</v>
      </c>
      <c r="R24" s="181"/>
      <c r="S24" s="178">
        <f>T22/S22*1000</f>
        <v>102387.56540260222</v>
      </c>
      <c r="T24" s="179"/>
      <c r="U24" s="180">
        <f>V22/U22*1000</f>
        <v>445134.07576099847</v>
      </c>
      <c r="V24" s="181"/>
      <c r="W24" s="178">
        <f>X22/W22*1000</f>
        <v>159802.01825533796</v>
      </c>
      <c r="X24" s="179"/>
      <c r="Y24" s="180">
        <f>Z22/Y22*1000</f>
        <v>257745.89072043408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1.2883103283368051</v>
      </c>
      <c r="F25" s="49"/>
      <c r="G25" s="50">
        <f>G22/Y22*100</f>
        <v>1.0753236253998817</v>
      </c>
      <c r="H25" s="51"/>
      <c r="I25" s="48">
        <f>I22/Y22*100</f>
        <v>2.3677013884776832</v>
      </c>
      <c r="J25" s="49"/>
      <c r="K25" s="50">
        <f>K22/Y22*100</f>
        <v>3.0877482882569978</v>
      </c>
      <c r="L25" s="51"/>
      <c r="M25" s="48">
        <f>M22/Y22*100</f>
        <v>10.094168420390329</v>
      </c>
      <c r="N25" s="49"/>
      <c r="O25" s="50">
        <f>O22/Y22*100</f>
        <v>3.4417336090080441</v>
      </c>
      <c r="P25" s="51"/>
      <c r="Q25" s="48">
        <f>Q22/Y22*100</f>
        <v>43.173302630593909</v>
      </c>
      <c r="R25" s="49"/>
      <c r="S25" s="50">
        <f>S22/Y22*100</f>
        <v>26.08109500131464</v>
      </c>
      <c r="T25" s="51"/>
      <c r="U25" s="48">
        <f>U22/Y22*100</f>
        <v>4.3123563541814613</v>
      </c>
      <c r="V25" s="49"/>
      <c r="W25" s="50">
        <f>W22/Y22*100</f>
        <v>5.0782603540402533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+'(令和5年7月)'!E20</f>
        <v>1038</v>
      </c>
      <c r="F27" s="128">
        <f>+'(令和5年7月)'!F20</f>
        <v>102589</v>
      </c>
      <c r="G27" s="129">
        <f>+'(令和5年7月)'!G20</f>
        <v>1207.174</v>
      </c>
      <c r="H27" s="130">
        <f>+'(令和5年7月)'!H20</f>
        <v>451478</v>
      </c>
      <c r="I27" s="131">
        <f>+'(令和5年7月)'!I20</f>
        <v>1716</v>
      </c>
      <c r="J27" s="128">
        <f>+'(令和5年7月)'!J20</f>
        <v>1154187.7272727273</v>
      </c>
      <c r="K27" s="129">
        <f>+'(令和5年7月)'!K20</f>
        <v>1892</v>
      </c>
      <c r="L27" s="130">
        <f>+'(令和5年7月)'!L20</f>
        <v>3670509</v>
      </c>
      <c r="M27" s="131">
        <f>+'(令和5年7月)'!M20</f>
        <v>6370.16</v>
      </c>
      <c r="N27" s="128">
        <f>+'(令和5年7月)'!N20</f>
        <v>1442578</v>
      </c>
      <c r="O27" s="129">
        <f>+'(令和5年7月)'!O20</f>
        <v>4227</v>
      </c>
      <c r="P27" s="130">
        <f>+'(令和5年7月)'!P20</f>
        <v>1457056</v>
      </c>
      <c r="Q27" s="131">
        <f>+'(令和5年7月)'!Q20</f>
        <v>27796</v>
      </c>
      <c r="R27" s="128">
        <f>+'(令和5年7月)'!R20</f>
        <v>5167340.8</v>
      </c>
      <c r="S27" s="129">
        <f>+'(令和5年7月)'!S20</f>
        <v>64919</v>
      </c>
      <c r="T27" s="130">
        <f>+'(令和5年7月)'!T20</f>
        <v>11696826</v>
      </c>
      <c r="U27" s="131">
        <f>+'(令和5年7月)'!U20</f>
        <v>3342</v>
      </c>
      <c r="V27" s="128">
        <f>+'(令和5年7月)'!V20</f>
        <v>1134115.6511627906</v>
      </c>
      <c r="W27" s="131">
        <f>+'(令和5年7月)'!W20</f>
        <v>6585.2070000000003</v>
      </c>
      <c r="X27" s="130">
        <f>+'(令和5年7月)'!X20</f>
        <v>1512485</v>
      </c>
      <c r="Y27" s="131">
        <f>+'(令和5年7月)'!Y20</f>
        <v>119092.541</v>
      </c>
      <c r="Z27" s="128">
        <f>+'(令和5年7月)'!Z20</f>
        <v>27789165.178435519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+'(令和5年7月)'!E21</f>
        <v>1022</v>
      </c>
      <c r="F28" s="135">
        <f>+'(令和5年7月)'!F21</f>
        <v>106019</v>
      </c>
      <c r="G28" s="136">
        <f>+'(令和5年7月)'!G21</f>
        <v>1214.498</v>
      </c>
      <c r="H28" s="137">
        <f>+'(令和5年7月)'!H21</f>
        <v>452108</v>
      </c>
      <c r="I28" s="134">
        <f>+'(令和5年7月)'!I21</f>
        <v>1716</v>
      </c>
      <c r="J28" s="135">
        <f>+'(令和5年7月)'!J21</f>
        <v>1172737.3636363638</v>
      </c>
      <c r="K28" s="136">
        <f>+'(令和5年7月)'!K21</f>
        <v>2235</v>
      </c>
      <c r="L28" s="137">
        <f>+'(令和5年7月)'!L21</f>
        <v>4058527</v>
      </c>
      <c r="M28" s="134">
        <f>+'(令和5年7月)'!M21</f>
        <v>8169.12</v>
      </c>
      <c r="N28" s="135">
        <f>+'(令和5年7月)'!N21</f>
        <v>1624905</v>
      </c>
      <c r="O28" s="136">
        <f>+'(令和5年7月)'!O21</f>
        <v>4185</v>
      </c>
      <c r="P28" s="137">
        <f>+'(令和5年7月)'!P21</f>
        <v>1396136</v>
      </c>
      <c r="Q28" s="134">
        <f>+'(令和5年7月)'!Q21</f>
        <v>27074</v>
      </c>
      <c r="R28" s="135">
        <f>+'(令和5年7月)'!R21</f>
        <v>5065509.5999999996</v>
      </c>
      <c r="S28" s="136">
        <f>+'(令和5年7月)'!S21</f>
        <v>61740</v>
      </c>
      <c r="T28" s="137">
        <f>+'(令和5年7月)'!T21</f>
        <v>11030625</v>
      </c>
      <c r="U28" s="134">
        <f>+'(令和5年7月)'!U21</f>
        <v>3127</v>
      </c>
      <c r="V28" s="135">
        <f>+'(令和5年7月)'!V21</f>
        <v>819416.86046511633</v>
      </c>
      <c r="W28" s="134">
        <f>+'(令和5年7月)'!W21</f>
        <v>6547.6170000000002</v>
      </c>
      <c r="X28" s="137">
        <f>+'(令和5年7月)'!X21</f>
        <v>1477178</v>
      </c>
      <c r="Y28" s="138">
        <f>+'(令和5年7月)'!Y21</f>
        <v>117030.235</v>
      </c>
      <c r="Z28" s="139">
        <f>+'(令和5年7月)'!Z21</f>
        <v>27203161.824101478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+'(令和5年7月)'!E22</f>
        <v>1851.4080000000001</v>
      </c>
      <c r="F29" s="139">
        <f>+'(令和5年7月)'!F22</f>
        <v>334788</v>
      </c>
      <c r="G29" s="140">
        <f>+'(令和5年7月)'!G22</f>
        <v>1775.252</v>
      </c>
      <c r="H29" s="141">
        <f>+'(令和5年7月)'!H22</f>
        <v>777518</v>
      </c>
      <c r="I29" s="138">
        <f>+'(令和5年7月)'!I22</f>
        <v>3033</v>
      </c>
      <c r="J29" s="139">
        <f>+'(令和5年7月)'!J22</f>
        <v>2486814.6636363636</v>
      </c>
      <c r="K29" s="140">
        <f>+'(令和5年7月)'!K22</f>
        <v>6786.2999999999993</v>
      </c>
      <c r="L29" s="141">
        <f>+'(令和5年7月)'!L22</f>
        <v>3433410</v>
      </c>
      <c r="M29" s="138">
        <f>+'(令和5年7月)'!M22</f>
        <v>15284.952000000001</v>
      </c>
      <c r="N29" s="139">
        <f>+'(令和5年7月)'!N22</f>
        <v>3286792.25</v>
      </c>
      <c r="O29" s="140">
        <f>+'(令和5年7月)'!O22</f>
        <v>4759</v>
      </c>
      <c r="P29" s="141">
        <f>+'(令和5年7月)'!P22</f>
        <v>1390478</v>
      </c>
      <c r="Q29" s="138">
        <f>+'(令和5年7月)'!Q22</f>
        <v>61085.5</v>
      </c>
      <c r="R29" s="139">
        <f>+'(令和5年7月)'!R22</f>
        <v>11185788.300000001</v>
      </c>
      <c r="S29" s="140">
        <f>+'(令和5年7月)'!S22</f>
        <v>37976</v>
      </c>
      <c r="T29" s="141">
        <f>+'(令和5年7月)'!T22</f>
        <v>4129605</v>
      </c>
      <c r="U29" s="138">
        <f>+'(令和5年7月)'!U22</f>
        <v>5618.2</v>
      </c>
      <c r="V29" s="139">
        <f>+'(令和5年7月)'!V22</f>
        <v>1941521.2906976745</v>
      </c>
      <c r="W29" s="138">
        <f>+'(令和5年7月)'!W22</f>
        <v>8173.5072000000009</v>
      </c>
      <c r="X29" s="141">
        <f>+'(令和5年7月)'!X22</f>
        <v>1959062.5</v>
      </c>
      <c r="Y29" s="138">
        <f>+'(令和5年7月)'!Y22</f>
        <v>146343.11919999999</v>
      </c>
      <c r="Z29" s="139">
        <f>+'(令和5年7月)'!Z22</f>
        <v>30925778.004334036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+'(令和5年7月)'!E23</f>
        <v>55.874771076180643</v>
      </c>
      <c r="F30" s="183">
        <f>+'(令和5年1月)'!F23</f>
        <v>0</v>
      </c>
      <c r="G30" s="182">
        <f>+'(令和5年7月)'!G23</f>
        <v>68.066022303495274</v>
      </c>
      <c r="H30" s="183">
        <f>+'(令和5年1月)'!H23</f>
        <v>0</v>
      </c>
      <c r="I30" s="182">
        <f>+'(令和5年7月)'!I23</f>
        <v>56.577645895153317</v>
      </c>
      <c r="J30" s="183">
        <f>+'(令和5年1月)'!J23</f>
        <v>0</v>
      </c>
      <c r="K30" s="182">
        <f>+'(令和5年7月)'!K23</f>
        <v>29.657362959556181</v>
      </c>
      <c r="L30" s="183">
        <f>+'(令和5年1月)'!L23</f>
        <v>0</v>
      </c>
      <c r="M30" s="182">
        <f>+'(令和5年7月)'!M23</f>
        <v>44.917486137295391</v>
      </c>
      <c r="N30" s="183">
        <f>+'(令和5年1月)'!N23</f>
        <v>0</v>
      </c>
      <c r="O30" s="182">
        <f>+'(令和5年7月)'!O23</f>
        <v>88.771633600675386</v>
      </c>
      <c r="P30" s="183">
        <f>+'(令和5年1月)'!P23</f>
        <v>0</v>
      </c>
      <c r="Q30" s="182">
        <f>+'(令和5年7月)'!Q23</f>
        <v>45.179458044117283</v>
      </c>
      <c r="R30" s="183">
        <f>+'(令和5年1月)'!R23</f>
        <v>0</v>
      </c>
      <c r="S30" s="182">
        <f>+'(令和5年7月)'!S23</f>
        <v>174.04669314168717</v>
      </c>
      <c r="T30" s="183">
        <f>+'(令和5年1月)'!T23</f>
        <v>0</v>
      </c>
      <c r="U30" s="182">
        <f>+'(令和5年7月)'!U23</f>
        <v>58.694902643947231</v>
      </c>
      <c r="V30" s="183">
        <f>+'(令和5年1月)'!V23</f>
        <v>0</v>
      </c>
      <c r="W30" s="182">
        <f>+'(令和5年7月)'!W23</f>
        <v>80.522915327410331</v>
      </c>
      <c r="X30" s="183">
        <f>+'(令和5年1月)'!X23</f>
        <v>0</v>
      </c>
      <c r="Y30" s="182">
        <f>+'(令和5年7月)'!Y23</f>
        <v>81.246845037872745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-74</v>
      </c>
      <c r="F31" s="91">
        <f t="shared" ref="F31:Z33" si="5">F20-F27</f>
        <v>-18445</v>
      </c>
      <c r="G31" s="92">
        <f t="shared" si="5"/>
        <v>-142.65599999999995</v>
      </c>
      <c r="H31" s="93">
        <f t="shared" si="5"/>
        <v>2693</v>
      </c>
      <c r="I31" s="90">
        <f t="shared" si="5"/>
        <v>109</v>
      </c>
      <c r="J31" s="91">
        <f t="shared" si="5"/>
        <v>397905.20909090899</v>
      </c>
      <c r="K31" s="92">
        <f t="shared" si="5"/>
        <v>401</v>
      </c>
      <c r="L31" s="93">
        <f t="shared" si="5"/>
        <v>1798691</v>
      </c>
      <c r="M31" s="90">
        <f t="shared" si="5"/>
        <v>-817.09599999999955</v>
      </c>
      <c r="N31" s="91">
        <f t="shared" si="5"/>
        <v>-85527.899999999907</v>
      </c>
      <c r="O31" s="92">
        <f t="shared" si="5"/>
        <v>213</v>
      </c>
      <c r="P31" s="93">
        <f t="shared" si="5"/>
        <v>28442.59999999986</v>
      </c>
      <c r="Q31" s="90">
        <f t="shared" si="5"/>
        <v>368</v>
      </c>
      <c r="R31" s="91">
        <f t="shared" si="5"/>
        <v>629173.50000000093</v>
      </c>
      <c r="S31" s="92">
        <f t="shared" si="5"/>
        <v>-13600</v>
      </c>
      <c r="T31" s="93">
        <f t="shared" si="5"/>
        <v>-1085643.5999999996</v>
      </c>
      <c r="U31" s="90">
        <f t="shared" si="5"/>
        <v>157</v>
      </c>
      <c r="V31" s="91">
        <f t="shared" si="5"/>
        <v>-57492.906976744067</v>
      </c>
      <c r="W31" s="92">
        <f t="shared" si="5"/>
        <v>-3134.0200000000004</v>
      </c>
      <c r="X31" s="93">
        <f t="shared" si="5"/>
        <v>-1020658</v>
      </c>
      <c r="Y31" s="90">
        <f t="shared" si="5"/>
        <v>-16519.771999999997</v>
      </c>
      <c r="Z31" s="91">
        <f t="shared" si="5"/>
        <v>589137.90211416408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-92</v>
      </c>
      <c r="F32" s="95">
        <f t="shared" si="6"/>
        <v>-23544.399999999994</v>
      </c>
      <c r="G32" s="96">
        <f t="shared" si="6"/>
        <v>-73.226000000000113</v>
      </c>
      <c r="H32" s="97">
        <f t="shared" si="6"/>
        <v>34278</v>
      </c>
      <c r="I32" s="94">
        <f t="shared" si="6"/>
        <v>161</v>
      </c>
      <c r="J32" s="95">
        <f t="shared" si="6"/>
        <v>393015.66363636358</v>
      </c>
      <c r="K32" s="96">
        <f t="shared" si="6"/>
        <v>91</v>
      </c>
      <c r="L32" s="97">
        <f t="shared" si="6"/>
        <v>1437122</v>
      </c>
      <c r="M32" s="94">
        <f t="shared" si="6"/>
        <v>-1351.9520000000002</v>
      </c>
      <c r="N32" s="95">
        <f t="shared" si="6"/>
        <v>41306.699999999953</v>
      </c>
      <c r="O32" s="96">
        <f t="shared" si="6"/>
        <v>345</v>
      </c>
      <c r="P32" s="97">
        <f t="shared" si="6"/>
        <v>111559.90000000014</v>
      </c>
      <c r="Q32" s="94">
        <f t="shared" si="6"/>
        <v>2115</v>
      </c>
      <c r="R32" s="95">
        <f t="shared" si="6"/>
        <v>799482.70000000019</v>
      </c>
      <c r="S32" s="96">
        <f t="shared" si="6"/>
        <v>-12009</v>
      </c>
      <c r="T32" s="97">
        <f t="shared" si="6"/>
        <v>-522644</v>
      </c>
      <c r="U32" s="94">
        <f t="shared" si="5"/>
        <v>-77</v>
      </c>
      <c r="V32" s="95">
        <f t="shared" si="5"/>
        <v>-2480.8976744186366</v>
      </c>
      <c r="W32" s="96">
        <f t="shared" si="5"/>
        <v>-2583.46</v>
      </c>
      <c r="X32" s="97">
        <f t="shared" si="5"/>
        <v>-894268</v>
      </c>
      <c r="Y32" s="94">
        <f t="shared" si="5"/>
        <v>-13474.638000000006</v>
      </c>
      <c r="Z32" s="95">
        <f t="shared" si="5"/>
        <v>1373827.6659619473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-144.50800000000004</v>
      </c>
      <c r="F33" s="95">
        <f t="shared" si="5"/>
        <v>-41004</v>
      </c>
      <c r="G33" s="96">
        <f t="shared" si="5"/>
        <v>-350.54099999999994</v>
      </c>
      <c r="H33" s="97">
        <f t="shared" si="5"/>
        <v>-119899</v>
      </c>
      <c r="I33" s="94">
        <f t="shared" si="5"/>
        <v>104</v>
      </c>
      <c r="J33" s="95">
        <f t="shared" si="5"/>
        <v>501153.39999999991</v>
      </c>
      <c r="K33" s="96">
        <f t="shared" si="5"/>
        <v>-2695.2999999999993</v>
      </c>
      <c r="L33" s="97">
        <f t="shared" si="5"/>
        <v>4569306</v>
      </c>
      <c r="M33" s="94">
        <f t="shared" si="5"/>
        <v>-1911.0500000000029</v>
      </c>
      <c r="N33" s="95">
        <f t="shared" si="5"/>
        <v>-391818.69699999969</v>
      </c>
      <c r="O33" s="96">
        <f t="shared" si="5"/>
        <v>-199</v>
      </c>
      <c r="P33" s="97">
        <f t="shared" si="5"/>
        <v>591.5</v>
      </c>
      <c r="Q33" s="94">
        <f t="shared" si="5"/>
        <v>-3884.5999999999985</v>
      </c>
      <c r="R33" s="95">
        <f t="shared" si="5"/>
        <v>-421297.6623999998</v>
      </c>
      <c r="S33" s="96">
        <f t="shared" si="5"/>
        <v>-3420.8000000000029</v>
      </c>
      <c r="T33" s="97">
        <f t="shared" si="5"/>
        <v>-591582.20000000019</v>
      </c>
      <c r="U33" s="94">
        <f t="shared" si="5"/>
        <v>95.300000000000182</v>
      </c>
      <c r="V33" s="95">
        <f t="shared" si="5"/>
        <v>601752.25116279046</v>
      </c>
      <c r="W33" s="96">
        <f t="shared" si="5"/>
        <v>-1445.250500000001</v>
      </c>
      <c r="X33" s="97">
        <f t="shared" si="5"/>
        <v>-883873.5</v>
      </c>
      <c r="Y33" s="94">
        <f t="shared" si="5"/>
        <v>-13851.749500000005</v>
      </c>
      <c r="Z33" s="95">
        <f t="shared" si="5"/>
        <v>3223328.0917627923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0.1640477888409535</v>
      </c>
      <c r="F34" s="188"/>
      <c r="G34" s="187">
        <f t="shared" ref="G34" si="7">+G23-G30</f>
        <v>7.3152944730759231</v>
      </c>
      <c r="H34" s="188"/>
      <c r="I34" s="187">
        <f t="shared" ref="I34" si="8">+I23-I30</f>
        <v>1.9427461377268571</v>
      </c>
      <c r="J34" s="188"/>
      <c r="K34" s="187">
        <f t="shared" ref="K34" si="9">+K23-K30</f>
        <v>26.569052134783441</v>
      </c>
      <c r="L34" s="188"/>
      <c r="M34" s="187">
        <f t="shared" ref="M34" si="10">+M23-M30</f>
        <v>-0.75686701774094445</v>
      </c>
      <c r="N34" s="188"/>
      <c r="O34" s="187">
        <f t="shared" ref="O34" si="11">+O23-O30</f>
        <v>8.6225032071422021</v>
      </c>
      <c r="P34" s="188"/>
      <c r="Q34" s="187">
        <f t="shared" ref="Q34" si="12">+Q23-Q30</f>
        <v>4.5083094414233358</v>
      </c>
      <c r="R34" s="188"/>
      <c r="S34" s="187">
        <f t="shared" ref="S34" si="13">+S23-S30</f>
        <v>-24.392652408537856</v>
      </c>
      <c r="T34" s="188"/>
      <c r="U34" s="187">
        <f t="shared" ref="U34" si="14">+U23-U30</f>
        <v>0.96077234238907749</v>
      </c>
      <c r="V34" s="188"/>
      <c r="W34" s="187">
        <f t="shared" ref="W34" si="15">+W23-W30</f>
        <v>-27.44046562136036</v>
      </c>
      <c r="X34" s="188"/>
      <c r="Y34" s="187">
        <f t="shared" ref="Y34" si="16">+Y23-Y30</f>
        <v>-3.7449458202223695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92.870905587668602</v>
      </c>
      <c r="F35" s="60">
        <f t="shared" si="17"/>
        <v>82.020489526167523</v>
      </c>
      <c r="G35" s="61">
        <f t="shared" si="17"/>
        <v>88.182648068961072</v>
      </c>
      <c r="H35" s="62">
        <f t="shared" si="17"/>
        <v>100.59648532154391</v>
      </c>
      <c r="I35" s="59">
        <f t="shared" si="17"/>
        <v>106.35198135198137</v>
      </c>
      <c r="J35" s="60">
        <f t="shared" si="17"/>
        <v>134.47491250241708</v>
      </c>
      <c r="K35" s="61">
        <f t="shared" si="17"/>
        <v>121.19450317124736</v>
      </c>
      <c r="L35" s="62">
        <f t="shared" si="17"/>
        <v>149.00385750314194</v>
      </c>
      <c r="M35" s="59">
        <f t="shared" si="17"/>
        <v>87.173069436246507</v>
      </c>
      <c r="N35" s="60">
        <f t="shared" si="17"/>
        <v>94.071176740529808</v>
      </c>
      <c r="O35" s="61">
        <f t="shared" si="17"/>
        <v>105.03903477643719</v>
      </c>
      <c r="P35" s="62">
        <f t="shared" si="17"/>
        <v>101.95205949531108</v>
      </c>
      <c r="Q35" s="59">
        <f t="shared" si="17"/>
        <v>101.32393150093539</v>
      </c>
      <c r="R35" s="60">
        <f t="shared" si="17"/>
        <v>112.17596292468268</v>
      </c>
      <c r="S35" s="61">
        <f t="shared" si="17"/>
        <v>79.050817172168394</v>
      </c>
      <c r="T35" s="62">
        <f t="shared" si="17"/>
        <v>90.718476961185885</v>
      </c>
      <c r="U35" s="59">
        <f t="shared" si="17"/>
        <v>104.69778575703172</v>
      </c>
      <c r="V35" s="60">
        <f t="shared" si="17"/>
        <v>94.930595753810692</v>
      </c>
      <c r="W35" s="61">
        <f t="shared" si="17"/>
        <v>52.408177905417396</v>
      </c>
      <c r="X35" s="62">
        <f t="shared" si="17"/>
        <v>32.517810093984401</v>
      </c>
      <c r="Y35" s="59">
        <f t="shared" si="17"/>
        <v>86.12862580537265</v>
      </c>
      <c r="Z35" s="60">
        <f t="shared" si="17"/>
        <v>102.12002734998076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90.998043052837573</v>
      </c>
      <c r="F36" s="64">
        <f t="shared" si="17"/>
        <v>77.792282515398199</v>
      </c>
      <c r="G36" s="65">
        <f t="shared" si="17"/>
        <v>93.970677596834236</v>
      </c>
      <c r="H36" s="66">
        <f t="shared" si="17"/>
        <v>107.5818167340547</v>
      </c>
      <c r="I36" s="63">
        <f t="shared" si="17"/>
        <v>109.38228438228438</v>
      </c>
      <c r="J36" s="64">
        <f t="shared" si="17"/>
        <v>133.51267520101183</v>
      </c>
      <c r="K36" s="65">
        <f t="shared" si="17"/>
        <v>104.07158836689038</v>
      </c>
      <c r="L36" s="66">
        <f t="shared" si="17"/>
        <v>135.4099406016025</v>
      </c>
      <c r="M36" s="63">
        <f t="shared" si="17"/>
        <v>83.450457332001477</v>
      </c>
      <c r="N36" s="64">
        <f t="shared" si="17"/>
        <v>102.54209938427169</v>
      </c>
      <c r="O36" s="65">
        <f t="shared" si="17"/>
        <v>108.24372759856631</v>
      </c>
      <c r="P36" s="66">
        <f t="shared" si="17"/>
        <v>107.99061839247754</v>
      </c>
      <c r="Q36" s="63">
        <f t="shared" si="17"/>
        <v>107.81192287803798</v>
      </c>
      <c r="R36" s="64">
        <f t="shared" si="17"/>
        <v>115.78286812446275</v>
      </c>
      <c r="S36" s="65">
        <f t="shared" si="17"/>
        <v>80.549076773566568</v>
      </c>
      <c r="T36" s="66">
        <f t="shared" si="17"/>
        <v>95.261882259618119</v>
      </c>
      <c r="U36" s="63">
        <f t="shared" si="17"/>
        <v>97.537575951391105</v>
      </c>
      <c r="V36" s="64">
        <f t="shared" si="17"/>
        <v>99.6972361939184</v>
      </c>
      <c r="W36" s="65">
        <f t="shared" si="17"/>
        <v>60.54350766087876</v>
      </c>
      <c r="X36" s="66">
        <f t="shared" si="17"/>
        <v>39.461053441088346</v>
      </c>
      <c r="Y36" s="63">
        <f t="shared" si="17"/>
        <v>88.486190769419537</v>
      </c>
      <c r="Z36" s="64">
        <f t="shared" si="17"/>
        <v>105.05024994831579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92.194697225030893</v>
      </c>
      <c r="F37" s="68">
        <f t="shared" si="17"/>
        <v>87.752249184558579</v>
      </c>
      <c r="G37" s="69">
        <f t="shared" si="17"/>
        <v>80.254014641301623</v>
      </c>
      <c r="H37" s="70">
        <f t="shared" si="17"/>
        <v>84.579263759810061</v>
      </c>
      <c r="I37" s="67">
        <f t="shared" si="17"/>
        <v>103.4289482360699</v>
      </c>
      <c r="J37" s="68">
        <f t="shared" si="17"/>
        <v>120.15242258814673</v>
      </c>
      <c r="K37" s="69">
        <f t="shared" si="17"/>
        <v>60.283217659107322</v>
      </c>
      <c r="L37" s="70">
        <f t="shared" si="17"/>
        <v>233.08361075432296</v>
      </c>
      <c r="M37" s="67">
        <f t="shared" si="17"/>
        <v>87.497180233212362</v>
      </c>
      <c r="N37" s="68">
        <f t="shared" si="17"/>
        <v>88.078994131740458</v>
      </c>
      <c r="O37" s="69">
        <f t="shared" si="17"/>
        <v>95.818449254044964</v>
      </c>
      <c r="P37" s="70">
        <f t="shared" si="17"/>
        <v>100.04253932820224</v>
      </c>
      <c r="Q37" s="67">
        <f t="shared" si="17"/>
        <v>93.640716700362617</v>
      </c>
      <c r="R37" s="68">
        <f t="shared" si="17"/>
        <v>96.233634580765312</v>
      </c>
      <c r="S37" s="69">
        <f t="shared" si="17"/>
        <v>90.992205603539063</v>
      </c>
      <c r="T37" s="70">
        <f t="shared" si="17"/>
        <v>85.67460568262581</v>
      </c>
      <c r="U37" s="67">
        <f t="shared" si="17"/>
        <v>101.69627282759603</v>
      </c>
      <c r="V37" s="68">
        <f t="shared" si="17"/>
        <v>130.99385281253106</v>
      </c>
      <c r="W37" s="69">
        <f t="shared" si="17"/>
        <v>82.317865946212166</v>
      </c>
      <c r="X37" s="70">
        <f t="shared" si="17"/>
        <v>54.882832987717336</v>
      </c>
      <c r="Y37" s="67">
        <f t="shared" si="17"/>
        <v>90.534744936610593</v>
      </c>
      <c r="Z37" s="68">
        <f t="shared" si="17"/>
        <v>110.42278739539249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+'(令和6年6月)'!E20</f>
        <v>950</v>
      </c>
      <c r="F39" s="143">
        <f>+'(令和6年6月)'!F20</f>
        <v>83842</v>
      </c>
      <c r="G39" s="142">
        <f>+'(令和6年6月)'!G20</f>
        <v>1030.2049999999999</v>
      </c>
      <c r="H39" s="143">
        <f>+'(令和6年6月)'!H20</f>
        <v>440847</v>
      </c>
      <c r="I39" s="142">
        <f>+'(令和6年6月)'!I20</f>
        <v>1444</v>
      </c>
      <c r="J39" s="143">
        <f>+'(令和6年6月)'!J20</f>
        <v>1219241.6000000001</v>
      </c>
      <c r="K39" s="142">
        <f>+'(令和6年6月)'!K20</f>
        <v>2424</v>
      </c>
      <c r="L39" s="143">
        <f>+'(令和6年6月)'!L20</f>
        <v>5638534</v>
      </c>
      <c r="M39" s="142">
        <f>+'(令和6年6月)'!M20</f>
        <v>6096</v>
      </c>
      <c r="N39" s="143">
        <f>+'(令和6年6月)'!N20</f>
        <v>1457041.7</v>
      </c>
      <c r="O39" s="142">
        <f>+'(令和6年6月)'!O20</f>
        <v>3670</v>
      </c>
      <c r="P39" s="143">
        <f>+'(令和6年6月)'!P20</f>
        <v>1241032.7</v>
      </c>
      <c r="Q39" s="142">
        <f>+'(令和6年6月)'!Q20</f>
        <v>26780</v>
      </c>
      <c r="R39" s="143">
        <f>+'(令和6年6月)'!R20</f>
        <v>5366728</v>
      </c>
      <c r="S39" s="144">
        <f>+'(令和6年6月)'!S20</f>
        <v>43710</v>
      </c>
      <c r="T39" s="145">
        <f>+'(令和6年6月)'!T20</f>
        <v>8853138.4000000004</v>
      </c>
      <c r="U39" s="142">
        <f>+'(令和6年6月)'!U20</f>
        <v>3222</v>
      </c>
      <c r="V39" s="143">
        <f>+'(令和6年6月)'!V20</f>
        <v>1449874.3255813953</v>
      </c>
      <c r="W39" s="142">
        <f>+'(令和6年6月)'!W20</f>
        <v>3447.4859999999999</v>
      </c>
      <c r="X39" s="143">
        <f>+'(令和6年6月)'!X20</f>
        <v>556684</v>
      </c>
      <c r="Y39" s="146">
        <f>+'(令和6年6月)'!Y20</f>
        <v>92773.691000000006</v>
      </c>
      <c r="Z39" s="147">
        <f>+'(令和6年6月)'!Z20</f>
        <v>26306963.725581396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+'(令和6年6月)'!E21</f>
        <v>887</v>
      </c>
      <c r="F40" s="149">
        <f>+'(令和6年6月)'!F21</f>
        <v>80451</v>
      </c>
      <c r="G40" s="148">
        <f>+'(令和6年6月)'!G21</f>
        <v>1113.5149999999999</v>
      </c>
      <c r="H40" s="149">
        <f>+'(令和6年6月)'!H21</f>
        <v>468380</v>
      </c>
      <c r="I40" s="148">
        <f>+'(令和6年6月)'!I21</f>
        <v>1743</v>
      </c>
      <c r="J40" s="149">
        <f>+'(令和6年6月)'!J21</f>
        <v>1364319.2090909092</v>
      </c>
      <c r="K40" s="148">
        <f>+'(令和6年6月)'!K21</f>
        <v>2319</v>
      </c>
      <c r="L40" s="149">
        <f>+'(令和6年6月)'!L21</f>
        <v>5428346</v>
      </c>
      <c r="M40" s="148">
        <f>+'(令和6年6月)'!M21</f>
        <v>6384.3</v>
      </c>
      <c r="N40" s="149">
        <f>+'(令和6年6月)'!N21</f>
        <v>1366894.9</v>
      </c>
      <c r="O40" s="148">
        <f>+'(令和6年6月)'!O21</f>
        <v>3966</v>
      </c>
      <c r="P40" s="149">
        <f>+'(令和6年6月)'!P21</f>
        <v>1345891.0999999999</v>
      </c>
      <c r="Q40" s="148">
        <f>+'(令和6年6月)'!Q21</f>
        <v>26365</v>
      </c>
      <c r="R40" s="149">
        <f>+'(令和6年6月)'!R21</f>
        <v>5364990.0999999996</v>
      </c>
      <c r="S40" s="144">
        <f>+'(令和6年6月)'!S21</f>
        <v>43043</v>
      </c>
      <c r="T40" s="145">
        <f>+'(令和6年6月)'!T21</f>
        <v>8574866</v>
      </c>
      <c r="U40" s="148">
        <f>+'(令和6年6月)'!U21</f>
        <v>3035</v>
      </c>
      <c r="V40" s="149">
        <f>+'(令和6年6月)'!V21</f>
        <v>813162.74418604653</v>
      </c>
      <c r="W40" s="148">
        <f>+'(令和6年6月)'!W21</f>
        <v>3893.366</v>
      </c>
      <c r="X40" s="149">
        <f>+'(令和6年6月)'!X21</f>
        <v>587586</v>
      </c>
      <c r="Y40" s="150">
        <f>+'(令和6年6月)'!Y21</f>
        <v>92749.181000000011</v>
      </c>
      <c r="Z40" s="151">
        <f>+'(令和6年6月)'!Z21</f>
        <v>25394887.053276956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+'(令和6年6月)'!E22</f>
        <v>1672.9</v>
      </c>
      <c r="F41" s="149">
        <f>+'(令和6年6月)'!F22</f>
        <v>292114.59999999998</v>
      </c>
      <c r="G41" s="148">
        <f>+'(令和6年6月)'!G22</f>
        <v>1501.4649999999999</v>
      </c>
      <c r="H41" s="149">
        <f>+'(令和6年6月)'!H22</f>
        <v>689834</v>
      </c>
      <c r="I41" s="148">
        <f>+'(令和6年6月)'!I22</f>
        <v>3189</v>
      </c>
      <c r="J41" s="149">
        <f>+'(令和6年6月)'!J22</f>
        <v>3001628.1545454543</v>
      </c>
      <c r="K41" s="148">
        <f>+'(令和6年6月)'!K22</f>
        <v>4124</v>
      </c>
      <c r="L41" s="149">
        <f>+'(令和6年6月)'!L22</f>
        <v>8029165</v>
      </c>
      <c r="M41" s="148">
        <f>+'(令和6年6月)'!M22</f>
        <v>14638.005999999998</v>
      </c>
      <c r="N41" s="149">
        <f>+'(令和6年6月)'!N22</f>
        <v>3204135.1529999999</v>
      </c>
      <c r="O41" s="148">
        <f>+'(令和6年6月)'!O22</f>
        <v>4650</v>
      </c>
      <c r="P41" s="149">
        <f>+'(令和6年6月)'!P22</f>
        <v>1413266.8</v>
      </c>
      <c r="Q41" s="148">
        <f>+'(令和6年6月)'!Q22</f>
        <v>58225.9</v>
      </c>
      <c r="R41" s="149">
        <f>+'(令和6年6月)'!R22</f>
        <v>10832968.637600001</v>
      </c>
      <c r="S41" s="144">
        <f>+'(令和6年6月)'!S22</f>
        <v>32967.199999999997</v>
      </c>
      <c r="T41" s="145">
        <f>+'(令和6年6月)'!T22</f>
        <v>3434821.4</v>
      </c>
      <c r="U41" s="148">
        <f>+'(令和6年6月)'!U22</f>
        <v>5264.5</v>
      </c>
      <c r="V41" s="149">
        <f>+'(令和6年6月)'!V22</f>
        <v>2283586.7604651162</v>
      </c>
      <c r="W41" s="148">
        <f>+'(令和6年6月)'!W22</f>
        <v>7241.2267000000002</v>
      </c>
      <c r="X41" s="149">
        <f>+'(令和6年6月)'!X22</f>
        <v>1166272</v>
      </c>
      <c r="Y41" s="150">
        <f>+'(令和6年6月)'!Y22</f>
        <v>133474.19770000002</v>
      </c>
      <c r="Z41" s="151">
        <f>+'(令和6年6月)'!Z22</f>
        <v>34347792.50561057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+'(令和6年6月)'!E23</f>
        <v>55.958328256366521</v>
      </c>
      <c r="F42" s="193">
        <f>+'(令和5年12月)'!F23</f>
        <v>0</v>
      </c>
      <c r="G42" s="192">
        <f>+'(令和6年6月)'!G23</f>
        <v>69.460573383793871</v>
      </c>
      <c r="H42" s="193">
        <f>+'(令和5年12月)'!H23</f>
        <v>0</v>
      </c>
      <c r="I42" s="192">
        <f>+'(令和6年6月)'!I23</f>
        <v>47.731016923768159</v>
      </c>
      <c r="J42" s="193">
        <f>+'(令和5年12月)'!J23</f>
        <v>0</v>
      </c>
      <c r="K42" s="192">
        <f>+'(令和6年6月)'!K23</f>
        <v>58.246346555323591</v>
      </c>
      <c r="L42" s="193">
        <f>+'(令和5年12月)'!L23</f>
        <v>0</v>
      </c>
      <c r="M42" s="192">
        <f>+'(令和6年6月)'!M23</f>
        <v>42.214072155644956</v>
      </c>
      <c r="N42" s="193">
        <f>+'(令和5年12月)'!N23</f>
        <v>0</v>
      </c>
      <c r="O42" s="192">
        <f>+'(令和6年6月)'!O23</f>
        <v>79.574822842851191</v>
      </c>
      <c r="P42" s="193">
        <f>+'(令和5年12月)'!P23</f>
        <v>0</v>
      </c>
      <c r="Q42" s="192">
        <f>+'(令和6年6月)'!Q23</f>
        <v>45.800125477434747</v>
      </c>
      <c r="R42" s="193">
        <f>+'(令和5年12月)'!R23</f>
        <v>0</v>
      </c>
      <c r="S42" s="192">
        <f>+'(令和6年6月)'!S23</f>
        <v>132.91934411360037</v>
      </c>
      <c r="T42" s="193">
        <f>+'(令和5年12月)'!T23</f>
        <v>0</v>
      </c>
      <c r="U42" s="192">
        <f>+'(令和6年6月)'!U23</f>
        <v>60.500870237865016</v>
      </c>
      <c r="V42" s="193">
        <f>+'(令和5年12月)'!V23</f>
        <v>0</v>
      </c>
      <c r="W42" s="192">
        <f>+'(令和6年6月)'!W23</f>
        <v>49.173955345879399</v>
      </c>
      <c r="X42" s="193">
        <f>+'(令和5年12月)'!X23</f>
        <v>0</v>
      </c>
      <c r="Y42" s="192">
        <f>+'(令和6年6月)'!Y23</f>
        <v>69.504035475125761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14</v>
      </c>
      <c r="F43" s="93">
        <f t="shared" si="18"/>
        <v>302</v>
      </c>
      <c r="G43" s="90">
        <f t="shared" si="18"/>
        <v>34.313000000000102</v>
      </c>
      <c r="H43" s="91">
        <f t="shared" si="18"/>
        <v>13324</v>
      </c>
      <c r="I43" s="92">
        <f t="shared" si="18"/>
        <v>381</v>
      </c>
      <c r="J43" s="93">
        <f t="shared" si="18"/>
        <v>332851.33636363619</v>
      </c>
      <c r="K43" s="90">
        <f t="shared" si="18"/>
        <v>-131</v>
      </c>
      <c r="L43" s="91">
        <f t="shared" si="18"/>
        <v>-169334</v>
      </c>
      <c r="M43" s="92">
        <f t="shared" si="18"/>
        <v>-542.93599999999969</v>
      </c>
      <c r="N43" s="93">
        <f t="shared" si="18"/>
        <v>-99991.59999999986</v>
      </c>
      <c r="O43" s="90">
        <f t="shared" si="18"/>
        <v>770</v>
      </c>
      <c r="P43" s="91">
        <f t="shared" si="18"/>
        <v>244465.89999999991</v>
      </c>
      <c r="Q43" s="92">
        <f t="shared" si="18"/>
        <v>1384</v>
      </c>
      <c r="R43" s="93">
        <f t="shared" si="18"/>
        <v>429786.30000000075</v>
      </c>
      <c r="S43" s="90">
        <f t="shared" si="18"/>
        <v>7609</v>
      </c>
      <c r="T43" s="91">
        <f t="shared" si="18"/>
        <v>1758044</v>
      </c>
      <c r="U43" s="92">
        <f t="shared" si="18"/>
        <v>277</v>
      </c>
      <c r="V43" s="93">
        <f t="shared" si="18"/>
        <v>-373251.58139534877</v>
      </c>
      <c r="W43" s="90">
        <f t="shared" si="18"/>
        <v>3.7010000000000218</v>
      </c>
      <c r="X43" s="91">
        <f t="shared" si="18"/>
        <v>-64857</v>
      </c>
      <c r="Y43" s="90">
        <f t="shared" si="18"/>
        <v>9799.0779999999941</v>
      </c>
      <c r="Z43" s="91">
        <f t="shared" si="18"/>
        <v>2071339.3549682871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43</v>
      </c>
      <c r="F44" s="97">
        <f t="shared" si="18"/>
        <v>2023.6000000000058</v>
      </c>
      <c r="G44" s="94">
        <f t="shared" si="18"/>
        <v>27.757000000000062</v>
      </c>
      <c r="H44" s="95">
        <f t="shared" si="18"/>
        <v>18006</v>
      </c>
      <c r="I44" s="96">
        <f t="shared" si="18"/>
        <v>134</v>
      </c>
      <c r="J44" s="97">
        <f t="shared" si="18"/>
        <v>201433.81818181812</v>
      </c>
      <c r="K44" s="94">
        <f t="shared" si="18"/>
        <v>7</v>
      </c>
      <c r="L44" s="95">
        <f t="shared" si="18"/>
        <v>67303</v>
      </c>
      <c r="M44" s="96">
        <f t="shared" si="18"/>
        <v>432.86799999999948</v>
      </c>
      <c r="N44" s="97">
        <f t="shared" si="18"/>
        <v>299316.80000000005</v>
      </c>
      <c r="O44" s="94">
        <f t="shared" si="18"/>
        <v>564</v>
      </c>
      <c r="P44" s="95">
        <f t="shared" si="18"/>
        <v>161804.80000000028</v>
      </c>
      <c r="Q44" s="96">
        <f t="shared" si="18"/>
        <v>2824</v>
      </c>
      <c r="R44" s="97">
        <f t="shared" si="18"/>
        <v>500002.20000000019</v>
      </c>
      <c r="S44" s="94">
        <f t="shared" si="18"/>
        <v>6688</v>
      </c>
      <c r="T44" s="95">
        <f t="shared" si="18"/>
        <v>1933115</v>
      </c>
      <c r="U44" s="96">
        <f t="shared" si="18"/>
        <v>15</v>
      </c>
      <c r="V44" s="97">
        <f t="shared" si="18"/>
        <v>3773.2186046511633</v>
      </c>
      <c r="W44" s="94">
        <f t="shared" si="18"/>
        <v>70.791000000000167</v>
      </c>
      <c r="X44" s="95">
        <f t="shared" si="18"/>
        <v>-4676</v>
      </c>
      <c r="Y44" s="94">
        <f t="shared" si="18"/>
        <v>10806.415999999983</v>
      </c>
      <c r="Z44" s="95">
        <f t="shared" si="18"/>
        <v>3182102.4367864691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34</v>
      </c>
      <c r="F45" s="97">
        <f t="shared" si="18"/>
        <v>1669.4000000000233</v>
      </c>
      <c r="G45" s="94">
        <f t="shared" si="18"/>
        <v>-76.753999999999905</v>
      </c>
      <c r="H45" s="95">
        <f t="shared" si="18"/>
        <v>-32215</v>
      </c>
      <c r="I45" s="96">
        <f t="shared" si="18"/>
        <v>-52</v>
      </c>
      <c r="J45" s="97">
        <f t="shared" si="18"/>
        <v>-13660.090909090824</v>
      </c>
      <c r="K45" s="94">
        <f t="shared" si="18"/>
        <v>-33</v>
      </c>
      <c r="L45" s="95">
        <f t="shared" si="18"/>
        <v>-26449</v>
      </c>
      <c r="M45" s="96">
        <f t="shared" si="18"/>
        <v>-1264.1039999999994</v>
      </c>
      <c r="N45" s="97">
        <f t="shared" si="18"/>
        <v>-309161.59999999963</v>
      </c>
      <c r="O45" s="94">
        <f t="shared" si="18"/>
        <v>-90</v>
      </c>
      <c r="P45" s="95">
        <f t="shared" si="18"/>
        <v>-22197.300000000047</v>
      </c>
      <c r="Q45" s="96">
        <f t="shared" si="18"/>
        <v>-1025</v>
      </c>
      <c r="R45" s="97">
        <f t="shared" si="18"/>
        <v>-68478</v>
      </c>
      <c r="S45" s="94">
        <f t="shared" si="18"/>
        <v>1588</v>
      </c>
      <c r="T45" s="95">
        <f t="shared" si="18"/>
        <v>103201.39999999991</v>
      </c>
      <c r="U45" s="96">
        <f t="shared" si="18"/>
        <v>449</v>
      </c>
      <c r="V45" s="97">
        <f t="shared" si="18"/>
        <v>259686.78139534872</v>
      </c>
      <c r="W45" s="94">
        <f t="shared" si="18"/>
        <v>-512.97000000000025</v>
      </c>
      <c r="X45" s="95">
        <f t="shared" si="18"/>
        <v>-91083</v>
      </c>
      <c r="Y45" s="94">
        <f t="shared" si="18"/>
        <v>-982.82800000003772</v>
      </c>
      <c r="Z45" s="95">
        <f t="shared" si="18"/>
        <v>-198686.40951374173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8.0490608655075846E-2</v>
      </c>
      <c r="F46" s="193"/>
      <c r="G46" s="192">
        <f>G23-G42</f>
        <v>5.9207433927773252</v>
      </c>
      <c r="H46" s="193"/>
      <c r="I46" s="192">
        <f>I23-I42</f>
        <v>10.789375109112015</v>
      </c>
      <c r="J46" s="193"/>
      <c r="K46" s="192">
        <f>K23-K42</f>
        <v>-2.0199314609839689</v>
      </c>
      <c r="L46" s="193"/>
      <c r="M46" s="192">
        <f>M23-M42</f>
        <v>1.9465469639094906</v>
      </c>
      <c r="N46" s="193"/>
      <c r="O46" s="192">
        <f t="shared" si="18"/>
        <v>17.819313964966398</v>
      </c>
      <c r="P46" s="193"/>
      <c r="Q46" s="192">
        <f t="shared" si="18"/>
        <v>3.8876420081058711</v>
      </c>
      <c r="R46" s="193"/>
      <c r="S46" s="192">
        <f t="shared" si="18"/>
        <v>16.734696619548941</v>
      </c>
      <c r="T46" s="193"/>
      <c r="U46" s="192">
        <f t="shared" si="18"/>
        <v>-0.84519525152870756</v>
      </c>
      <c r="V46" s="193"/>
      <c r="W46" s="192">
        <f t="shared" si="18"/>
        <v>3.9084943601705717</v>
      </c>
      <c r="X46" s="193"/>
      <c r="Y46" s="192">
        <f t="shared" si="18"/>
        <v>7.9978637425246148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101.47368421052632</v>
      </c>
      <c r="F47" s="72">
        <f t="shared" si="19"/>
        <v>100.36020133107513</v>
      </c>
      <c r="G47" s="71">
        <f t="shared" si="19"/>
        <v>103.33069631772318</v>
      </c>
      <c r="H47" s="73">
        <f t="shared" si="19"/>
        <v>103.02236376792855</v>
      </c>
      <c r="I47" s="74">
        <f t="shared" si="19"/>
        <v>126.38504155124654</v>
      </c>
      <c r="J47" s="72">
        <f t="shared" si="19"/>
        <v>127.29986709472807</v>
      </c>
      <c r="K47" s="71">
        <f t="shared" si="19"/>
        <v>94.595709570957098</v>
      </c>
      <c r="L47" s="73">
        <f t="shared" si="19"/>
        <v>96.996843505776496</v>
      </c>
      <c r="M47" s="74">
        <f t="shared" si="19"/>
        <v>91.093569553805779</v>
      </c>
      <c r="N47" s="72">
        <f t="shared" si="19"/>
        <v>93.137354956965211</v>
      </c>
      <c r="O47" s="71">
        <f t="shared" si="19"/>
        <v>120.98092643051773</v>
      </c>
      <c r="P47" s="73">
        <f t="shared" si="19"/>
        <v>119.69858650783334</v>
      </c>
      <c r="Q47" s="74">
        <f t="shared" si="19"/>
        <v>105.16803584764749</v>
      </c>
      <c r="R47" s="72">
        <f t="shared" si="19"/>
        <v>108.00834884868398</v>
      </c>
      <c r="S47" s="71">
        <f t="shared" si="19"/>
        <v>117.40791580873942</v>
      </c>
      <c r="T47" s="73">
        <f t="shared" si="19"/>
        <v>119.85786193063468</v>
      </c>
      <c r="U47" s="74">
        <f t="shared" si="19"/>
        <v>108.59714463066419</v>
      </c>
      <c r="V47" s="72">
        <f t="shared" si="19"/>
        <v>74.256280367908715</v>
      </c>
      <c r="W47" s="71">
        <f t="shared" si="19"/>
        <v>100.10735359041342</v>
      </c>
      <c r="X47" s="73">
        <f t="shared" si="19"/>
        <v>88.34940468919531</v>
      </c>
      <c r="Y47" s="71">
        <f t="shared" si="19"/>
        <v>110.56234574088467</v>
      </c>
      <c r="Z47" s="73">
        <f t="shared" si="19"/>
        <v>107.87373022814518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104.84780157835401</v>
      </c>
      <c r="F48" s="66">
        <f t="shared" si="19"/>
        <v>102.5153198841531</v>
      </c>
      <c r="G48" s="63">
        <f t="shared" si="19"/>
        <v>102.4927369635793</v>
      </c>
      <c r="H48" s="64">
        <f t="shared" si="19"/>
        <v>103.84431444553567</v>
      </c>
      <c r="I48" s="65">
        <f t="shared" si="19"/>
        <v>107.68789443488238</v>
      </c>
      <c r="J48" s="66">
        <f t="shared" si="19"/>
        <v>114.7644200008032</v>
      </c>
      <c r="K48" s="63">
        <f t="shared" si="19"/>
        <v>100.30185424752047</v>
      </c>
      <c r="L48" s="64">
        <f t="shared" si="19"/>
        <v>101.23984359139966</v>
      </c>
      <c r="M48" s="65">
        <f t="shared" si="19"/>
        <v>106.78019516626725</v>
      </c>
      <c r="N48" s="66">
        <f t="shared" si="19"/>
        <v>121.89757237370628</v>
      </c>
      <c r="O48" s="63">
        <f t="shared" si="19"/>
        <v>114.22087745839637</v>
      </c>
      <c r="P48" s="64">
        <f t="shared" si="19"/>
        <v>112.0221316568629</v>
      </c>
      <c r="Q48" s="65">
        <f t="shared" si="19"/>
        <v>110.71117011189075</v>
      </c>
      <c r="R48" s="66">
        <f t="shared" si="19"/>
        <v>109.31972269622641</v>
      </c>
      <c r="S48" s="63">
        <f t="shared" si="19"/>
        <v>115.53795042167134</v>
      </c>
      <c r="T48" s="64">
        <f t="shared" si="19"/>
        <v>122.54396745091994</v>
      </c>
      <c r="U48" s="65">
        <f t="shared" si="19"/>
        <v>100.49423393739703</v>
      </c>
      <c r="V48" s="66">
        <f t="shared" si="19"/>
        <v>100.46401764365484</v>
      </c>
      <c r="W48" s="63">
        <f t="shared" si="19"/>
        <v>101.8182467304641</v>
      </c>
      <c r="X48" s="64">
        <f t="shared" si="19"/>
        <v>99.204201597723568</v>
      </c>
      <c r="Y48" s="63">
        <f t="shared" si="19"/>
        <v>111.65122525448498</v>
      </c>
      <c r="Z48" s="64">
        <f t="shared" si="19"/>
        <v>112.53048469997368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102.03239882838184</v>
      </c>
      <c r="F49" s="70">
        <f t="shared" si="19"/>
        <v>100.57148803928322</v>
      </c>
      <c r="G49" s="67">
        <f t="shared" si="19"/>
        <v>94.888059328722278</v>
      </c>
      <c r="H49" s="68">
        <f t="shared" si="19"/>
        <v>95.330035921685507</v>
      </c>
      <c r="I49" s="69">
        <f t="shared" si="19"/>
        <v>98.369394794606464</v>
      </c>
      <c r="J49" s="70">
        <f t="shared" si="19"/>
        <v>99.544910621643623</v>
      </c>
      <c r="K49" s="67">
        <f t="shared" si="19"/>
        <v>99.19980601357905</v>
      </c>
      <c r="L49" s="68">
        <f t="shared" si="19"/>
        <v>99.670588411123688</v>
      </c>
      <c r="M49" s="69">
        <f t="shared" si="19"/>
        <v>91.364233625809419</v>
      </c>
      <c r="N49" s="70">
        <f t="shared" si="19"/>
        <v>90.351168560710221</v>
      </c>
      <c r="O49" s="67">
        <f t="shared" si="19"/>
        <v>98.064516129032256</v>
      </c>
      <c r="P49" s="68">
        <f t="shared" si="19"/>
        <v>98.429362382247987</v>
      </c>
      <c r="Q49" s="69">
        <f t="shared" si="19"/>
        <v>98.239615016685008</v>
      </c>
      <c r="R49" s="70">
        <f t="shared" si="19"/>
        <v>99.367874104589205</v>
      </c>
      <c r="S49" s="67">
        <f t="shared" si="19"/>
        <v>104.81690892766142</v>
      </c>
      <c r="T49" s="68">
        <f t="shared" si="19"/>
        <v>103.00456378896439</v>
      </c>
      <c r="U49" s="69">
        <f t="shared" si="19"/>
        <v>108.52882514958686</v>
      </c>
      <c r="V49" s="70">
        <f t="shared" si="19"/>
        <v>111.37188154578617</v>
      </c>
      <c r="W49" s="67">
        <f t="shared" si="19"/>
        <v>92.915979277378511</v>
      </c>
      <c r="X49" s="68">
        <f t="shared" si="19"/>
        <v>92.190243785326231</v>
      </c>
      <c r="Y49" s="67">
        <f t="shared" si="19"/>
        <v>99.263656933747541</v>
      </c>
      <c r="Z49" s="68">
        <f t="shared" si="19"/>
        <v>99.421545330806083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2265-68FB-4112-99C3-604D1F0B7C85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88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820</v>
      </c>
      <c r="F5" s="14">
        <v>64842</v>
      </c>
      <c r="G5" s="15">
        <v>30</v>
      </c>
      <c r="H5" s="16">
        <v>5440</v>
      </c>
      <c r="I5" s="13">
        <v>982</v>
      </c>
      <c r="J5" s="14">
        <v>930312</v>
      </c>
      <c r="K5" s="17">
        <v>2327</v>
      </c>
      <c r="L5" s="18">
        <v>5564374</v>
      </c>
      <c r="M5" s="13">
        <v>818</v>
      </c>
      <c r="N5" s="75">
        <v>246529</v>
      </c>
      <c r="O5" s="19">
        <v>816</v>
      </c>
      <c r="P5" s="18">
        <v>99311</v>
      </c>
      <c r="Q5" s="13">
        <v>12716</v>
      </c>
      <c r="R5" s="14">
        <v>2036094</v>
      </c>
      <c r="S5" s="19">
        <v>18560</v>
      </c>
      <c r="T5" s="18">
        <v>5422705</v>
      </c>
      <c r="U5" s="13">
        <v>3025</v>
      </c>
      <c r="V5" s="14">
        <v>1423823</v>
      </c>
      <c r="W5" s="13">
        <v>919</v>
      </c>
      <c r="X5" s="18">
        <v>186850</v>
      </c>
      <c r="Y5" s="20">
        <f t="shared" ref="Y5:Z19" si="0">+W5+U5+S5+Q5+O5+M5+K5+I5+G5+E5</f>
        <v>41013</v>
      </c>
      <c r="Z5" s="21">
        <f t="shared" si="0"/>
        <v>15980280</v>
      </c>
    </row>
    <row r="6" spans="1:26" ht="18.95" customHeight="1" x14ac:dyDescent="0.15">
      <c r="A6" s="7"/>
      <c r="B6" s="22"/>
      <c r="C6" s="83"/>
      <c r="D6" s="81" t="s">
        <v>22</v>
      </c>
      <c r="E6" s="23">
        <v>757</v>
      </c>
      <c r="F6" s="24">
        <v>61451</v>
      </c>
      <c r="G6" s="25">
        <v>30</v>
      </c>
      <c r="H6" s="26">
        <v>5440</v>
      </c>
      <c r="I6" s="27">
        <v>1264</v>
      </c>
      <c r="J6" s="21">
        <v>1117888</v>
      </c>
      <c r="K6" s="25">
        <v>2265</v>
      </c>
      <c r="L6" s="26">
        <v>5390741</v>
      </c>
      <c r="M6" s="27">
        <v>784</v>
      </c>
      <c r="N6" s="76">
        <v>218438</v>
      </c>
      <c r="O6" s="25">
        <v>877</v>
      </c>
      <c r="P6" s="26">
        <v>102704</v>
      </c>
      <c r="Q6" s="27">
        <v>11937</v>
      </c>
      <c r="R6" s="21">
        <v>1920197</v>
      </c>
      <c r="S6" s="25">
        <v>17848</v>
      </c>
      <c r="T6" s="26">
        <v>5274672</v>
      </c>
      <c r="U6" s="27">
        <v>2802</v>
      </c>
      <c r="V6" s="21">
        <v>781011</v>
      </c>
      <c r="W6" s="27">
        <v>722</v>
      </c>
      <c r="X6" s="26">
        <v>149899</v>
      </c>
      <c r="Y6" s="20">
        <f t="shared" si="0"/>
        <v>39286</v>
      </c>
      <c r="Z6" s="21">
        <f t="shared" si="0"/>
        <v>15022441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1549.9</v>
      </c>
      <c r="F7" s="36">
        <v>274783</v>
      </c>
      <c r="G7" s="29">
        <v>151</v>
      </c>
      <c r="H7" s="30">
        <v>74178</v>
      </c>
      <c r="I7" s="31">
        <v>1741</v>
      </c>
      <c r="J7" s="32">
        <v>2225762</v>
      </c>
      <c r="K7" s="77">
        <v>3985</v>
      </c>
      <c r="L7" s="30">
        <v>7928540</v>
      </c>
      <c r="M7" s="23">
        <v>1314.3</v>
      </c>
      <c r="N7" s="24">
        <v>259352.25</v>
      </c>
      <c r="O7" s="33">
        <v>2906</v>
      </c>
      <c r="P7" s="34">
        <v>711884</v>
      </c>
      <c r="Q7" s="23">
        <v>31176.400000000001</v>
      </c>
      <c r="R7" s="24">
        <v>4904922</v>
      </c>
      <c r="S7" s="33">
        <v>28835.200000000001</v>
      </c>
      <c r="T7" s="34">
        <v>2505521</v>
      </c>
      <c r="U7" s="23">
        <v>3765.5</v>
      </c>
      <c r="V7" s="24">
        <v>2067294.5</v>
      </c>
      <c r="W7" s="23">
        <v>1615.1999999999998</v>
      </c>
      <c r="X7" s="34">
        <v>404228</v>
      </c>
      <c r="Y7" s="31">
        <f t="shared" si="0"/>
        <v>77039.5</v>
      </c>
      <c r="Z7" s="24">
        <f t="shared" si="0"/>
        <v>21356464.75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172.20500000000001</v>
      </c>
      <c r="H8" s="16">
        <v>105400</v>
      </c>
      <c r="I8" s="13">
        <v>266</v>
      </c>
      <c r="J8" s="14">
        <v>161713</v>
      </c>
      <c r="K8" s="17">
        <v>0</v>
      </c>
      <c r="L8" s="18">
        <v>0</v>
      </c>
      <c r="M8" s="13">
        <v>4794</v>
      </c>
      <c r="N8" s="75">
        <v>936866.7</v>
      </c>
      <c r="O8" s="19">
        <v>28</v>
      </c>
      <c r="P8" s="18">
        <v>3524.4</v>
      </c>
      <c r="Q8" s="13">
        <v>6695</v>
      </c>
      <c r="R8" s="14">
        <v>1462566.9</v>
      </c>
      <c r="S8" s="19">
        <v>24883</v>
      </c>
      <c r="T8" s="18">
        <v>3367468.4</v>
      </c>
      <c r="U8" s="13">
        <v>26</v>
      </c>
      <c r="V8" s="14">
        <v>2060.3255813953488</v>
      </c>
      <c r="W8" s="13">
        <v>43</v>
      </c>
      <c r="X8" s="18">
        <v>1400</v>
      </c>
      <c r="Y8" s="13">
        <f t="shared" si="0"/>
        <v>37037.205000000002</v>
      </c>
      <c r="Z8" s="14">
        <f t="shared" si="0"/>
        <v>6059999.7255813954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181.51500000000001</v>
      </c>
      <c r="H9" s="26">
        <v>109200</v>
      </c>
      <c r="I9" s="27">
        <v>292</v>
      </c>
      <c r="J9" s="21">
        <v>143902.90909090909</v>
      </c>
      <c r="K9" s="25">
        <v>0</v>
      </c>
      <c r="L9" s="26">
        <v>0</v>
      </c>
      <c r="M9" s="27">
        <v>4136.3</v>
      </c>
      <c r="N9" s="76">
        <v>704545.9</v>
      </c>
      <c r="O9" s="25">
        <v>52</v>
      </c>
      <c r="P9" s="26">
        <v>6635.7</v>
      </c>
      <c r="Q9" s="27">
        <v>6776</v>
      </c>
      <c r="R9" s="21">
        <v>1525769.6</v>
      </c>
      <c r="S9" s="25">
        <v>24912</v>
      </c>
      <c r="T9" s="26">
        <v>3237116</v>
      </c>
      <c r="U9" s="27">
        <v>28</v>
      </c>
      <c r="V9" s="21">
        <v>2382.7441860465115</v>
      </c>
      <c r="W9" s="27">
        <v>43</v>
      </c>
      <c r="X9" s="26">
        <v>1400</v>
      </c>
      <c r="Y9" s="20">
        <f t="shared" si="0"/>
        <v>36550.815000000002</v>
      </c>
      <c r="Z9" s="21">
        <f t="shared" si="0"/>
        <v>5749952.8532769568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168.46499999999997</v>
      </c>
      <c r="H10" s="30">
        <v>100200</v>
      </c>
      <c r="I10" s="37">
        <v>1006</v>
      </c>
      <c r="J10" s="38">
        <v>501706.15454545448</v>
      </c>
      <c r="K10" s="77">
        <v>0</v>
      </c>
      <c r="L10" s="30">
        <v>0</v>
      </c>
      <c r="M10" s="35">
        <v>8924.5499999999993</v>
      </c>
      <c r="N10" s="36">
        <v>2017865.9029999999</v>
      </c>
      <c r="O10" s="29">
        <v>38</v>
      </c>
      <c r="P10" s="30">
        <v>4730.3999999999987</v>
      </c>
      <c r="Q10" s="35">
        <v>12520</v>
      </c>
      <c r="R10" s="36">
        <v>1635866.3756000004</v>
      </c>
      <c r="S10" s="29">
        <v>4021</v>
      </c>
      <c r="T10" s="30">
        <v>902969.39999999991</v>
      </c>
      <c r="U10" s="35">
        <v>761</v>
      </c>
      <c r="V10" s="36">
        <v>63870.260465116284</v>
      </c>
      <c r="W10" s="35">
        <v>65</v>
      </c>
      <c r="X10" s="30">
        <v>1100</v>
      </c>
      <c r="Y10" s="37">
        <f t="shared" si="0"/>
        <v>27627.014999999999</v>
      </c>
      <c r="Z10" s="36">
        <f t="shared" si="0"/>
        <v>5245640.0936105698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2702.6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2167</v>
      </c>
      <c r="R11" s="14">
        <v>531310.4</v>
      </c>
      <c r="S11" s="19">
        <v>0</v>
      </c>
      <c r="T11" s="18">
        <v>0</v>
      </c>
      <c r="U11" s="13">
        <v>171</v>
      </c>
      <c r="V11" s="14">
        <v>23991</v>
      </c>
      <c r="W11" s="13">
        <v>0</v>
      </c>
      <c r="X11" s="18">
        <v>0</v>
      </c>
      <c r="Y11" s="13">
        <f>+W11+U11+S11+Q11+O11+M11+K11+I11+G11+E11</f>
        <v>2430</v>
      </c>
      <c r="Z11" s="14">
        <f t="shared" si="0"/>
        <v>648004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2132</v>
      </c>
      <c r="R12" s="21">
        <v>542344.4</v>
      </c>
      <c r="S12" s="25">
        <v>0</v>
      </c>
      <c r="T12" s="26">
        <v>0</v>
      </c>
      <c r="U12" s="27">
        <v>204</v>
      </c>
      <c r="V12" s="21">
        <v>29549</v>
      </c>
      <c r="W12" s="27">
        <v>0</v>
      </c>
      <c r="X12" s="26">
        <v>0</v>
      </c>
      <c r="Y12" s="20">
        <f t="shared" ref="Y12:Y19" si="1">+W12+U12+S12+Q12+O12+M12+K12+I12+G12+E12</f>
        <v>2427</v>
      </c>
      <c r="Z12" s="21">
        <f t="shared" si="0"/>
        <v>663244.70000000007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6838.5</v>
      </c>
      <c r="R13" s="36">
        <v>1877876.5</v>
      </c>
      <c r="S13" s="29">
        <v>2</v>
      </c>
      <c r="T13" s="30">
        <v>1835</v>
      </c>
      <c r="U13" s="35">
        <v>696</v>
      </c>
      <c r="V13" s="36">
        <v>143182</v>
      </c>
      <c r="W13" s="35">
        <v>15</v>
      </c>
      <c r="X13" s="30">
        <v>33722</v>
      </c>
      <c r="Y13" s="37">
        <f t="shared" si="1"/>
        <v>7782.5</v>
      </c>
      <c r="Z13" s="36">
        <f t="shared" si="0"/>
        <v>2284028.5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734</v>
      </c>
      <c r="N15" s="76">
        <v>56048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734</v>
      </c>
      <c r="Z15" s="24">
        <f t="shared" si="0"/>
        <v>56048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3242</v>
      </c>
      <c r="N16" s="36">
        <v>513939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3242</v>
      </c>
      <c r="Z16" s="36">
        <f t="shared" si="0"/>
        <v>513939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753</v>
      </c>
      <c r="H17" s="18">
        <v>255007</v>
      </c>
      <c r="I17" s="13">
        <v>194</v>
      </c>
      <c r="J17" s="14">
        <v>124514</v>
      </c>
      <c r="K17" s="19">
        <v>97</v>
      </c>
      <c r="L17" s="18">
        <v>74160</v>
      </c>
      <c r="M17" s="13">
        <v>469</v>
      </c>
      <c r="N17" s="75">
        <v>258646</v>
      </c>
      <c r="O17" s="19">
        <v>2826</v>
      </c>
      <c r="P17" s="18">
        <v>1138197.3</v>
      </c>
      <c r="Q17" s="13">
        <v>5202</v>
      </c>
      <c r="R17" s="14">
        <v>1336756.7</v>
      </c>
      <c r="S17" s="19">
        <v>267</v>
      </c>
      <c r="T17" s="18">
        <v>62965</v>
      </c>
      <c r="U17" s="13">
        <v>0</v>
      </c>
      <c r="V17" s="14">
        <v>0</v>
      </c>
      <c r="W17" s="13">
        <v>2485.4859999999999</v>
      </c>
      <c r="X17" s="18">
        <v>368434</v>
      </c>
      <c r="Y17" s="41">
        <f t="shared" si="1"/>
        <v>12293.486000000001</v>
      </c>
      <c r="Z17" s="42">
        <f t="shared" si="0"/>
        <v>3618680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827</v>
      </c>
      <c r="H18" s="26">
        <v>278740</v>
      </c>
      <c r="I18" s="27">
        <v>186</v>
      </c>
      <c r="J18" s="21">
        <v>101177</v>
      </c>
      <c r="K18" s="25">
        <v>54</v>
      </c>
      <c r="L18" s="26">
        <v>37605</v>
      </c>
      <c r="M18" s="27">
        <v>715</v>
      </c>
      <c r="N18" s="21">
        <v>372863</v>
      </c>
      <c r="O18" s="25">
        <v>3037</v>
      </c>
      <c r="P18" s="26">
        <v>1236551.3999999999</v>
      </c>
      <c r="Q18" s="27">
        <v>5520</v>
      </c>
      <c r="R18" s="21">
        <v>1376679.1</v>
      </c>
      <c r="S18" s="25">
        <v>283</v>
      </c>
      <c r="T18" s="26">
        <v>63078</v>
      </c>
      <c r="U18" s="27">
        <v>1</v>
      </c>
      <c r="V18" s="21">
        <v>220</v>
      </c>
      <c r="W18" s="27">
        <v>3128.366</v>
      </c>
      <c r="X18" s="26">
        <v>436287</v>
      </c>
      <c r="Y18" s="23">
        <f t="shared" si="1"/>
        <v>13751.366</v>
      </c>
      <c r="Z18" s="24">
        <f t="shared" si="0"/>
        <v>3903200.5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987</v>
      </c>
      <c r="H19" s="34">
        <v>320456</v>
      </c>
      <c r="I19" s="23">
        <v>425</v>
      </c>
      <c r="J19" s="24">
        <v>260747</v>
      </c>
      <c r="K19" s="78">
        <v>139</v>
      </c>
      <c r="L19" s="34">
        <v>100625</v>
      </c>
      <c r="M19" s="23">
        <v>1138.1559999999999</v>
      </c>
      <c r="N19" s="24">
        <v>393978</v>
      </c>
      <c r="O19" s="33">
        <v>1706</v>
      </c>
      <c r="P19" s="34">
        <v>696652.4</v>
      </c>
      <c r="Q19" s="23">
        <v>7691</v>
      </c>
      <c r="R19" s="24">
        <v>2414303.7620000001</v>
      </c>
      <c r="S19" s="33">
        <v>109</v>
      </c>
      <c r="T19" s="34">
        <v>24496</v>
      </c>
      <c r="U19" s="23">
        <v>42</v>
      </c>
      <c r="V19" s="24">
        <v>9240</v>
      </c>
      <c r="W19" s="23">
        <v>5546.0267000000003</v>
      </c>
      <c r="X19" s="34">
        <v>727222</v>
      </c>
      <c r="Y19" s="35">
        <f t="shared" si="1"/>
        <v>17783.182700000001</v>
      </c>
      <c r="Z19" s="36">
        <f t="shared" si="0"/>
        <v>4947720.1620000005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950</v>
      </c>
      <c r="F20" s="14">
        <f t="shared" ref="F20:X22" si="2">F5+F8+F11+F14+F17</f>
        <v>83842</v>
      </c>
      <c r="G20" s="19">
        <f>G5+G8+G11+G14+G17</f>
        <v>1030.2049999999999</v>
      </c>
      <c r="H20" s="18">
        <f t="shared" si="2"/>
        <v>440847</v>
      </c>
      <c r="I20" s="13">
        <f t="shared" si="2"/>
        <v>1444</v>
      </c>
      <c r="J20" s="14">
        <f t="shared" si="2"/>
        <v>1219241.6000000001</v>
      </c>
      <c r="K20" s="19">
        <f t="shared" si="2"/>
        <v>2424</v>
      </c>
      <c r="L20" s="18">
        <f t="shared" si="2"/>
        <v>5638534</v>
      </c>
      <c r="M20" s="13">
        <f t="shared" si="2"/>
        <v>6096</v>
      </c>
      <c r="N20" s="14">
        <f t="shared" si="2"/>
        <v>1457041.7</v>
      </c>
      <c r="O20" s="19">
        <f t="shared" si="2"/>
        <v>3670</v>
      </c>
      <c r="P20" s="18">
        <f t="shared" si="2"/>
        <v>1241032.7</v>
      </c>
      <c r="Q20" s="13">
        <f t="shared" si="2"/>
        <v>26780</v>
      </c>
      <c r="R20" s="14">
        <f t="shared" si="2"/>
        <v>5366728</v>
      </c>
      <c r="S20" s="19">
        <f t="shared" si="2"/>
        <v>43710</v>
      </c>
      <c r="T20" s="18">
        <f t="shared" si="2"/>
        <v>8853138.4000000004</v>
      </c>
      <c r="U20" s="13">
        <f t="shared" si="2"/>
        <v>3222</v>
      </c>
      <c r="V20" s="14">
        <f t="shared" si="2"/>
        <v>1449874.3255813953</v>
      </c>
      <c r="W20" s="13">
        <f t="shared" si="2"/>
        <v>3447.4859999999999</v>
      </c>
      <c r="X20" s="18">
        <f t="shared" si="2"/>
        <v>556684</v>
      </c>
      <c r="Y20" s="31">
        <f t="shared" ref="Y20:Z22" si="3">+Y17+Y14+Y11+Y8+Y5</f>
        <v>92773.691000000006</v>
      </c>
      <c r="Z20" s="32">
        <f t="shared" si="3"/>
        <v>26306963.725581396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887</v>
      </c>
      <c r="F21" s="21">
        <f t="shared" si="4"/>
        <v>80451</v>
      </c>
      <c r="G21" s="25">
        <f t="shared" si="4"/>
        <v>1113.5149999999999</v>
      </c>
      <c r="H21" s="26">
        <f t="shared" si="4"/>
        <v>468380</v>
      </c>
      <c r="I21" s="27">
        <f t="shared" si="4"/>
        <v>1743</v>
      </c>
      <c r="J21" s="21">
        <f t="shared" si="4"/>
        <v>1364319.2090909092</v>
      </c>
      <c r="K21" s="25">
        <f t="shared" si="4"/>
        <v>2319</v>
      </c>
      <c r="L21" s="26">
        <f t="shared" si="4"/>
        <v>5428346</v>
      </c>
      <c r="M21" s="27">
        <f t="shared" si="4"/>
        <v>6384.3</v>
      </c>
      <c r="N21" s="21">
        <f t="shared" si="4"/>
        <v>1366894.9</v>
      </c>
      <c r="O21" s="25">
        <f t="shared" si="4"/>
        <v>3966</v>
      </c>
      <c r="P21" s="26">
        <f t="shared" si="4"/>
        <v>1345891.0999999999</v>
      </c>
      <c r="Q21" s="27">
        <f t="shared" si="4"/>
        <v>26365</v>
      </c>
      <c r="R21" s="21">
        <f t="shared" si="4"/>
        <v>5364990.0999999996</v>
      </c>
      <c r="S21" s="25">
        <f t="shared" si="4"/>
        <v>43043</v>
      </c>
      <c r="T21" s="26">
        <f t="shared" si="4"/>
        <v>8574866</v>
      </c>
      <c r="U21" s="27">
        <f t="shared" si="2"/>
        <v>3035</v>
      </c>
      <c r="V21" s="21">
        <f t="shared" si="2"/>
        <v>813162.74418604653</v>
      </c>
      <c r="W21" s="27">
        <f t="shared" si="2"/>
        <v>3893.366</v>
      </c>
      <c r="X21" s="26">
        <f t="shared" si="2"/>
        <v>587586</v>
      </c>
      <c r="Y21" s="23">
        <f t="shared" si="3"/>
        <v>92749.181000000011</v>
      </c>
      <c r="Z21" s="24">
        <f t="shared" si="3"/>
        <v>25394887.053276956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1672.9</v>
      </c>
      <c r="F22" s="24">
        <f t="shared" si="2"/>
        <v>292114.59999999998</v>
      </c>
      <c r="G22" s="33">
        <f t="shared" si="2"/>
        <v>1501.4649999999999</v>
      </c>
      <c r="H22" s="34">
        <f t="shared" si="2"/>
        <v>689834</v>
      </c>
      <c r="I22" s="23">
        <f t="shared" si="2"/>
        <v>3189</v>
      </c>
      <c r="J22" s="24">
        <f t="shared" si="2"/>
        <v>3001628.1545454543</v>
      </c>
      <c r="K22" s="33">
        <f t="shared" si="2"/>
        <v>4124</v>
      </c>
      <c r="L22" s="34">
        <f t="shared" si="2"/>
        <v>8029165</v>
      </c>
      <c r="M22" s="23">
        <f t="shared" si="2"/>
        <v>14638.005999999998</v>
      </c>
      <c r="N22" s="24">
        <f t="shared" si="2"/>
        <v>3204135.1529999999</v>
      </c>
      <c r="O22" s="33">
        <f t="shared" si="2"/>
        <v>4650</v>
      </c>
      <c r="P22" s="34">
        <f t="shared" si="2"/>
        <v>1413266.8</v>
      </c>
      <c r="Q22" s="23">
        <f t="shared" si="2"/>
        <v>58225.9</v>
      </c>
      <c r="R22" s="24">
        <f t="shared" si="2"/>
        <v>10832968.637600001</v>
      </c>
      <c r="S22" s="33">
        <f t="shared" si="2"/>
        <v>32967.199999999997</v>
      </c>
      <c r="T22" s="34">
        <f t="shared" si="2"/>
        <v>3434821.4</v>
      </c>
      <c r="U22" s="23">
        <f t="shared" si="2"/>
        <v>5264.5</v>
      </c>
      <c r="V22" s="24">
        <f t="shared" si="2"/>
        <v>2283586.7604651162</v>
      </c>
      <c r="W22" s="23">
        <f t="shared" si="2"/>
        <v>7241.2267000000002</v>
      </c>
      <c r="X22" s="34">
        <f t="shared" si="2"/>
        <v>1166272</v>
      </c>
      <c r="Y22" s="23">
        <f t="shared" si="3"/>
        <v>133474.19770000002</v>
      </c>
      <c r="Z22" s="24">
        <f t="shared" si="3"/>
        <v>34347792.50561057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55.958328256366521</v>
      </c>
      <c r="F23" s="175"/>
      <c r="G23" s="174">
        <f>(G20+G21)/(G22+G41)*100</f>
        <v>69.460573383793871</v>
      </c>
      <c r="H23" s="175"/>
      <c r="I23" s="174">
        <f>(I20+I21)/(I22+I41)*100</f>
        <v>47.731016923768159</v>
      </c>
      <c r="J23" s="175"/>
      <c r="K23" s="174">
        <f>(K20+K21)/(K22+K41)*100</f>
        <v>58.246346555323591</v>
      </c>
      <c r="L23" s="175"/>
      <c r="M23" s="174">
        <f>(M20+M21)/(M22+M41)*100</f>
        <v>42.214072155644956</v>
      </c>
      <c r="N23" s="175"/>
      <c r="O23" s="174">
        <f>(O20+O21)/(O22+O41)*100</f>
        <v>79.574822842851191</v>
      </c>
      <c r="P23" s="175"/>
      <c r="Q23" s="174">
        <f>(Q20+Q21)/(Q22+Q41)*100</f>
        <v>45.800125477434747</v>
      </c>
      <c r="R23" s="175"/>
      <c r="S23" s="174">
        <f>(S20+S21)/(S22+S41)*100</f>
        <v>132.91934411360037</v>
      </c>
      <c r="T23" s="175"/>
      <c r="U23" s="174">
        <f>(U20+U21)/(U22+U41)*100</f>
        <v>60.500870237865016</v>
      </c>
      <c r="V23" s="175"/>
      <c r="W23" s="174">
        <f>(W20+W21)/(W22+W41)*100</f>
        <v>49.173955345879399</v>
      </c>
      <c r="X23" s="175"/>
      <c r="Y23" s="174">
        <f>(Y20+Y21)/(Y22+Y41)*100</f>
        <v>69.504035475125761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174615.69729212741</v>
      </c>
      <c r="F24" s="177"/>
      <c r="G24" s="178">
        <f>H22/G22*1000</f>
        <v>459440.61300130212</v>
      </c>
      <c r="H24" s="179"/>
      <c r="I24" s="180">
        <f>J22/I22*1000</f>
        <v>941244.32566492772</v>
      </c>
      <c r="J24" s="181"/>
      <c r="K24" s="178">
        <f>L22/K22*1000</f>
        <v>1946936.2269641126</v>
      </c>
      <c r="L24" s="179"/>
      <c r="M24" s="180">
        <f>N22/M22*1000</f>
        <v>218891.50428002287</v>
      </c>
      <c r="N24" s="181"/>
      <c r="O24" s="178">
        <f>P22/O22*1000</f>
        <v>303928.34408602153</v>
      </c>
      <c r="P24" s="179"/>
      <c r="Q24" s="180">
        <f>R22/Q22*1000</f>
        <v>186050.6859936901</v>
      </c>
      <c r="R24" s="181"/>
      <c r="S24" s="178">
        <f>T22/S22*1000</f>
        <v>104189.05457545682</v>
      </c>
      <c r="T24" s="179"/>
      <c r="U24" s="180">
        <f>V22/U22*1000</f>
        <v>433770.87291577854</v>
      </c>
      <c r="V24" s="181"/>
      <c r="W24" s="178">
        <f>X22/W22*1000</f>
        <v>161060.00382504251</v>
      </c>
      <c r="X24" s="179"/>
      <c r="Y24" s="180">
        <f>Z22/Y22*1000</f>
        <v>257336.57214266641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1.2533508564404727</v>
      </c>
      <c r="F25" s="49"/>
      <c r="G25" s="50">
        <f>G22/Y22*100</f>
        <v>1.1249103016709872</v>
      </c>
      <c r="H25" s="51"/>
      <c r="I25" s="48">
        <f>I22/Y22*100</f>
        <v>2.3892258241309507</v>
      </c>
      <c r="J25" s="49"/>
      <c r="K25" s="50">
        <f>K22/Y22*100</f>
        <v>3.0897357474807277</v>
      </c>
      <c r="L25" s="51"/>
      <c r="M25" s="48">
        <f>M22/Y22*100</f>
        <v>10.966918140164251</v>
      </c>
      <c r="N25" s="49"/>
      <c r="O25" s="50">
        <f>O22/Y22*100</f>
        <v>3.4838194048946129</v>
      </c>
      <c r="P25" s="51"/>
      <c r="Q25" s="48">
        <f>Q22/Y22*100</f>
        <v>43.623337696226507</v>
      </c>
      <c r="R25" s="49"/>
      <c r="S25" s="50">
        <f>S22/Y22*100</f>
        <v>24.69930560968638</v>
      </c>
      <c r="T25" s="51"/>
      <c r="U25" s="48">
        <f>U22/Y22*100</f>
        <v>3.9442080122726217</v>
      </c>
      <c r="V25" s="49"/>
      <c r="W25" s="50">
        <f>W22/Y22*100</f>
        <v>5.4251884070324694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+'(令和5年6月)'!E20</f>
        <v>1270</v>
      </c>
      <c r="F27" s="128">
        <f>+'(令和5年6月)'!F20</f>
        <v>137538</v>
      </c>
      <c r="G27" s="129">
        <f>+'(令和5年6月)'!G20</f>
        <v>1241.8989999999999</v>
      </c>
      <c r="H27" s="130">
        <f>+'(令和5年6月)'!H20</f>
        <v>484842</v>
      </c>
      <c r="I27" s="131">
        <f>+'(令和5年6月)'!I20</f>
        <v>1386</v>
      </c>
      <c r="J27" s="128">
        <f>+'(令和5年6月)'!J20</f>
        <v>924383.6268656716</v>
      </c>
      <c r="K27" s="129">
        <f>+'(令和5年6月)'!K20</f>
        <v>2143</v>
      </c>
      <c r="L27" s="130">
        <f>+'(令和5年6月)'!L20</f>
        <v>4125173</v>
      </c>
      <c r="M27" s="131">
        <f>+'(令和5年6月)'!M20</f>
        <v>6068.1279999999997</v>
      </c>
      <c r="N27" s="128">
        <f>+'(令和5年6月)'!N20</f>
        <v>1434234</v>
      </c>
      <c r="O27" s="129">
        <f>+'(令和5年6月)'!O20</f>
        <v>3950</v>
      </c>
      <c r="P27" s="130">
        <f>+'(令和5年6月)'!P20</f>
        <v>1289985</v>
      </c>
      <c r="Q27" s="131">
        <f>+'(令和5年6月)'!Q20</f>
        <v>28720</v>
      </c>
      <c r="R27" s="128">
        <f>+'(令和5年6月)'!R20</f>
        <v>5204780</v>
      </c>
      <c r="S27" s="129">
        <f>+'(令和5年6月)'!S20</f>
        <v>52678</v>
      </c>
      <c r="T27" s="130">
        <f>+'(令和5年6月)'!T20</f>
        <v>10093046</v>
      </c>
      <c r="U27" s="131">
        <f>+'(令和5年6月)'!U20</f>
        <v>4497</v>
      </c>
      <c r="V27" s="128">
        <f>+'(令和5年6月)'!V20</f>
        <v>1194596.9090909092</v>
      </c>
      <c r="W27" s="131">
        <f>+'(令和5年6月)'!W20</f>
        <v>6575.3059999999996</v>
      </c>
      <c r="X27" s="130">
        <f>+'(令和5年6月)'!X20</f>
        <v>1300583</v>
      </c>
      <c r="Y27" s="131">
        <f>+'(令和5年6月)'!Y20</f>
        <v>108529.333</v>
      </c>
      <c r="Z27" s="128">
        <f>+'(令和5年6月)'!Z20</f>
        <v>26189161.53595658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+'(令和5年6月)'!E21</f>
        <v>1204</v>
      </c>
      <c r="F28" s="135">
        <f>+'(令和5年6月)'!F21</f>
        <v>140993</v>
      </c>
      <c r="G28" s="136">
        <f>+'(令和5年6月)'!G21</f>
        <v>1138.3869999999999</v>
      </c>
      <c r="H28" s="137">
        <f>+'(令和5年6月)'!H21</f>
        <v>441814</v>
      </c>
      <c r="I28" s="134">
        <f>+'(令和5年6月)'!I21</f>
        <v>1786</v>
      </c>
      <c r="J28" s="135">
        <f>+'(令和5年6月)'!J21</f>
        <v>1205609.6268656717</v>
      </c>
      <c r="K28" s="136">
        <f>+'(令和5年6月)'!K21</f>
        <v>2751</v>
      </c>
      <c r="L28" s="137">
        <f>+'(令和5年6月)'!L21</f>
        <v>5140897</v>
      </c>
      <c r="M28" s="134">
        <f>+'(令和5年6月)'!M21</f>
        <v>7108.0959999999995</v>
      </c>
      <c r="N28" s="135">
        <f>+'(令和5年6月)'!N21</f>
        <v>1691347</v>
      </c>
      <c r="O28" s="136">
        <f>+'(令和5年6月)'!O21</f>
        <v>4049</v>
      </c>
      <c r="P28" s="137">
        <f>+'(令和5年6月)'!P21</f>
        <v>1330952</v>
      </c>
      <c r="Q28" s="134">
        <f>+'(令和5年6月)'!Q21</f>
        <v>29697</v>
      </c>
      <c r="R28" s="135">
        <f>+'(令和5年6月)'!R21</f>
        <v>5299896</v>
      </c>
      <c r="S28" s="136">
        <f>+'(令和5年6月)'!S21</f>
        <v>51987</v>
      </c>
      <c r="T28" s="137">
        <f>+'(令和5年6月)'!T21</f>
        <v>10088796</v>
      </c>
      <c r="U28" s="134">
        <f>+'(令和5年6月)'!U21</f>
        <v>4635</v>
      </c>
      <c r="V28" s="135">
        <f>+'(令和5年6月)'!V21</f>
        <v>1289353.9090909092</v>
      </c>
      <c r="W28" s="134">
        <f>+'(令和5年6月)'!W21</f>
        <v>6375.1260000000002</v>
      </c>
      <c r="X28" s="137">
        <f>+'(令和5年6月)'!X21</f>
        <v>1348947</v>
      </c>
      <c r="Y28" s="138">
        <f>+'(令和5年6月)'!Y21</f>
        <v>110730.609</v>
      </c>
      <c r="Z28" s="139">
        <f>+'(令和5年6月)'!Z21</f>
        <v>27978605.53595658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+'(令和5年6月)'!E22</f>
        <v>1835.4080000000001</v>
      </c>
      <c r="F29" s="139">
        <f>+'(令和5年6月)'!F22</f>
        <v>338218</v>
      </c>
      <c r="G29" s="140">
        <f>+'(令和5年6月)'!G22</f>
        <v>1782.576</v>
      </c>
      <c r="H29" s="141">
        <f>+'(令和5年6月)'!H22</f>
        <v>778148</v>
      </c>
      <c r="I29" s="138">
        <f>+'(令和5年6月)'!I22</f>
        <v>3033</v>
      </c>
      <c r="J29" s="139">
        <f>+'(令和5年6月)'!J22</f>
        <v>2505364.2999999998</v>
      </c>
      <c r="K29" s="140">
        <f>+'(令和5年6月)'!K22</f>
        <v>7129.2999999999993</v>
      </c>
      <c r="L29" s="141">
        <f>+'(令和5年6月)'!L22</f>
        <v>3821428</v>
      </c>
      <c r="M29" s="138">
        <f>+'(令和5年6月)'!M22</f>
        <v>17083.912</v>
      </c>
      <c r="N29" s="139">
        <f>+'(令和5年6月)'!N22</f>
        <v>3469119.25</v>
      </c>
      <c r="O29" s="140">
        <f>+'(令和5年6月)'!O22</f>
        <v>4717</v>
      </c>
      <c r="P29" s="141">
        <f>+'(令和5年6月)'!P22</f>
        <v>1329558</v>
      </c>
      <c r="Q29" s="138">
        <f>+'(令和5年6月)'!Q22</f>
        <v>60363.5</v>
      </c>
      <c r="R29" s="139">
        <f>+'(令和5年6月)'!R22</f>
        <v>11083957.1</v>
      </c>
      <c r="S29" s="140">
        <f>+'(令和5年6月)'!S22</f>
        <v>34797</v>
      </c>
      <c r="T29" s="141">
        <f>+'(令和5年6月)'!T22</f>
        <v>3463404</v>
      </c>
      <c r="U29" s="138">
        <f>+'(令和5年6月)'!U22</f>
        <v>5403.2</v>
      </c>
      <c r="V29" s="139">
        <f>+'(令和5年6月)'!V22</f>
        <v>1626822.5</v>
      </c>
      <c r="W29" s="138">
        <f>+'(令和5年6月)'!W22</f>
        <v>8135.917199999999</v>
      </c>
      <c r="X29" s="141">
        <f>+'(令和5年6月)'!X22</f>
        <v>1923755.5</v>
      </c>
      <c r="Y29" s="138">
        <f>+'(令和5年6月)'!Y22</f>
        <v>144280.81319999998</v>
      </c>
      <c r="Z29" s="139">
        <f>+'(令和5年6月)'!Z22</f>
        <v>30339774.649999999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+'(令和5年6月)'!E23</f>
        <v>68.630409984864684</v>
      </c>
      <c r="F30" s="183">
        <f>+'(令和5年1月)'!F23</f>
        <v>0</v>
      </c>
      <c r="G30" s="182">
        <f>+'(令和5年6月)'!G23</f>
        <v>68.761800764955339</v>
      </c>
      <c r="H30" s="183">
        <f>+'(令和5年1月)'!H23</f>
        <v>0</v>
      </c>
      <c r="I30" s="182">
        <f>+'(令和5年6月)'!I23</f>
        <v>49.056603773584904</v>
      </c>
      <c r="J30" s="183">
        <f>+'(令和5年1月)'!J23</f>
        <v>0</v>
      </c>
      <c r="K30" s="182">
        <f>+'(令和5年6月)'!K23</f>
        <v>32.919430131973684</v>
      </c>
      <c r="L30" s="183">
        <f>+'(令和5年1月)'!L23</f>
        <v>0</v>
      </c>
      <c r="M30" s="182">
        <f>+'(令和5年6月)'!M23</f>
        <v>37.42417019505227</v>
      </c>
      <c r="N30" s="183">
        <f>+'(令和5年1月)'!N23</f>
        <v>0</v>
      </c>
      <c r="O30" s="182">
        <f>+'(令和5年6月)'!O23</f>
        <v>83.908528270219236</v>
      </c>
      <c r="P30" s="183">
        <f>+'(令和5年1月)'!P23</f>
        <v>0</v>
      </c>
      <c r="Q30" s="182">
        <f>+'(令和5年6月)'!Q23</f>
        <v>47.999244067573784</v>
      </c>
      <c r="R30" s="183">
        <f>+'(令和5年1月)'!R23</f>
        <v>0</v>
      </c>
      <c r="S30" s="182">
        <f>+'(令和5年6月)'!S23</f>
        <v>151.90194911687445</v>
      </c>
      <c r="T30" s="183">
        <f>+'(令和5年1月)'!T23</f>
        <v>0</v>
      </c>
      <c r="U30" s="182">
        <f>+'(令和5年6月)'!U23</f>
        <v>83.439932750995951</v>
      </c>
      <c r="V30" s="183">
        <f>+'(令和5年1月)'!V23</f>
        <v>0</v>
      </c>
      <c r="W30" s="182">
        <f>+'(令和5年6月)'!W23</f>
        <v>80.579333512796296</v>
      </c>
      <c r="X30" s="183">
        <f>+'(令和5年1月)'!X23</f>
        <v>0</v>
      </c>
      <c r="Y30" s="182">
        <f>+'(令和5年6月)'!Y23</f>
        <v>75.408499567928374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-320</v>
      </c>
      <c r="F31" s="91">
        <f t="shared" ref="F31:Z33" si="5">F20-F27</f>
        <v>-53696</v>
      </c>
      <c r="G31" s="92">
        <f t="shared" si="5"/>
        <v>-211.69399999999996</v>
      </c>
      <c r="H31" s="93">
        <f t="shared" si="5"/>
        <v>-43995</v>
      </c>
      <c r="I31" s="90">
        <f t="shared" si="5"/>
        <v>58</v>
      </c>
      <c r="J31" s="91">
        <f t="shared" si="5"/>
        <v>294857.97313432849</v>
      </c>
      <c r="K31" s="92">
        <f t="shared" si="5"/>
        <v>281</v>
      </c>
      <c r="L31" s="93">
        <f t="shared" si="5"/>
        <v>1513361</v>
      </c>
      <c r="M31" s="90">
        <f t="shared" si="5"/>
        <v>27.872000000000298</v>
      </c>
      <c r="N31" s="91">
        <f t="shared" si="5"/>
        <v>22807.699999999953</v>
      </c>
      <c r="O31" s="92">
        <f t="shared" si="5"/>
        <v>-280</v>
      </c>
      <c r="P31" s="93">
        <f t="shared" si="5"/>
        <v>-48952.300000000047</v>
      </c>
      <c r="Q31" s="90">
        <f t="shared" si="5"/>
        <v>-1940</v>
      </c>
      <c r="R31" s="91">
        <f t="shared" si="5"/>
        <v>161948</v>
      </c>
      <c r="S31" s="92">
        <f t="shared" si="5"/>
        <v>-8968</v>
      </c>
      <c r="T31" s="93">
        <f t="shared" si="5"/>
        <v>-1239907.5999999996</v>
      </c>
      <c r="U31" s="90">
        <f t="shared" si="5"/>
        <v>-1275</v>
      </c>
      <c r="V31" s="91">
        <f t="shared" si="5"/>
        <v>255277.41649048612</v>
      </c>
      <c r="W31" s="92">
        <f t="shared" si="5"/>
        <v>-3127.8199999999997</v>
      </c>
      <c r="X31" s="93">
        <f t="shared" si="5"/>
        <v>-743899</v>
      </c>
      <c r="Y31" s="90">
        <f t="shared" si="5"/>
        <v>-15755.641999999993</v>
      </c>
      <c r="Z31" s="91">
        <f t="shared" si="5"/>
        <v>117802.18962481618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-317</v>
      </c>
      <c r="F32" s="95">
        <f t="shared" si="6"/>
        <v>-60542</v>
      </c>
      <c r="G32" s="96">
        <f t="shared" si="6"/>
        <v>-24.872000000000071</v>
      </c>
      <c r="H32" s="97">
        <f t="shared" si="6"/>
        <v>26566</v>
      </c>
      <c r="I32" s="94">
        <f t="shared" si="6"/>
        <v>-43</v>
      </c>
      <c r="J32" s="95">
        <f t="shared" si="6"/>
        <v>158709.58222523751</v>
      </c>
      <c r="K32" s="96">
        <f t="shared" si="6"/>
        <v>-432</v>
      </c>
      <c r="L32" s="97">
        <f t="shared" si="6"/>
        <v>287449</v>
      </c>
      <c r="M32" s="94">
        <f t="shared" si="6"/>
        <v>-723.79599999999937</v>
      </c>
      <c r="N32" s="95">
        <f t="shared" si="6"/>
        <v>-324452.10000000009</v>
      </c>
      <c r="O32" s="96">
        <f t="shared" si="6"/>
        <v>-83</v>
      </c>
      <c r="P32" s="97">
        <f t="shared" si="6"/>
        <v>14939.09999999986</v>
      </c>
      <c r="Q32" s="94">
        <f t="shared" si="6"/>
        <v>-3332</v>
      </c>
      <c r="R32" s="95">
        <f t="shared" si="6"/>
        <v>65094.099999999627</v>
      </c>
      <c r="S32" s="96">
        <f t="shared" si="6"/>
        <v>-8944</v>
      </c>
      <c r="T32" s="97">
        <f t="shared" si="6"/>
        <v>-1513930</v>
      </c>
      <c r="U32" s="94">
        <f t="shared" si="5"/>
        <v>-1600</v>
      </c>
      <c r="V32" s="95">
        <f t="shared" si="5"/>
        <v>-476191.16490486264</v>
      </c>
      <c r="W32" s="96">
        <f t="shared" si="5"/>
        <v>-2481.7600000000002</v>
      </c>
      <c r="X32" s="97">
        <f t="shared" si="5"/>
        <v>-761361</v>
      </c>
      <c r="Y32" s="94">
        <f t="shared" si="5"/>
        <v>-17981.427999999985</v>
      </c>
      <c r="Z32" s="95">
        <f t="shared" si="5"/>
        <v>-2583718.4826796241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-162.50800000000004</v>
      </c>
      <c r="F33" s="95">
        <f t="shared" si="5"/>
        <v>-46103.400000000023</v>
      </c>
      <c r="G33" s="96">
        <f t="shared" si="5"/>
        <v>-281.1110000000001</v>
      </c>
      <c r="H33" s="97">
        <f t="shared" si="5"/>
        <v>-88314</v>
      </c>
      <c r="I33" s="94">
        <f t="shared" si="5"/>
        <v>156</v>
      </c>
      <c r="J33" s="95">
        <f t="shared" si="5"/>
        <v>496263.85454545449</v>
      </c>
      <c r="K33" s="96">
        <f t="shared" si="5"/>
        <v>-3005.2999999999993</v>
      </c>
      <c r="L33" s="97">
        <f t="shared" si="5"/>
        <v>4207737</v>
      </c>
      <c r="M33" s="94">
        <f t="shared" si="5"/>
        <v>-2445.9060000000027</v>
      </c>
      <c r="N33" s="95">
        <f t="shared" si="5"/>
        <v>-264984.09700000007</v>
      </c>
      <c r="O33" s="96">
        <f t="shared" si="5"/>
        <v>-67</v>
      </c>
      <c r="P33" s="97">
        <f t="shared" si="5"/>
        <v>83708.800000000047</v>
      </c>
      <c r="Q33" s="94">
        <f t="shared" si="5"/>
        <v>-2137.5999999999985</v>
      </c>
      <c r="R33" s="95">
        <f t="shared" si="5"/>
        <v>-250988.46239999868</v>
      </c>
      <c r="S33" s="96">
        <f t="shared" si="5"/>
        <v>-1829.8000000000029</v>
      </c>
      <c r="T33" s="97">
        <f t="shared" si="5"/>
        <v>-28582.600000000093</v>
      </c>
      <c r="U33" s="94">
        <f t="shared" si="5"/>
        <v>-138.69999999999982</v>
      </c>
      <c r="V33" s="95">
        <f t="shared" si="5"/>
        <v>656764.26046511624</v>
      </c>
      <c r="W33" s="96">
        <f t="shared" si="5"/>
        <v>-894.69049999999879</v>
      </c>
      <c r="X33" s="97">
        <f t="shared" si="5"/>
        <v>-757483.5</v>
      </c>
      <c r="Y33" s="94">
        <f t="shared" si="5"/>
        <v>-10806.615499999956</v>
      </c>
      <c r="Z33" s="95">
        <f t="shared" si="5"/>
        <v>4008017.8556105718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-12.672081728498163</v>
      </c>
      <c r="F34" s="188"/>
      <c r="G34" s="187">
        <f t="shared" ref="G34" si="7">+G23-G30</f>
        <v>0.69877261883853237</v>
      </c>
      <c r="H34" s="188"/>
      <c r="I34" s="187">
        <f t="shared" ref="I34" si="8">+I23-I30</f>
        <v>-1.3255868498167445</v>
      </c>
      <c r="J34" s="188"/>
      <c r="K34" s="187">
        <f t="shared" ref="K34" si="9">+K23-K30</f>
        <v>25.326916423349907</v>
      </c>
      <c r="L34" s="188"/>
      <c r="M34" s="187">
        <f t="shared" ref="M34" si="10">+M23-M30</f>
        <v>4.7899019605926867</v>
      </c>
      <c r="N34" s="188"/>
      <c r="O34" s="187">
        <f t="shared" ref="O34" si="11">+O23-O30</f>
        <v>-4.3337054273680451</v>
      </c>
      <c r="P34" s="188"/>
      <c r="Q34" s="187">
        <f t="shared" ref="Q34" si="12">+Q23-Q30</f>
        <v>-2.1991185901390367</v>
      </c>
      <c r="R34" s="188"/>
      <c r="S34" s="187">
        <f t="shared" ref="S34" si="13">+S23-S30</f>
        <v>-18.982605003274074</v>
      </c>
      <c r="T34" s="188"/>
      <c r="U34" s="187">
        <f t="shared" ref="U34" si="14">+U23-U30</f>
        <v>-22.939062513130935</v>
      </c>
      <c r="V34" s="188"/>
      <c r="W34" s="187">
        <f t="shared" ref="W34" si="15">+W23-W30</f>
        <v>-31.405378166916897</v>
      </c>
      <c r="X34" s="188"/>
      <c r="Y34" s="187">
        <f t="shared" ref="Y34" si="16">+Y23-Y30</f>
        <v>-5.9044640928026126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74.803149606299215</v>
      </c>
      <c r="F35" s="60">
        <f t="shared" si="17"/>
        <v>60.959153106777762</v>
      </c>
      <c r="G35" s="61">
        <f t="shared" si="17"/>
        <v>82.954008337231926</v>
      </c>
      <c r="H35" s="62">
        <f t="shared" si="17"/>
        <v>90.9259098840447</v>
      </c>
      <c r="I35" s="59">
        <f t="shared" si="17"/>
        <v>104.18470418470417</v>
      </c>
      <c r="J35" s="60">
        <f t="shared" si="17"/>
        <v>131.89779270908443</v>
      </c>
      <c r="K35" s="61">
        <f t="shared" si="17"/>
        <v>113.1124591693887</v>
      </c>
      <c r="L35" s="62">
        <f t="shared" si="17"/>
        <v>136.68600080529956</v>
      </c>
      <c r="M35" s="59">
        <f t="shared" si="17"/>
        <v>100.45931793132907</v>
      </c>
      <c r="N35" s="60">
        <f t="shared" si="17"/>
        <v>101.59023562403344</v>
      </c>
      <c r="O35" s="61">
        <f t="shared" si="17"/>
        <v>92.911392405063282</v>
      </c>
      <c r="P35" s="62">
        <f t="shared" si="17"/>
        <v>96.205203936479876</v>
      </c>
      <c r="Q35" s="59">
        <f t="shared" si="17"/>
        <v>93.245125348189418</v>
      </c>
      <c r="R35" s="60">
        <f t="shared" si="17"/>
        <v>103.11152440641102</v>
      </c>
      <c r="S35" s="61">
        <f t="shared" si="17"/>
        <v>82.975815330878163</v>
      </c>
      <c r="T35" s="62">
        <f t="shared" si="17"/>
        <v>87.715228881350598</v>
      </c>
      <c r="U35" s="59">
        <f t="shared" si="17"/>
        <v>71.647765176784532</v>
      </c>
      <c r="V35" s="60">
        <f t="shared" si="17"/>
        <v>121.36933509101013</v>
      </c>
      <c r="W35" s="61">
        <f t="shared" si="17"/>
        <v>52.430807022517278</v>
      </c>
      <c r="X35" s="62">
        <f t="shared" si="17"/>
        <v>42.802650811213127</v>
      </c>
      <c r="Y35" s="59">
        <f t="shared" si="17"/>
        <v>85.48259575132559</v>
      </c>
      <c r="Z35" s="60">
        <f t="shared" si="17"/>
        <v>100.44981275732358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73.671096345514954</v>
      </c>
      <c r="F36" s="64">
        <f t="shared" si="17"/>
        <v>57.060279588348365</v>
      </c>
      <c r="G36" s="65">
        <f t="shared" si="17"/>
        <v>97.815154248950492</v>
      </c>
      <c r="H36" s="66">
        <f t="shared" si="17"/>
        <v>106.01293757101405</v>
      </c>
      <c r="I36" s="63">
        <f t="shared" si="17"/>
        <v>97.592385218365067</v>
      </c>
      <c r="J36" s="64">
        <f t="shared" si="17"/>
        <v>113.16425969804575</v>
      </c>
      <c r="K36" s="65">
        <f t="shared" si="17"/>
        <v>84.296619411123231</v>
      </c>
      <c r="L36" s="66">
        <f t="shared" si="17"/>
        <v>105.59141721765677</v>
      </c>
      <c r="M36" s="63">
        <f t="shared" si="17"/>
        <v>89.81730128574516</v>
      </c>
      <c r="N36" s="64">
        <f t="shared" si="17"/>
        <v>80.816940580495896</v>
      </c>
      <c r="O36" s="65">
        <f t="shared" si="17"/>
        <v>97.950111138552728</v>
      </c>
      <c r="P36" s="66">
        <f t="shared" si="17"/>
        <v>101.1224371727906</v>
      </c>
      <c r="Q36" s="63">
        <f t="shared" si="17"/>
        <v>88.780011448967912</v>
      </c>
      <c r="R36" s="64">
        <f t="shared" si="17"/>
        <v>101.22821466685383</v>
      </c>
      <c r="S36" s="65">
        <f t="shared" si="17"/>
        <v>82.795698924731184</v>
      </c>
      <c r="T36" s="66">
        <f t="shared" si="17"/>
        <v>84.993947741633392</v>
      </c>
      <c r="U36" s="63">
        <f t="shared" si="17"/>
        <v>65.48004314994607</v>
      </c>
      <c r="V36" s="64">
        <f t="shared" si="17"/>
        <v>63.067458705685162</v>
      </c>
      <c r="W36" s="65">
        <f t="shared" si="17"/>
        <v>61.07120078881578</v>
      </c>
      <c r="X36" s="66">
        <f t="shared" si="17"/>
        <v>43.558864803435569</v>
      </c>
      <c r="Y36" s="63">
        <f t="shared" si="17"/>
        <v>83.761104393456392</v>
      </c>
      <c r="Z36" s="64">
        <f t="shared" si="17"/>
        <v>90.765377926504698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91.14594684124728</v>
      </c>
      <c r="F37" s="68">
        <f t="shared" si="17"/>
        <v>86.368732592588202</v>
      </c>
      <c r="G37" s="69">
        <f t="shared" si="17"/>
        <v>84.230069292978243</v>
      </c>
      <c r="H37" s="70">
        <f t="shared" si="17"/>
        <v>88.650745102474076</v>
      </c>
      <c r="I37" s="67">
        <f t="shared" si="17"/>
        <v>105.14342235410486</v>
      </c>
      <c r="J37" s="68">
        <f t="shared" si="17"/>
        <v>119.80805164923338</v>
      </c>
      <c r="K37" s="69">
        <f t="shared" si="17"/>
        <v>57.845791311910013</v>
      </c>
      <c r="L37" s="70">
        <f t="shared" si="17"/>
        <v>210.10902207237714</v>
      </c>
      <c r="M37" s="67">
        <f t="shared" si="17"/>
        <v>85.682986426059784</v>
      </c>
      <c r="N37" s="68">
        <f t="shared" si="17"/>
        <v>92.361631932946665</v>
      </c>
      <c r="O37" s="69">
        <f t="shared" si="17"/>
        <v>98.579605681577277</v>
      </c>
      <c r="P37" s="70">
        <f t="shared" si="17"/>
        <v>106.29598708743808</v>
      </c>
      <c r="Q37" s="67">
        <f t="shared" si="17"/>
        <v>96.458787180995145</v>
      </c>
      <c r="R37" s="68">
        <f t="shared" si="17"/>
        <v>97.735569885957077</v>
      </c>
      <c r="S37" s="69">
        <f t="shared" si="17"/>
        <v>94.741500704083677</v>
      </c>
      <c r="T37" s="70">
        <f t="shared" si="17"/>
        <v>99.174725212536558</v>
      </c>
      <c r="U37" s="67">
        <f t="shared" si="17"/>
        <v>97.433002665087358</v>
      </c>
      <c r="V37" s="68">
        <f t="shared" si="17"/>
        <v>140.37098457054265</v>
      </c>
      <c r="W37" s="69">
        <f t="shared" si="17"/>
        <v>89.003200524213796</v>
      </c>
      <c r="X37" s="70">
        <f t="shared" si="17"/>
        <v>60.624751950026912</v>
      </c>
      <c r="Y37" s="67">
        <f t="shared" si="17"/>
        <v>92.51001206583166</v>
      </c>
      <c r="Z37" s="68">
        <f t="shared" si="17"/>
        <v>113.21044042629555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+'(令和6年5月)'!E20</f>
        <v>864</v>
      </c>
      <c r="F39" s="143">
        <f>+'(令和6年5月)'!F20</f>
        <v>78143</v>
      </c>
      <c r="G39" s="142">
        <f>+'(令和6年5月)'!G20</f>
        <v>1139.971</v>
      </c>
      <c r="H39" s="143">
        <f>+'(令和6年5月)'!H20</f>
        <v>476012</v>
      </c>
      <c r="I39" s="142">
        <f>+'(令和6年5月)'!I20</f>
        <v>1559</v>
      </c>
      <c r="J39" s="143">
        <f>+'(令和6年5月)'!J20</f>
        <v>1479080.6272727272</v>
      </c>
      <c r="K39" s="142">
        <f>+'(令和6年5月)'!K20</f>
        <v>1593</v>
      </c>
      <c r="L39" s="143">
        <f>+'(令和6年5月)'!L20</f>
        <v>3101835</v>
      </c>
      <c r="M39" s="142">
        <f>+'(令和6年5月)'!M20</f>
        <v>7492.1120000000001</v>
      </c>
      <c r="N39" s="143">
        <f>+'(令和6年5月)'!N20</f>
        <v>1656810.9</v>
      </c>
      <c r="O39" s="142">
        <f>+'(令和6年5月)'!O20</f>
        <v>3943</v>
      </c>
      <c r="P39" s="143">
        <f>+'(令和6年5月)'!P20</f>
        <v>1310654.6000000001</v>
      </c>
      <c r="Q39" s="142">
        <f>+'(令和6年5月)'!Q20</f>
        <v>26584</v>
      </c>
      <c r="R39" s="143">
        <f>+'(令和6年5月)'!R20</f>
        <v>5447835.4000000004</v>
      </c>
      <c r="S39" s="144">
        <f>+'(令和6年5月)'!S20</f>
        <v>41522</v>
      </c>
      <c r="T39" s="145">
        <f>+'(令和6年5月)'!T20</f>
        <v>8235214.4000000004</v>
      </c>
      <c r="U39" s="142">
        <f>+'(令和6年5月)'!U20</f>
        <v>2654</v>
      </c>
      <c r="V39" s="143">
        <f>+'(令和6年5月)'!V20</f>
        <v>855004.74418604653</v>
      </c>
      <c r="W39" s="142">
        <f>+'(令和6年5月)'!W20</f>
        <v>3770.4760000000001</v>
      </c>
      <c r="X39" s="143">
        <f>+'(令和6年5月)'!X20</f>
        <v>488524</v>
      </c>
      <c r="Y39" s="146">
        <f>+'(令和6年5月)'!Y20</f>
        <v>91121.558999999994</v>
      </c>
      <c r="Z39" s="147">
        <f>+'(令和6年5月)'!Z20</f>
        <v>23129114.671458773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+'(令和6年5月)'!E21</f>
        <v>934</v>
      </c>
      <c r="F40" s="149">
        <f>+'(令和6年5月)'!F21</f>
        <v>86761</v>
      </c>
      <c r="G40" s="148">
        <f>+'(令和6年5月)'!G21</f>
        <v>1146.739</v>
      </c>
      <c r="H40" s="149">
        <f>+'(令和6年5月)'!H21</f>
        <v>472368</v>
      </c>
      <c r="I40" s="148">
        <f>+'(令和6年5月)'!I21</f>
        <v>1504</v>
      </c>
      <c r="J40" s="149">
        <f>+'(令和6年5月)'!J21</f>
        <v>1322515.0272727273</v>
      </c>
      <c r="K40" s="148">
        <f>+'(令和6年5月)'!K21</f>
        <v>1935</v>
      </c>
      <c r="L40" s="149">
        <f>+'(令和6年5月)'!L21</f>
        <v>3784842</v>
      </c>
      <c r="M40" s="148">
        <f>+'(令和6年5月)'!M21</f>
        <v>6975.1560000000009</v>
      </c>
      <c r="N40" s="149">
        <f>+'(令和6年5月)'!N21</f>
        <v>1691442.8</v>
      </c>
      <c r="O40" s="148">
        <f>+'(令和6年5月)'!O21</f>
        <v>4043</v>
      </c>
      <c r="P40" s="149">
        <f>+'(令和6年5月)'!P21</f>
        <v>1365141</v>
      </c>
      <c r="Q40" s="148">
        <f>+'(令和6年5月)'!Q21</f>
        <v>26777</v>
      </c>
      <c r="R40" s="149">
        <f>+'(令和6年5月)'!R21</f>
        <v>5485199.6000000006</v>
      </c>
      <c r="S40" s="144">
        <f>+'(令和6年5月)'!S21</f>
        <v>43220</v>
      </c>
      <c r="T40" s="145">
        <f>+'(令和6年5月)'!T21</f>
        <v>8478910.3000000007</v>
      </c>
      <c r="U40" s="148">
        <f>+'(令和6年5月)'!U21</f>
        <v>2639</v>
      </c>
      <c r="V40" s="149">
        <f>+'(令和6年5月)'!V21</f>
        <v>936528.3255813953</v>
      </c>
      <c r="W40" s="148">
        <f>+'(令和6年5月)'!W21</f>
        <v>3154.1260000000002</v>
      </c>
      <c r="X40" s="149">
        <f>+'(令和6年5月)'!X21</f>
        <v>946819</v>
      </c>
      <c r="Y40" s="150">
        <f>+'(令和6年5月)'!Y21</f>
        <v>92328.021000000008</v>
      </c>
      <c r="Z40" s="151">
        <f>+'(令和6年5月)'!Z21</f>
        <v>24570527.052854121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+'(令和6年5月)'!E22</f>
        <v>1609.9</v>
      </c>
      <c r="F41" s="149">
        <f>+'(令和6年5月)'!F22</f>
        <v>288723.59999999998</v>
      </c>
      <c r="G41" s="148">
        <f>+'(令和6年5月)'!G22</f>
        <v>1584.7750000000001</v>
      </c>
      <c r="H41" s="149">
        <f>+'(令和6年5月)'!H22</f>
        <v>717367</v>
      </c>
      <c r="I41" s="148">
        <f>+'(令和6年5月)'!I22</f>
        <v>3488</v>
      </c>
      <c r="J41" s="149">
        <f>+'(令和6年5月)'!J22</f>
        <v>3146705.7636363637</v>
      </c>
      <c r="K41" s="148">
        <f>+'(令和6年5月)'!K22</f>
        <v>4019</v>
      </c>
      <c r="L41" s="149">
        <f>+'(令和6年5月)'!L22</f>
        <v>7818977</v>
      </c>
      <c r="M41" s="148">
        <f>+'(令和6年5月)'!M22</f>
        <v>14926.306</v>
      </c>
      <c r="N41" s="149">
        <f>+'(令和6年5月)'!N22</f>
        <v>3113988.3530000001</v>
      </c>
      <c r="O41" s="148">
        <f>+'(令和6年5月)'!O22</f>
        <v>4946</v>
      </c>
      <c r="P41" s="149">
        <f>+'(令和6年5月)'!P22</f>
        <v>1518125.2</v>
      </c>
      <c r="Q41" s="148">
        <f>+'(令和6年5月)'!Q22</f>
        <v>57810.9</v>
      </c>
      <c r="R41" s="149">
        <f>+'(令和6年5月)'!R22</f>
        <v>10831230.737600001</v>
      </c>
      <c r="S41" s="144">
        <f>+'(令和6年5月)'!S22</f>
        <v>32300.2</v>
      </c>
      <c r="T41" s="145">
        <f>+'(令和6年5月)'!T22</f>
        <v>3156549</v>
      </c>
      <c r="U41" s="148">
        <f>+'(令和6年5月)'!U22</f>
        <v>5077.5</v>
      </c>
      <c r="V41" s="149">
        <f>+'(令和6年5月)'!V22</f>
        <v>1646875.1790697675</v>
      </c>
      <c r="W41" s="148">
        <f>+'(令和6年5月)'!W22</f>
        <v>7687.1066999999994</v>
      </c>
      <c r="X41" s="149">
        <f>+'(令和6年5月)'!X22</f>
        <v>1197174</v>
      </c>
      <c r="Y41" s="150">
        <f>+'(令和6年5月)'!Y22</f>
        <v>133449.68770000001</v>
      </c>
      <c r="Z41" s="151">
        <f>+'(令和6年5月)'!Z22</f>
        <v>33435715.833306134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+'(令和6年5月)'!E23</f>
        <v>54.653778345188151</v>
      </c>
      <c r="F42" s="193">
        <f>+'(令和5年12月)'!F23</f>
        <v>0</v>
      </c>
      <c r="G42" s="192">
        <f>+'(令和6年5月)'!G23</f>
        <v>71.992476823794078</v>
      </c>
      <c r="H42" s="193">
        <f>+'(令和5年12月)'!H23</f>
        <v>0</v>
      </c>
      <c r="I42" s="192">
        <f>+'(令和6年5月)'!I23</f>
        <v>44.256610316428265</v>
      </c>
      <c r="J42" s="193">
        <f>+'(令和5年12月)'!J23</f>
        <v>0</v>
      </c>
      <c r="K42" s="192">
        <f>+'(令和6年5月)'!K23</f>
        <v>42.100238663484483</v>
      </c>
      <c r="L42" s="193">
        <f>+'(令和5年12月)'!L23</f>
        <v>0</v>
      </c>
      <c r="M42" s="192">
        <f>+'(令和6年5月)'!M23</f>
        <v>49.316326861754852</v>
      </c>
      <c r="N42" s="193">
        <f>+'(令和5年12月)'!N23</f>
        <v>0</v>
      </c>
      <c r="O42" s="192">
        <f>+'(令和6年5月)'!O23</f>
        <v>79.923939151321051</v>
      </c>
      <c r="P42" s="193">
        <f>+'(令和5年12月)'!P23</f>
        <v>0</v>
      </c>
      <c r="Q42" s="192">
        <f>+'(令和6年5月)'!Q23</f>
        <v>46.074422267274997</v>
      </c>
      <c r="R42" s="193">
        <f>+'(令和5年12月)'!R23</f>
        <v>0</v>
      </c>
      <c r="S42" s="192">
        <f>+'(令和6年5月)'!S23</f>
        <v>127.8190725568038</v>
      </c>
      <c r="T42" s="193">
        <f>+'(令和5年12月)'!T23</f>
        <v>0</v>
      </c>
      <c r="U42" s="192">
        <f>+'(令和6年5月)'!U23</f>
        <v>52.199211045364891</v>
      </c>
      <c r="V42" s="193">
        <f>+'(令和5年12月)'!V23</f>
        <v>0</v>
      </c>
      <c r="W42" s="192">
        <f>+'(令和6年5月)'!W23</f>
        <v>46.921439861003194</v>
      </c>
      <c r="X42" s="193">
        <f>+'(令和5年12月)'!X23</f>
        <v>0</v>
      </c>
      <c r="Y42" s="192">
        <f>+'(令和6年5月)'!Y23</f>
        <v>68.424313986980721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86</v>
      </c>
      <c r="F43" s="93">
        <f t="shared" si="18"/>
        <v>5699</v>
      </c>
      <c r="G43" s="90">
        <f t="shared" si="18"/>
        <v>-109.76600000000008</v>
      </c>
      <c r="H43" s="91">
        <f t="shared" si="18"/>
        <v>-35165</v>
      </c>
      <c r="I43" s="92">
        <f t="shared" si="18"/>
        <v>-115</v>
      </c>
      <c r="J43" s="93">
        <f t="shared" si="18"/>
        <v>-259839.02727272711</v>
      </c>
      <c r="K43" s="90">
        <f t="shared" si="18"/>
        <v>831</v>
      </c>
      <c r="L43" s="91">
        <f t="shared" si="18"/>
        <v>2536699</v>
      </c>
      <c r="M43" s="92">
        <f t="shared" si="18"/>
        <v>-1396.1120000000001</v>
      </c>
      <c r="N43" s="93">
        <f t="shared" si="18"/>
        <v>-199769.19999999995</v>
      </c>
      <c r="O43" s="90">
        <f t="shared" si="18"/>
        <v>-273</v>
      </c>
      <c r="P43" s="91">
        <f t="shared" si="18"/>
        <v>-69621.90000000014</v>
      </c>
      <c r="Q43" s="92">
        <f t="shared" si="18"/>
        <v>196</v>
      </c>
      <c r="R43" s="93">
        <f t="shared" si="18"/>
        <v>-81107.400000000373</v>
      </c>
      <c r="S43" s="90">
        <f t="shared" si="18"/>
        <v>2188</v>
      </c>
      <c r="T43" s="91">
        <f t="shared" si="18"/>
        <v>617924</v>
      </c>
      <c r="U43" s="92">
        <f t="shared" si="18"/>
        <v>568</v>
      </c>
      <c r="V43" s="93">
        <f t="shared" si="18"/>
        <v>594869.58139534877</v>
      </c>
      <c r="W43" s="90">
        <f t="shared" si="18"/>
        <v>-322.99000000000024</v>
      </c>
      <c r="X43" s="91">
        <f t="shared" si="18"/>
        <v>68160</v>
      </c>
      <c r="Y43" s="90">
        <f t="shared" si="18"/>
        <v>1652.1320000000123</v>
      </c>
      <c r="Z43" s="91">
        <f t="shared" si="18"/>
        <v>3177849.0541226231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-47</v>
      </c>
      <c r="F44" s="97">
        <f t="shared" si="18"/>
        <v>-6310</v>
      </c>
      <c r="G44" s="94">
        <f t="shared" si="18"/>
        <v>-33.22400000000016</v>
      </c>
      <c r="H44" s="95">
        <f t="shared" si="18"/>
        <v>-3988</v>
      </c>
      <c r="I44" s="96">
        <f t="shared" si="18"/>
        <v>239</v>
      </c>
      <c r="J44" s="97">
        <f t="shared" si="18"/>
        <v>41804.181818181882</v>
      </c>
      <c r="K44" s="94">
        <f t="shared" si="18"/>
        <v>384</v>
      </c>
      <c r="L44" s="95">
        <f t="shared" si="18"/>
        <v>1643504</v>
      </c>
      <c r="M44" s="96">
        <f t="shared" si="18"/>
        <v>-590.85600000000068</v>
      </c>
      <c r="N44" s="97">
        <f t="shared" si="18"/>
        <v>-324547.90000000014</v>
      </c>
      <c r="O44" s="94">
        <f t="shared" si="18"/>
        <v>-77</v>
      </c>
      <c r="P44" s="95">
        <f t="shared" si="18"/>
        <v>-19249.90000000014</v>
      </c>
      <c r="Q44" s="96">
        <f t="shared" si="18"/>
        <v>-412</v>
      </c>
      <c r="R44" s="97">
        <f t="shared" si="18"/>
        <v>-120209.50000000093</v>
      </c>
      <c r="S44" s="94">
        <f t="shared" si="18"/>
        <v>-177</v>
      </c>
      <c r="T44" s="95">
        <f t="shared" si="18"/>
        <v>95955.699999999255</v>
      </c>
      <c r="U44" s="96">
        <f t="shared" si="18"/>
        <v>396</v>
      </c>
      <c r="V44" s="97">
        <f t="shared" si="18"/>
        <v>-123365.58139534877</v>
      </c>
      <c r="W44" s="94">
        <f t="shared" si="18"/>
        <v>739.23999999999978</v>
      </c>
      <c r="X44" s="95">
        <f t="shared" si="18"/>
        <v>-359233</v>
      </c>
      <c r="Y44" s="94">
        <f t="shared" si="18"/>
        <v>421.16000000000349</v>
      </c>
      <c r="Z44" s="95">
        <f t="shared" si="18"/>
        <v>824360.00042283535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63</v>
      </c>
      <c r="F45" s="97">
        <f t="shared" si="18"/>
        <v>3391</v>
      </c>
      <c r="G45" s="94">
        <f t="shared" si="18"/>
        <v>-83.310000000000173</v>
      </c>
      <c r="H45" s="95">
        <f t="shared" si="18"/>
        <v>-27533</v>
      </c>
      <c r="I45" s="96">
        <f t="shared" si="18"/>
        <v>-299</v>
      </c>
      <c r="J45" s="97">
        <f t="shared" si="18"/>
        <v>-145077.60909090936</v>
      </c>
      <c r="K45" s="94">
        <f t="shared" si="18"/>
        <v>105</v>
      </c>
      <c r="L45" s="95">
        <f t="shared" si="18"/>
        <v>210188</v>
      </c>
      <c r="M45" s="96">
        <f t="shared" si="18"/>
        <v>-288.30000000000291</v>
      </c>
      <c r="N45" s="97">
        <f t="shared" si="18"/>
        <v>90146.799999999814</v>
      </c>
      <c r="O45" s="94">
        <f t="shared" si="18"/>
        <v>-296</v>
      </c>
      <c r="P45" s="95">
        <f t="shared" si="18"/>
        <v>-104858.39999999991</v>
      </c>
      <c r="Q45" s="96">
        <f t="shared" si="18"/>
        <v>415</v>
      </c>
      <c r="R45" s="97">
        <f t="shared" si="18"/>
        <v>1737.9000000003725</v>
      </c>
      <c r="S45" s="94">
        <f t="shared" si="18"/>
        <v>666.99999999999636</v>
      </c>
      <c r="T45" s="95">
        <f t="shared" si="18"/>
        <v>278272.39999999991</v>
      </c>
      <c r="U45" s="96">
        <f t="shared" si="18"/>
        <v>187</v>
      </c>
      <c r="V45" s="97">
        <f t="shared" si="18"/>
        <v>636711.58139534877</v>
      </c>
      <c r="W45" s="94">
        <f t="shared" si="18"/>
        <v>-445.8799999999992</v>
      </c>
      <c r="X45" s="95">
        <f t="shared" si="18"/>
        <v>-30902</v>
      </c>
      <c r="Y45" s="94">
        <f t="shared" si="18"/>
        <v>24.510000000009313</v>
      </c>
      <c r="Z45" s="95">
        <f t="shared" si="18"/>
        <v>912076.67230443656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1.3045499111783698</v>
      </c>
      <c r="F46" s="193"/>
      <c r="G46" s="192">
        <f>G23-G42</f>
        <v>-2.5319034400002067</v>
      </c>
      <c r="H46" s="193"/>
      <c r="I46" s="192">
        <f>I23-I42</f>
        <v>3.474406607339894</v>
      </c>
      <c r="J46" s="193"/>
      <c r="K46" s="192">
        <f>K23-K42</f>
        <v>16.146107891839108</v>
      </c>
      <c r="L46" s="193"/>
      <c r="M46" s="192">
        <f>M23-M42</f>
        <v>-7.1022547061098962</v>
      </c>
      <c r="N46" s="193"/>
      <c r="O46" s="192">
        <f t="shared" si="18"/>
        <v>-0.34911630846985986</v>
      </c>
      <c r="P46" s="193"/>
      <c r="Q46" s="192">
        <f t="shared" si="18"/>
        <v>-0.27429678984024974</v>
      </c>
      <c r="R46" s="193"/>
      <c r="S46" s="192">
        <f t="shared" si="18"/>
        <v>5.1002715567965708</v>
      </c>
      <c r="T46" s="193"/>
      <c r="U46" s="192">
        <f t="shared" si="18"/>
        <v>8.3016591925001251</v>
      </c>
      <c r="V46" s="193"/>
      <c r="W46" s="192">
        <f t="shared" si="18"/>
        <v>2.2525154848762057</v>
      </c>
      <c r="X46" s="193"/>
      <c r="Y46" s="192">
        <f t="shared" si="18"/>
        <v>1.0797214881450401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109.9537037037037</v>
      </c>
      <c r="F47" s="72">
        <f t="shared" si="19"/>
        <v>107.29303968365689</v>
      </c>
      <c r="G47" s="71">
        <f t="shared" si="19"/>
        <v>90.371158564559977</v>
      </c>
      <c r="H47" s="73">
        <f t="shared" si="19"/>
        <v>92.612581195432057</v>
      </c>
      <c r="I47" s="74">
        <f t="shared" si="19"/>
        <v>92.623476587556127</v>
      </c>
      <c r="J47" s="72">
        <f t="shared" si="19"/>
        <v>82.432396011308484</v>
      </c>
      <c r="K47" s="71">
        <f t="shared" si="19"/>
        <v>152.16572504708097</v>
      </c>
      <c r="L47" s="73">
        <f t="shared" si="19"/>
        <v>181.78059116619679</v>
      </c>
      <c r="M47" s="74">
        <f t="shared" si="19"/>
        <v>81.365574887294798</v>
      </c>
      <c r="N47" s="72">
        <f t="shared" si="19"/>
        <v>87.942546732400189</v>
      </c>
      <c r="O47" s="71">
        <f t="shared" si="19"/>
        <v>93.076337813847317</v>
      </c>
      <c r="P47" s="73">
        <f t="shared" si="19"/>
        <v>94.688005520294965</v>
      </c>
      <c r="Q47" s="74">
        <f t="shared" si="19"/>
        <v>100.73728558531447</v>
      </c>
      <c r="R47" s="72">
        <f t="shared" si="19"/>
        <v>98.511199512378795</v>
      </c>
      <c r="S47" s="71">
        <f t="shared" si="19"/>
        <v>105.26949568903233</v>
      </c>
      <c r="T47" s="73">
        <f t="shared" si="19"/>
        <v>107.5034354903984</v>
      </c>
      <c r="U47" s="74">
        <f t="shared" si="19"/>
        <v>121.40165787490579</v>
      </c>
      <c r="V47" s="72">
        <f t="shared" si="19"/>
        <v>169.57500358219147</v>
      </c>
      <c r="W47" s="71">
        <f t="shared" si="19"/>
        <v>91.43370757432217</v>
      </c>
      <c r="X47" s="73">
        <f t="shared" si="19"/>
        <v>113.95223162014558</v>
      </c>
      <c r="Y47" s="71">
        <f t="shared" si="19"/>
        <v>101.8131076971587</v>
      </c>
      <c r="Z47" s="73">
        <f t="shared" si="19"/>
        <v>113.73960525192119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94.967880085653107</v>
      </c>
      <c r="F48" s="66">
        <f t="shared" si="19"/>
        <v>92.727146990007029</v>
      </c>
      <c r="G48" s="63">
        <f t="shared" si="19"/>
        <v>97.102740902681418</v>
      </c>
      <c r="H48" s="64">
        <f t="shared" si="19"/>
        <v>99.155742980049453</v>
      </c>
      <c r="I48" s="65">
        <f t="shared" si="19"/>
        <v>115.8909574468085</v>
      </c>
      <c r="J48" s="66">
        <f t="shared" si="19"/>
        <v>103.16096081754094</v>
      </c>
      <c r="K48" s="63">
        <f t="shared" si="19"/>
        <v>119.84496124031008</v>
      </c>
      <c r="L48" s="64">
        <f t="shared" si="19"/>
        <v>143.42331859559792</v>
      </c>
      <c r="M48" s="65">
        <f t="shared" si="19"/>
        <v>91.529135692449017</v>
      </c>
      <c r="N48" s="66">
        <f t="shared" si="19"/>
        <v>80.812363267619801</v>
      </c>
      <c r="O48" s="63">
        <f t="shared" si="19"/>
        <v>98.095473658174626</v>
      </c>
      <c r="P48" s="64">
        <f t="shared" si="19"/>
        <v>98.589896574786039</v>
      </c>
      <c r="Q48" s="65">
        <f t="shared" si="19"/>
        <v>98.46136609777048</v>
      </c>
      <c r="R48" s="66">
        <f t="shared" si="19"/>
        <v>97.808475374350991</v>
      </c>
      <c r="S48" s="63">
        <f t="shared" si="19"/>
        <v>99.590467376214718</v>
      </c>
      <c r="T48" s="64">
        <f t="shared" si="19"/>
        <v>101.13169849196304</v>
      </c>
      <c r="U48" s="65">
        <f t="shared" si="19"/>
        <v>115.00568397120121</v>
      </c>
      <c r="V48" s="66">
        <f t="shared" si="19"/>
        <v>86.827351824221267</v>
      </c>
      <c r="W48" s="63">
        <f t="shared" si="19"/>
        <v>123.43723744707724</v>
      </c>
      <c r="X48" s="64">
        <f t="shared" si="19"/>
        <v>62.058957414247075</v>
      </c>
      <c r="Y48" s="63">
        <f t="shared" si="19"/>
        <v>100.45615620852526</v>
      </c>
      <c r="Z48" s="64">
        <f t="shared" si="19"/>
        <v>103.35507658687801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103.91328653953661</v>
      </c>
      <c r="F49" s="70">
        <f t="shared" si="19"/>
        <v>101.17447967537119</v>
      </c>
      <c r="G49" s="67">
        <f t="shared" si="19"/>
        <v>94.743102333138765</v>
      </c>
      <c r="H49" s="68">
        <f t="shared" si="19"/>
        <v>96.161936637732154</v>
      </c>
      <c r="I49" s="69">
        <f t="shared" si="19"/>
        <v>91.427752293577981</v>
      </c>
      <c r="J49" s="70">
        <f t="shared" si="19"/>
        <v>95.389540046373568</v>
      </c>
      <c r="K49" s="67">
        <f t="shared" si="19"/>
        <v>102.6125901965663</v>
      </c>
      <c r="L49" s="68">
        <f t="shared" si="19"/>
        <v>102.68817775010722</v>
      </c>
      <c r="M49" s="69">
        <f t="shared" si="19"/>
        <v>98.068510721942843</v>
      </c>
      <c r="N49" s="70">
        <f t="shared" si="19"/>
        <v>102.89489843188247</v>
      </c>
      <c r="O49" s="67">
        <f t="shared" si="19"/>
        <v>94.015365952284682</v>
      </c>
      <c r="P49" s="68">
        <f t="shared" si="19"/>
        <v>93.092901692166109</v>
      </c>
      <c r="Q49" s="69">
        <f t="shared" si="19"/>
        <v>100.71785770503487</v>
      </c>
      <c r="R49" s="70">
        <f t="shared" si="19"/>
        <v>100.01604526800418</v>
      </c>
      <c r="S49" s="67">
        <f t="shared" si="19"/>
        <v>102.06500269348176</v>
      </c>
      <c r="T49" s="68">
        <f t="shared" si="19"/>
        <v>108.815716150771</v>
      </c>
      <c r="U49" s="69">
        <f t="shared" si="19"/>
        <v>103.68291482028557</v>
      </c>
      <c r="V49" s="70">
        <f t="shared" si="19"/>
        <v>138.66179960007614</v>
      </c>
      <c r="W49" s="67">
        <f t="shared" si="19"/>
        <v>94.199638207181394</v>
      </c>
      <c r="X49" s="68">
        <f t="shared" si="19"/>
        <v>97.418754500181265</v>
      </c>
      <c r="Y49" s="67">
        <f t="shared" si="19"/>
        <v>100.01836647235555</v>
      </c>
      <c r="Z49" s="68">
        <f t="shared" si="19"/>
        <v>102.72785148926256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111E-5E25-4591-98D7-A70D4E97404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21" sqref="Y2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734</v>
      </c>
      <c r="F5" s="14">
        <v>59143</v>
      </c>
      <c r="G5" s="15">
        <v>30</v>
      </c>
      <c r="H5" s="16">
        <v>5440</v>
      </c>
      <c r="I5" s="13">
        <v>976</v>
      </c>
      <c r="J5" s="14">
        <v>982277</v>
      </c>
      <c r="K5" s="17">
        <v>1563</v>
      </c>
      <c r="L5" s="18">
        <v>3084885</v>
      </c>
      <c r="M5" s="13">
        <v>573</v>
      </c>
      <c r="N5" s="75">
        <v>168315</v>
      </c>
      <c r="O5" s="19">
        <v>865</v>
      </c>
      <c r="P5" s="18">
        <v>62949</v>
      </c>
      <c r="Q5" s="13">
        <v>12552</v>
      </c>
      <c r="R5" s="14">
        <v>1970176</v>
      </c>
      <c r="S5" s="19">
        <v>16785</v>
      </c>
      <c r="T5" s="18">
        <v>4959380</v>
      </c>
      <c r="U5" s="13">
        <v>2492</v>
      </c>
      <c r="V5" s="14">
        <v>827228</v>
      </c>
      <c r="W5" s="13">
        <v>190</v>
      </c>
      <c r="X5" s="18">
        <v>25142</v>
      </c>
      <c r="Y5" s="20">
        <f t="shared" ref="Y5:Z19" si="0">+W5+U5+S5+Q5+O5+M5+K5+I5+G5+E5</f>
        <v>36760</v>
      </c>
      <c r="Z5" s="21">
        <f t="shared" si="0"/>
        <v>12144935</v>
      </c>
    </row>
    <row r="6" spans="1:26" ht="18.95" customHeight="1" x14ac:dyDescent="0.15">
      <c r="A6" s="7"/>
      <c r="B6" s="22"/>
      <c r="C6" s="83"/>
      <c r="D6" s="81" t="s">
        <v>22</v>
      </c>
      <c r="E6" s="23">
        <v>786</v>
      </c>
      <c r="F6" s="24">
        <v>63285</v>
      </c>
      <c r="G6" s="25">
        <v>30</v>
      </c>
      <c r="H6" s="26">
        <v>5440</v>
      </c>
      <c r="I6" s="27">
        <v>1047</v>
      </c>
      <c r="J6" s="21">
        <v>1055578</v>
      </c>
      <c r="K6" s="25">
        <v>1886</v>
      </c>
      <c r="L6" s="26">
        <v>3748837</v>
      </c>
      <c r="M6" s="27">
        <v>778</v>
      </c>
      <c r="N6" s="76">
        <v>195931</v>
      </c>
      <c r="O6" s="25">
        <v>819</v>
      </c>
      <c r="P6" s="26">
        <v>74262</v>
      </c>
      <c r="Q6" s="27">
        <v>12705</v>
      </c>
      <c r="R6" s="21">
        <v>2025606</v>
      </c>
      <c r="S6" s="25">
        <v>17455</v>
      </c>
      <c r="T6" s="26">
        <v>5173955</v>
      </c>
      <c r="U6" s="27">
        <v>2464</v>
      </c>
      <c r="V6" s="21">
        <v>906580</v>
      </c>
      <c r="W6" s="27">
        <v>191</v>
      </c>
      <c r="X6" s="26">
        <v>31681</v>
      </c>
      <c r="Y6" s="20">
        <f t="shared" si="0"/>
        <v>38161</v>
      </c>
      <c r="Z6" s="21">
        <f t="shared" si="0"/>
        <v>13281155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1486.9</v>
      </c>
      <c r="F7" s="36">
        <v>271392</v>
      </c>
      <c r="G7" s="29">
        <v>151</v>
      </c>
      <c r="H7" s="30">
        <v>74178</v>
      </c>
      <c r="I7" s="31">
        <v>2023</v>
      </c>
      <c r="J7" s="32">
        <v>2413338</v>
      </c>
      <c r="K7" s="77">
        <v>3923</v>
      </c>
      <c r="L7" s="30">
        <v>7754907</v>
      </c>
      <c r="M7" s="23">
        <v>1280.3</v>
      </c>
      <c r="N7" s="24">
        <v>231261.25</v>
      </c>
      <c r="O7" s="33">
        <v>2967</v>
      </c>
      <c r="P7" s="34">
        <v>715277</v>
      </c>
      <c r="Q7" s="23">
        <v>30397.4</v>
      </c>
      <c r="R7" s="24">
        <v>4789025</v>
      </c>
      <c r="S7" s="33">
        <v>28123.200000000001</v>
      </c>
      <c r="T7" s="34">
        <v>2357488</v>
      </c>
      <c r="U7" s="23">
        <v>3542.5</v>
      </c>
      <c r="V7" s="24">
        <v>1424482.5</v>
      </c>
      <c r="W7" s="23">
        <v>1418.2</v>
      </c>
      <c r="X7" s="34">
        <v>367277</v>
      </c>
      <c r="Y7" s="31">
        <f t="shared" si="0"/>
        <v>75312.5</v>
      </c>
      <c r="Z7" s="24">
        <f t="shared" si="0"/>
        <v>20398625.75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156.971</v>
      </c>
      <c r="H8" s="16">
        <v>97800</v>
      </c>
      <c r="I8" s="13">
        <v>324</v>
      </c>
      <c r="J8" s="14">
        <v>311502.72727272729</v>
      </c>
      <c r="K8" s="17">
        <v>0</v>
      </c>
      <c r="L8" s="18">
        <v>0</v>
      </c>
      <c r="M8" s="13">
        <v>4591</v>
      </c>
      <c r="N8" s="75">
        <v>926861.4</v>
      </c>
      <c r="O8" s="19">
        <v>72</v>
      </c>
      <c r="P8" s="18">
        <v>15126.3</v>
      </c>
      <c r="Q8" s="13">
        <v>6867</v>
      </c>
      <c r="R8" s="14">
        <v>1579383.7999999998</v>
      </c>
      <c r="S8" s="19">
        <v>24411</v>
      </c>
      <c r="T8" s="18">
        <v>3198120.4</v>
      </c>
      <c r="U8" s="13">
        <v>33</v>
      </c>
      <c r="V8" s="14">
        <v>2807.7441860465115</v>
      </c>
      <c r="W8" s="13">
        <v>43</v>
      </c>
      <c r="X8" s="18">
        <v>1400</v>
      </c>
      <c r="Y8" s="13">
        <f t="shared" si="0"/>
        <v>36627.970999999998</v>
      </c>
      <c r="Z8" s="14">
        <f t="shared" si="0"/>
        <v>6152002.3714587744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144</v>
      </c>
      <c r="F9" s="24">
        <v>22500</v>
      </c>
      <c r="G9" s="25">
        <v>168.739</v>
      </c>
      <c r="H9" s="26">
        <v>102600</v>
      </c>
      <c r="I9" s="27">
        <v>247</v>
      </c>
      <c r="J9" s="21">
        <v>128122.72727272728</v>
      </c>
      <c r="K9" s="25">
        <v>0</v>
      </c>
      <c r="L9" s="26">
        <v>0</v>
      </c>
      <c r="M9" s="27">
        <v>4873.1000000000004</v>
      </c>
      <c r="N9" s="76">
        <v>1087458.8</v>
      </c>
      <c r="O9" s="25">
        <v>56</v>
      </c>
      <c r="P9" s="26">
        <v>7284.6</v>
      </c>
      <c r="Q9" s="27">
        <v>6883</v>
      </c>
      <c r="R9" s="21">
        <v>1573617.2</v>
      </c>
      <c r="S9" s="25">
        <v>25448</v>
      </c>
      <c r="T9" s="26">
        <v>3224730.3</v>
      </c>
      <c r="U9" s="27">
        <v>29</v>
      </c>
      <c r="V9" s="21">
        <v>2793.3255813953488</v>
      </c>
      <c r="W9" s="27">
        <v>43</v>
      </c>
      <c r="X9" s="26">
        <v>1400</v>
      </c>
      <c r="Y9" s="20">
        <f t="shared" si="0"/>
        <v>37891.839</v>
      </c>
      <c r="Z9" s="21">
        <f t="shared" si="0"/>
        <v>6150506.952854122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177.77499999999998</v>
      </c>
      <c r="H10" s="30">
        <v>104000</v>
      </c>
      <c r="I10" s="37">
        <v>1032</v>
      </c>
      <c r="J10" s="38">
        <v>483896.0636363636</v>
      </c>
      <c r="K10" s="77">
        <v>0</v>
      </c>
      <c r="L10" s="30">
        <v>0</v>
      </c>
      <c r="M10" s="35">
        <v>8266.85</v>
      </c>
      <c r="N10" s="36">
        <v>1785545.1030000001</v>
      </c>
      <c r="O10" s="29">
        <v>62</v>
      </c>
      <c r="P10" s="30">
        <v>7841.6999999999989</v>
      </c>
      <c r="Q10" s="35">
        <v>12601</v>
      </c>
      <c r="R10" s="36">
        <v>1699069.0756000001</v>
      </c>
      <c r="S10" s="29">
        <v>4050</v>
      </c>
      <c r="T10" s="30">
        <v>772617</v>
      </c>
      <c r="U10" s="35">
        <v>763</v>
      </c>
      <c r="V10" s="36">
        <v>64192.679069767444</v>
      </c>
      <c r="W10" s="35">
        <v>65</v>
      </c>
      <c r="X10" s="30">
        <v>1100</v>
      </c>
      <c r="Y10" s="37">
        <f t="shared" si="0"/>
        <v>27140.625</v>
      </c>
      <c r="Z10" s="36">
        <f t="shared" si="0"/>
        <v>4935593.2213061312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4053.9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2131</v>
      </c>
      <c r="R11" s="14">
        <v>509300.6</v>
      </c>
      <c r="S11" s="19">
        <v>0</v>
      </c>
      <c r="T11" s="18">
        <v>0</v>
      </c>
      <c r="U11" s="13">
        <v>129</v>
      </c>
      <c r="V11" s="14">
        <v>24969</v>
      </c>
      <c r="W11" s="13">
        <v>2</v>
      </c>
      <c r="X11" s="18">
        <v>397</v>
      </c>
      <c r="Y11" s="13">
        <f>+W11+U11+S11+Q11+O11+M11+K11+I11+G11+E11</f>
        <v>2355</v>
      </c>
      <c r="Z11" s="14">
        <f t="shared" si="0"/>
        <v>628720.5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2231</v>
      </c>
      <c r="R12" s="21">
        <v>599254.4</v>
      </c>
      <c r="S12" s="25">
        <v>0</v>
      </c>
      <c r="T12" s="26">
        <v>0</v>
      </c>
      <c r="U12" s="27">
        <v>144</v>
      </c>
      <c r="V12" s="21">
        <v>26715</v>
      </c>
      <c r="W12" s="27">
        <v>0</v>
      </c>
      <c r="X12" s="26">
        <v>970</v>
      </c>
      <c r="Y12" s="20">
        <f t="shared" ref="Y12:Y19" si="1">+W12+U12+S12+Q12+O12+M12+K12+I12+G12+E12</f>
        <v>2477</v>
      </c>
      <c r="Z12" s="21">
        <f t="shared" si="0"/>
        <v>718990.70000000007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6803.5</v>
      </c>
      <c r="R13" s="36">
        <v>1888910.5</v>
      </c>
      <c r="S13" s="29">
        <v>2</v>
      </c>
      <c r="T13" s="30">
        <v>1835</v>
      </c>
      <c r="U13" s="35">
        <v>729</v>
      </c>
      <c r="V13" s="36">
        <v>148740</v>
      </c>
      <c r="W13" s="35">
        <v>15</v>
      </c>
      <c r="X13" s="30">
        <v>33722</v>
      </c>
      <c r="Y13" s="37">
        <f t="shared" si="1"/>
        <v>7779.5</v>
      </c>
      <c r="Z13" s="36">
        <f t="shared" si="0"/>
        <v>2299269.2000000002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1486</v>
      </c>
      <c r="N14" s="75">
        <v>107795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1486</v>
      </c>
      <c r="Z14" s="14">
        <f t="shared" si="0"/>
        <v>107795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573</v>
      </c>
      <c r="N15" s="76">
        <v>72749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573</v>
      </c>
      <c r="Z15" s="24">
        <f t="shared" si="0"/>
        <v>72749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3976</v>
      </c>
      <c r="N16" s="36">
        <v>569987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3976</v>
      </c>
      <c r="Z16" s="36">
        <f t="shared" si="0"/>
        <v>569987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878</v>
      </c>
      <c r="H17" s="18">
        <v>297772</v>
      </c>
      <c r="I17" s="13">
        <v>256</v>
      </c>
      <c r="J17" s="14">
        <v>181247</v>
      </c>
      <c r="K17" s="19">
        <v>30</v>
      </c>
      <c r="L17" s="18">
        <v>16950</v>
      </c>
      <c r="M17" s="13">
        <v>827.11200000000008</v>
      </c>
      <c r="N17" s="75">
        <v>438839.5</v>
      </c>
      <c r="O17" s="19">
        <v>3006</v>
      </c>
      <c r="P17" s="18">
        <v>1232579.3</v>
      </c>
      <c r="Q17" s="13">
        <v>5034</v>
      </c>
      <c r="R17" s="14">
        <v>1388975</v>
      </c>
      <c r="S17" s="19">
        <v>326</v>
      </c>
      <c r="T17" s="18">
        <v>77714</v>
      </c>
      <c r="U17" s="13">
        <v>0</v>
      </c>
      <c r="V17" s="14">
        <v>0</v>
      </c>
      <c r="W17" s="13">
        <v>3535.4760000000001</v>
      </c>
      <c r="X17" s="18">
        <v>461585</v>
      </c>
      <c r="Y17" s="41">
        <f t="shared" si="1"/>
        <v>13892.588</v>
      </c>
      <c r="Z17" s="42">
        <f t="shared" si="0"/>
        <v>4095661.8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</v>
      </c>
      <c r="F18" s="21">
        <v>976</v>
      </c>
      <c r="G18" s="25">
        <v>873</v>
      </c>
      <c r="H18" s="26">
        <v>289328</v>
      </c>
      <c r="I18" s="27">
        <v>198</v>
      </c>
      <c r="J18" s="21">
        <v>136763</v>
      </c>
      <c r="K18" s="25">
        <v>49</v>
      </c>
      <c r="L18" s="26">
        <v>36005</v>
      </c>
      <c r="M18" s="27">
        <v>736.05600000000004</v>
      </c>
      <c r="N18" s="21">
        <v>320304</v>
      </c>
      <c r="O18" s="25">
        <v>3168</v>
      </c>
      <c r="P18" s="26">
        <v>1283594.3999999999</v>
      </c>
      <c r="Q18" s="27">
        <v>4958</v>
      </c>
      <c r="R18" s="21">
        <v>1286722</v>
      </c>
      <c r="S18" s="25">
        <v>317</v>
      </c>
      <c r="T18" s="26">
        <v>80225</v>
      </c>
      <c r="U18" s="27">
        <v>2</v>
      </c>
      <c r="V18" s="21">
        <v>440</v>
      </c>
      <c r="W18" s="27">
        <v>2920.1260000000002</v>
      </c>
      <c r="X18" s="26">
        <v>912768</v>
      </c>
      <c r="Y18" s="23">
        <f t="shared" si="1"/>
        <v>13225.182000000001</v>
      </c>
      <c r="Z18" s="24">
        <f t="shared" si="0"/>
        <v>4347125.4000000004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1061</v>
      </c>
      <c r="H19" s="34">
        <v>344189</v>
      </c>
      <c r="I19" s="23">
        <v>417</v>
      </c>
      <c r="J19" s="24">
        <v>237410</v>
      </c>
      <c r="K19" s="78">
        <v>96</v>
      </c>
      <c r="L19" s="34">
        <v>64070</v>
      </c>
      <c r="M19" s="23">
        <v>1384.1559999999999</v>
      </c>
      <c r="N19" s="24">
        <v>508195</v>
      </c>
      <c r="O19" s="33">
        <v>1917</v>
      </c>
      <c r="P19" s="34">
        <v>795006.5</v>
      </c>
      <c r="Q19" s="23">
        <v>8009</v>
      </c>
      <c r="R19" s="24">
        <v>2454226.162</v>
      </c>
      <c r="S19" s="33">
        <v>125</v>
      </c>
      <c r="T19" s="34">
        <v>24609</v>
      </c>
      <c r="U19" s="23">
        <v>43</v>
      </c>
      <c r="V19" s="24">
        <v>9460</v>
      </c>
      <c r="W19" s="23">
        <v>6188.9066999999995</v>
      </c>
      <c r="X19" s="34">
        <v>795075</v>
      </c>
      <c r="Y19" s="35">
        <f t="shared" si="1"/>
        <v>19241.062699999999</v>
      </c>
      <c r="Z19" s="36">
        <f t="shared" si="0"/>
        <v>5232240.6620000005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864</v>
      </c>
      <c r="F20" s="14">
        <f t="shared" ref="F20:X22" si="2">F5+F8+F11+F14+F17</f>
        <v>78143</v>
      </c>
      <c r="G20" s="19">
        <f>G5+G8+G11+G14+G17</f>
        <v>1139.971</v>
      </c>
      <c r="H20" s="18">
        <f t="shared" si="2"/>
        <v>476012</v>
      </c>
      <c r="I20" s="13">
        <f t="shared" si="2"/>
        <v>1559</v>
      </c>
      <c r="J20" s="14">
        <f t="shared" si="2"/>
        <v>1479080.6272727272</v>
      </c>
      <c r="K20" s="19">
        <f t="shared" si="2"/>
        <v>1593</v>
      </c>
      <c r="L20" s="18">
        <f t="shared" si="2"/>
        <v>3101835</v>
      </c>
      <c r="M20" s="13">
        <f t="shared" si="2"/>
        <v>7492.1120000000001</v>
      </c>
      <c r="N20" s="14">
        <f t="shared" si="2"/>
        <v>1656810.9</v>
      </c>
      <c r="O20" s="19">
        <f t="shared" si="2"/>
        <v>3943</v>
      </c>
      <c r="P20" s="18">
        <f t="shared" si="2"/>
        <v>1310654.6000000001</v>
      </c>
      <c r="Q20" s="13">
        <f t="shared" si="2"/>
        <v>26584</v>
      </c>
      <c r="R20" s="14">
        <f t="shared" si="2"/>
        <v>5447835.4000000004</v>
      </c>
      <c r="S20" s="19">
        <f t="shared" si="2"/>
        <v>41522</v>
      </c>
      <c r="T20" s="18">
        <f t="shared" si="2"/>
        <v>8235214.4000000004</v>
      </c>
      <c r="U20" s="13">
        <f t="shared" si="2"/>
        <v>2654</v>
      </c>
      <c r="V20" s="14">
        <f t="shared" si="2"/>
        <v>855004.74418604653</v>
      </c>
      <c r="W20" s="13">
        <f t="shared" si="2"/>
        <v>3770.4760000000001</v>
      </c>
      <c r="X20" s="18">
        <f t="shared" si="2"/>
        <v>488524</v>
      </c>
      <c r="Y20" s="31">
        <f t="shared" ref="Y20:Z22" si="3">+Y17+Y14+Y11+Y8+Y5</f>
        <v>91121.558999999994</v>
      </c>
      <c r="Z20" s="32">
        <f t="shared" si="3"/>
        <v>23129114.671458773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934</v>
      </c>
      <c r="F21" s="21">
        <f t="shared" si="4"/>
        <v>86761</v>
      </c>
      <c r="G21" s="25">
        <f t="shared" si="4"/>
        <v>1146.739</v>
      </c>
      <c r="H21" s="26">
        <f t="shared" si="4"/>
        <v>472368</v>
      </c>
      <c r="I21" s="27">
        <f t="shared" si="4"/>
        <v>1504</v>
      </c>
      <c r="J21" s="21">
        <f t="shared" si="4"/>
        <v>1322515.0272727273</v>
      </c>
      <c r="K21" s="25">
        <f t="shared" si="4"/>
        <v>1935</v>
      </c>
      <c r="L21" s="26">
        <f t="shared" si="4"/>
        <v>3784842</v>
      </c>
      <c r="M21" s="27">
        <f t="shared" si="4"/>
        <v>6975.1560000000009</v>
      </c>
      <c r="N21" s="21">
        <f t="shared" si="4"/>
        <v>1691442.8</v>
      </c>
      <c r="O21" s="25">
        <f t="shared" si="4"/>
        <v>4043</v>
      </c>
      <c r="P21" s="26">
        <f t="shared" si="4"/>
        <v>1365141</v>
      </c>
      <c r="Q21" s="27">
        <f t="shared" si="4"/>
        <v>26777</v>
      </c>
      <c r="R21" s="21">
        <f t="shared" si="4"/>
        <v>5485199.6000000006</v>
      </c>
      <c r="S21" s="25">
        <f t="shared" si="4"/>
        <v>43220</v>
      </c>
      <c r="T21" s="26">
        <f t="shared" si="4"/>
        <v>8478910.3000000007</v>
      </c>
      <c r="U21" s="27">
        <f t="shared" si="2"/>
        <v>2639</v>
      </c>
      <c r="V21" s="21">
        <f t="shared" si="2"/>
        <v>936528.3255813953</v>
      </c>
      <c r="W21" s="27">
        <f t="shared" si="2"/>
        <v>3154.1260000000002</v>
      </c>
      <c r="X21" s="26">
        <f t="shared" si="2"/>
        <v>946819</v>
      </c>
      <c r="Y21" s="23">
        <f t="shared" si="3"/>
        <v>92328.021000000008</v>
      </c>
      <c r="Z21" s="24">
        <f t="shared" si="3"/>
        <v>24570527.052854121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1609.9</v>
      </c>
      <c r="F22" s="24">
        <f t="shared" si="2"/>
        <v>288723.59999999998</v>
      </c>
      <c r="G22" s="33">
        <f t="shared" si="2"/>
        <v>1584.7750000000001</v>
      </c>
      <c r="H22" s="34">
        <f t="shared" si="2"/>
        <v>717367</v>
      </c>
      <c r="I22" s="23">
        <f t="shared" si="2"/>
        <v>3488</v>
      </c>
      <c r="J22" s="24">
        <f t="shared" si="2"/>
        <v>3146705.7636363637</v>
      </c>
      <c r="K22" s="33">
        <f t="shared" si="2"/>
        <v>4019</v>
      </c>
      <c r="L22" s="34">
        <f t="shared" si="2"/>
        <v>7818977</v>
      </c>
      <c r="M22" s="23">
        <f t="shared" si="2"/>
        <v>14926.306</v>
      </c>
      <c r="N22" s="24">
        <f t="shared" si="2"/>
        <v>3113988.3530000001</v>
      </c>
      <c r="O22" s="33">
        <f t="shared" si="2"/>
        <v>4946</v>
      </c>
      <c r="P22" s="34">
        <f t="shared" si="2"/>
        <v>1518125.2</v>
      </c>
      <c r="Q22" s="23">
        <f t="shared" si="2"/>
        <v>57810.9</v>
      </c>
      <c r="R22" s="24">
        <f t="shared" si="2"/>
        <v>10831230.737600001</v>
      </c>
      <c r="S22" s="33">
        <f t="shared" si="2"/>
        <v>32300.2</v>
      </c>
      <c r="T22" s="34">
        <f t="shared" si="2"/>
        <v>3156549</v>
      </c>
      <c r="U22" s="23">
        <f t="shared" si="2"/>
        <v>5077.5</v>
      </c>
      <c r="V22" s="24">
        <f t="shared" si="2"/>
        <v>1646875.1790697675</v>
      </c>
      <c r="W22" s="23">
        <f t="shared" si="2"/>
        <v>7687.1066999999994</v>
      </c>
      <c r="X22" s="34">
        <f t="shared" si="2"/>
        <v>1197174</v>
      </c>
      <c r="Y22" s="23">
        <f t="shared" si="3"/>
        <v>133449.68770000001</v>
      </c>
      <c r="Z22" s="24">
        <f t="shared" si="3"/>
        <v>33435715.833306134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54.653778345188151</v>
      </c>
      <c r="F23" s="175"/>
      <c r="G23" s="174">
        <f>(G20+G21)/(G22+G41)*100</f>
        <v>71.992476823794078</v>
      </c>
      <c r="H23" s="175"/>
      <c r="I23" s="174">
        <f>(I20+I21)/(I22+I41)*100</f>
        <v>44.256610316428265</v>
      </c>
      <c r="J23" s="175"/>
      <c r="K23" s="174">
        <f>(K20+K21)/(K22+K41)*100</f>
        <v>42.100238663484483</v>
      </c>
      <c r="L23" s="175"/>
      <c r="M23" s="174">
        <f>(M20+M21)/(M22+M41)*100</f>
        <v>49.316326861754852</v>
      </c>
      <c r="N23" s="175"/>
      <c r="O23" s="174">
        <f>(O20+O21)/(O22+O41)*100</f>
        <v>79.923939151321051</v>
      </c>
      <c r="P23" s="175"/>
      <c r="Q23" s="174">
        <f>(Q20+Q21)/(Q22+Q41)*100</f>
        <v>46.074422267274997</v>
      </c>
      <c r="R23" s="175"/>
      <c r="S23" s="174">
        <f>(S20+S21)/(S22+S41)*100</f>
        <v>127.8190725568038</v>
      </c>
      <c r="T23" s="175"/>
      <c r="U23" s="174">
        <f>(U20+U21)/(U22+U41)*100</f>
        <v>52.199211045364891</v>
      </c>
      <c r="V23" s="175"/>
      <c r="W23" s="174">
        <f>(W20+W21)/(W22+W41)*100</f>
        <v>46.921439861003194</v>
      </c>
      <c r="X23" s="175"/>
      <c r="Y23" s="174">
        <f>(Y20+Y21)/(Y22+Y41)*100</f>
        <v>68.424313986980721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179342.56786135782</v>
      </c>
      <c r="F24" s="177"/>
      <c r="G24" s="178">
        <f>H22/G22*1000</f>
        <v>452661.73431559687</v>
      </c>
      <c r="H24" s="179"/>
      <c r="I24" s="180">
        <f>J22/I22*1000</f>
        <v>902151.88177648047</v>
      </c>
      <c r="J24" s="181"/>
      <c r="K24" s="178">
        <f>L22/K22*1000</f>
        <v>1945503.1102264244</v>
      </c>
      <c r="L24" s="179"/>
      <c r="M24" s="180">
        <f>N22/M22*1000</f>
        <v>208624.18022248772</v>
      </c>
      <c r="N24" s="181"/>
      <c r="O24" s="178">
        <f>P22/O22*1000</f>
        <v>306939.9919126567</v>
      </c>
      <c r="P24" s="179"/>
      <c r="Q24" s="180">
        <f>R22/Q22*1000</f>
        <v>187356.20337341228</v>
      </c>
      <c r="R24" s="181"/>
      <c r="S24" s="178">
        <f>T22/S22*1000</f>
        <v>97725.370121547225</v>
      </c>
      <c r="T24" s="179"/>
      <c r="U24" s="180">
        <f>V22/U22*1000</f>
        <v>324347.64728109649</v>
      </c>
      <c r="V24" s="181"/>
      <c r="W24" s="178">
        <f>X22/W22*1000</f>
        <v>155737.91892338378</v>
      </c>
      <c r="X24" s="179"/>
      <c r="Y24" s="180">
        <f>Z22/Y22*1000</f>
        <v>250549.22502681985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1.2063722499067338</v>
      </c>
      <c r="F25" s="49"/>
      <c r="G25" s="50">
        <f>G22/Y22*100</f>
        <v>1.1875449297136123</v>
      </c>
      <c r="H25" s="51"/>
      <c r="I25" s="48">
        <f>I22/Y22*100</f>
        <v>2.6137191177555672</v>
      </c>
      <c r="J25" s="49"/>
      <c r="K25" s="50">
        <f>K22/Y22*100</f>
        <v>3.0116218848221403</v>
      </c>
      <c r="L25" s="51"/>
      <c r="M25" s="48">
        <f>M22/Y22*100</f>
        <v>11.184968850249319</v>
      </c>
      <c r="N25" s="49"/>
      <c r="O25" s="50">
        <f>O22/Y22*100</f>
        <v>3.7062656985146316</v>
      </c>
      <c r="P25" s="51"/>
      <c r="Q25" s="48">
        <f>Q22/Y22*100</f>
        <v>43.32037114238971</v>
      </c>
      <c r="R25" s="49"/>
      <c r="S25" s="50">
        <f>S22/Y22*100</f>
        <v>24.20402816723864</v>
      </c>
      <c r="T25" s="51"/>
      <c r="U25" s="48">
        <f>U22/Y22*100</f>
        <v>3.8048047076846023</v>
      </c>
      <c r="V25" s="49"/>
      <c r="W25" s="50">
        <f>W22/Y22*100</f>
        <v>5.7603032517250314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+'(令和5年5月)'!E20</f>
        <v>859</v>
      </c>
      <c r="F27" s="128">
        <f>+'(令和5年5月)'!F20</f>
        <v>76270</v>
      </c>
      <c r="G27" s="129">
        <f>+'(令和5年5月)'!G20</f>
        <v>1039.308</v>
      </c>
      <c r="H27" s="130">
        <f>+'(令和5年5月)'!H20</f>
        <v>405096</v>
      </c>
      <c r="I27" s="131">
        <f>+'(令和5年5月)'!I20</f>
        <v>1326</v>
      </c>
      <c r="J27" s="128">
        <f>+'(令和5年5月)'!J20</f>
        <v>1030457</v>
      </c>
      <c r="K27" s="129">
        <f>+'(令和5年5月)'!K20</f>
        <v>1767</v>
      </c>
      <c r="L27" s="130">
        <f>+'(令和5年5月)'!L20</f>
        <v>3303664</v>
      </c>
      <c r="M27" s="131">
        <f>+'(令和5年5月)'!M20</f>
        <v>8512.1280000000006</v>
      </c>
      <c r="N27" s="128">
        <f>+'(令和5年5月)'!N20</f>
        <v>1797458</v>
      </c>
      <c r="O27" s="129">
        <f>+'(令和5年5月)'!O20</f>
        <v>4080</v>
      </c>
      <c r="P27" s="130">
        <f>+'(令和5年5月)'!P20</f>
        <v>1323499</v>
      </c>
      <c r="Q27" s="131">
        <f>+'(令和5年5月)'!Q20</f>
        <v>26618</v>
      </c>
      <c r="R27" s="128">
        <f>+'(令和5年5月)'!R20</f>
        <v>4895466</v>
      </c>
      <c r="S27" s="129">
        <f>+'(令和5年5月)'!S20</f>
        <v>45565</v>
      </c>
      <c r="T27" s="130">
        <f>+'(令和5年5月)'!T20</f>
        <v>8302248</v>
      </c>
      <c r="U27" s="131">
        <f>+'(令和5年5月)'!U20</f>
        <v>3247</v>
      </c>
      <c r="V27" s="128">
        <f>+'(令和5年5月)'!V20</f>
        <v>879911</v>
      </c>
      <c r="W27" s="131">
        <f>+'(令和5年5月)'!W20</f>
        <v>5897.335</v>
      </c>
      <c r="X27" s="130">
        <f>+'(令和5年5月)'!X20</f>
        <v>1308887</v>
      </c>
      <c r="Y27" s="131">
        <f>+'(令和5年5月)'!Y20</f>
        <v>98910.770999999993</v>
      </c>
      <c r="Z27" s="128">
        <f>+'(令和5年5月)'!Z20</f>
        <v>23322956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+'(令和5年5月)'!E21</f>
        <v>1099</v>
      </c>
      <c r="F28" s="135">
        <f>+'(令和5年5月)'!F21</f>
        <v>98809</v>
      </c>
      <c r="G28" s="136">
        <f>+'(令和5年5月)'!G21</f>
        <v>1114.1199999999999</v>
      </c>
      <c r="H28" s="137">
        <f>+'(令和5年5月)'!H21</f>
        <v>417738</v>
      </c>
      <c r="I28" s="134">
        <f>+'(令和5年5月)'!I21</f>
        <v>2288</v>
      </c>
      <c r="J28" s="135">
        <f>+'(令和5年5月)'!J21</f>
        <v>1743201</v>
      </c>
      <c r="K28" s="136">
        <f>+'(令和5年5月)'!K21</f>
        <v>1975</v>
      </c>
      <c r="L28" s="137">
        <f>+'(令和5年5月)'!L21</f>
        <v>3623068</v>
      </c>
      <c r="M28" s="134">
        <f>+'(令和5年5月)'!M21</f>
        <v>7901.86</v>
      </c>
      <c r="N28" s="135">
        <f>+'(令和5年5月)'!N21</f>
        <v>1708106</v>
      </c>
      <c r="O28" s="136">
        <f>+'(令和5年5月)'!O21</f>
        <v>3962</v>
      </c>
      <c r="P28" s="137">
        <f>+'(令和5年5月)'!P21</f>
        <v>1309385</v>
      </c>
      <c r="Q28" s="134">
        <f>+'(令和5年5月)'!Q21</f>
        <v>26628</v>
      </c>
      <c r="R28" s="135">
        <f>+'(令和5年5月)'!R21</f>
        <v>4911526</v>
      </c>
      <c r="S28" s="136">
        <f>+'(令和5年5月)'!S21</f>
        <v>45173</v>
      </c>
      <c r="T28" s="137">
        <f>+'(令和5年5月)'!T21</f>
        <v>8532213</v>
      </c>
      <c r="U28" s="134">
        <f>+'(令和5年5月)'!U21</f>
        <v>3100</v>
      </c>
      <c r="V28" s="135">
        <f>+'(令和5年5月)'!V21</f>
        <v>1286692</v>
      </c>
      <c r="W28" s="134">
        <f>+'(令和5年5月)'!W21</f>
        <v>5948.5068000000001</v>
      </c>
      <c r="X28" s="137">
        <f>+'(令和5年5月)'!X21</f>
        <v>1415687</v>
      </c>
      <c r="Y28" s="138">
        <f>+'(令和5年5月)'!Y21</f>
        <v>99189.486799999999</v>
      </c>
      <c r="Z28" s="139">
        <f>+'(令和5年5月)'!Z21</f>
        <v>25046425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+'(令和5年5月)'!E22</f>
        <v>1769.4080000000001</v>
      </c>
      <c r="F29" s="139">
        <f>+'(令和5年5月)'!F22</f>
        <v>341673</v>
      </c>
      <c r="G29" s="140">
        <f>+'(令和5年5月)'!G22</f>
        <v>1679.0640000000001</v>
      </c>
      <c r="H29" s="141">
        <f>+'(令和5年5月)'!H22</f>
        <v>735120</v>
      </c>
      <c r="I29" s="138">
        <f>+'(令和5年5月)'!I22</f>
        <v>3433</v>
      </c>
      <c r="J29" s="139">
        <f>+'(令和5年5月)'!J22</f>
        <v>2786590.3</v>
      </c>
      <c r="K29" s="140">
        <f>+'(令和5年5月)'!K22</f>
        <v>7737.2999999999993</v>
      </c>
      <c r="L29" s="141">
        <f>+'(令和5年5月)'!L22</f>
        <v>4837152</v>
      </c>
      <c r="M29" s="138">
        <f>+'(令和5年5月)'!M22</f>
        <v>18123.880000000005</v>
      </c>
      <c r="N29" s="139">
        <f>+'(令和5年5月)'!N22</f>
        <v>3726232.25</v>
      </c>
      <c r="O29" s="140">
        <f>+'(令和5年5月)'!O22</f>
        <v>4816</v>
      </c>
      <c r="P29" s="141">
        <f>+'(令和5年5月)'!P22</f>
        <v>1370525</v>
      </c>
      <c r="Q29" s="138">
        <f>+'(令和5年5月)'!Q22</f>
        <v>61340.5</v>
      </c>
      <c r="R29" s="139">
        <f>+'(令和5年5月)'!R22</f>
        <v>11179073.1</v>
      </c>
      <c r="S29" s="140">
        <f>+'(令和5年5月)'!S22</f>
        <v>34106</v>
      </c>
      <c r="T29" s="141">
        <f>+'(令和5年5月)'!T22</f>
        <v>3459154</v>
      </c>
      <c r="U29" s="138">
        <f>+'(令和5年5月)'!U22</f>
        <v>5541.2</v>
      </c>
      <c r="V29" s="139">
        <f>+'(令和5年5月)'!V22</f>
        <v>1721579.5</v>
      </c>
      <c r="W29" s="138">
        <f>+'(令和5年5月)'!W22</f>
        <v>7935.7371999999996</v>
      </c>
      <c r="X29" s="141">
        <f>+'(令和5年5月)'!X22</f>
        <v>1972119.5</v>
      </c>
      <c r="Y29" s="138">
        <f>+'(令和5年5月)'!Y22</f>
        <v>146482.08919999999</v>
      </c>
      <c r="Z29" s="139">
        <f>+'(令和5年5月)'!Z22</f>
        <v>32129218.649999999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+'(令和5年5月)'!E23</f>
        <v>51.815171736332225</v>
      </c>
      <c r="F30" s="183">
        <f>+'(令和5年1月)'!F23</f>
        <v>0</v>
      </c>
      <c r="G30" s="182">
        <f>+'(令和5年5月)'!G23</f>
        <v>62.728390242765677</v>
      </c>
      <c r="H30" s="183">
        <f>+'(令和5年1月)'!H23</f>
        <v>0</v>
      </c>
      <c r="I30" s="182">
        <f>+'(令和5年5月)'!I23</f>
        <v>46.167603474706183</v>
      </c>
      <c r="J30" s="183">
        <f>+'(令和5年1月)'!J23</f>
        <v>0</v>
      </c>
      <c r="K30" s="182">
        <f>+'(令和5年5月)'!K23</f>
        <v>23.860839401629836</v>
      </c>
      <c r="L30" s="183">
        <f>+'(令和5年1月)'!L23</f>
        <v>0</v>
      </c>
      <c r="M30" s="182">
        <f>+'(令和5年5月)'!M23</f>
        <v>46.058201851016896</v>
      </c>
      <c r="N30" s="183">
        <f>+'(令和5年1月)'!N23</f>
        <v>0</v>
      </c>
      <c r="O30" s="182">
        <f>+'(令和5年5月)'!O23</f>
        <v>84.528063905823004</v>
      </c>
      <c r="P30" s="183">
        <f>+'(令和5年1月)'!P23</f>
        <v>0</v>
      </c>
      <c r="Q30" s="182">
        <f>+'(令和5年5月)'!Q23</f>
        <v>43.398456284487047</v>
      </c>
      <c r="R30" s="183">
        <f>+'(令和5年1月)'!R23</f>
        <v>0</v>
      </c>
      <c r="S30" s="182">
        <f>+'(令和5年5月)'!S23</f>
        <v>133.7923916248894</v>
      </c>
      <c r="T30" s="183">
        <f>+'(令和5年1月)'!T23</f>
        <v>0</v>
      </c>
      <c r="U30" s="182">
        <f>+'(令和5年5月)'!U23</f>
        <v>58.040858130475335</v>
      </c>
      <c r="V30" s="183">
        <f>+'(令和5年1月)'!V23</f>
        <v>0</v>
      </c>
      <c r="W30" s="182">
        <f>+'(令和5年5月)'!W23</f>
        <v>74.396187990410795</v>
      </c>
      <c r="X30" s="183">
        <f>+'(令和5年1月)'!X23</f>
        <v>0</v>
      </c>
      <c r="Y30" s="182">
        <f>+'(令和5年5月)'!Y23</f>
        <v>67.555007032801271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5</v>
      </c>
      <c r="F31" s="91">
        <f t="shared" ref="F31:Z33" si="5">F20-F27</f>
        <v>1873</v>
      </c>
      <c r="G31" s="92">
        <f t="shared" si="5"/>
        <v>100.66300000000001</v>
      </c>
      <c r="H31" s="93">
        <f t="shared" si="5"/>
        <v>70916</v>
      </c>
      <c r="I31" s="90">
        <f t="shared" si="5"/>
        <v>233</v>
      </c>
      <c r="J31" s="91">
        <f t="shared" si="5"/>
        <v>448623.6272727272</v>
      </c>
      <c r="K31" s="92">
        <f t="shared" si="5"/>
        <v>-174</v>
      </c>
      <c r="L31" s="93">
        <f t="shared" si="5"/>
        <v>-201829</v>
      </c>
      <c r="M31" s="90">
        <f t="shared" si="5"/>
        <v>-1020.0160000000005</v>
      </c>
      <c r="N31" s="91">
        <f t="shared" si="5"/>
        <v>-140647.10000000009</v>
      </c>
      <c r="O31" s="92">
        <f t="shared" si="5"/>
        <v>-137</v>
      </c>
      <c r="P31" s="93">
        <f t="shared" si="5"/>
        <v>-12844.399999999907</v>
      </c>
      <c r="Q31" s="90">
        <f t="shared" si="5"/>
        <v>-34</v>
      </c>
      <c r="R31" s="91">
        <f t="shared" si="5"/>
        <v>552369.40000000037</v>
      </c>
      <c r="S31" s="92">
        <f t="shared" si="5"/>
        <v>-4043</v>
      </c>
      <c r="T31" s="93">
        <f t="shared" si="5"/>
        <v>-67033.599999999627</v>
      </c>
      <c r="U31" s="90">
        <f t="shared" si="5"/>
        <v>-593</v>
      </c>
      <c r="V31" s="91">
        <f t="shared" si="5"/>
        <v>-24906.255813953467</v>
      </c>
      <c r="W31" s="92">
        <f t="shared" si="5"/>
        <v>-2126.8589999999999</v>
      </c>
      <c r="X31" s="93">
        <f t="shared" si="5"/>
        <v>-820363</v>
      </c>
      <c r="Y31" s="90">
        <f t="shared" si="5"/>
        <v>-7789.2119999999995</v>
      </c>
      <c r="Z31" s="91">
        <f t="shared" si="5"/>
        <v>-193841.32854122669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-165</v>
      </c>
      <c r="F32" s="95">
        <f t="shared" si="6"/>
        <v>-12048</v>
      </c>
      <c r="G32" s="96">
        <f t="shared" si="6"/>
        <v>32.619000000000142</v>
      </c>
      <c r="H32" s="97">
        <f t="shared" si="6"/>
        <v>54630</v>
      </c>
      <c r="I32" s="94">
        <f t="shared" si="6"/>
        <v>-784</v>
      </c>
      <c r="J32" s="95">
        <f t="shared" si="6"/>
        <v>-420685.97272727266</v>
      </c>
      <c r="K32" s="96">
        <f t="shared" si="6"/>
        <v>-40</v>
      </c>
      <c r="L32" s="97">
        <f t="shared" si="6"/>
        <v>161774</v>
      </c>
      <c r="M32" s="94">
        <f t="shared" si="6"/>
        <v>-926.70399999999881</v>
      </c>
      <c r="N32" s="95">
        <f t="shared" si="6"/>
        <v>-16663.199999999953</v>
      </c>
      <c r="O32" s="96">
        <f t="shared" si="6"/>
        <v>81</v>
      </c>
      <c r="P32" s="97">
        <f t="shared" si="6"/>
        <v>55756</v>
      </c>
      <c r="Q32" s="94">
        <f t="shared" si="6"/>
        <v>149</v>
      </c>
      <c r="R32" s="95">
        <f t="shared" si="6"/>
        <v>573673.60000000056</v>
      </c>
      <c r="S32" s="96">
        <f t="shared" si="6"/>
        <v>-1953</v>
      </c>
      <c r="T32" s="97">
        <f t="shared" si="6"/>
        <v>-53302.699999999255</v>
      </c>
      <c r="U32" s="94">
        <f t="shared" si="5"/>
        <v>-461</v>
      </c>
      <c r="V32" s="95">
        <f t="shared" si="5"/>
        <v>-350163.6744186047</v>
      </c>
      <c r="W32" s="96">
        <f t="shared" si="5"/>
        <v>-2794.3807999999999</v>
      </c>
      <c r="X32" s="97">
        <f t="shared" si="5"/>
        <v>-468868</v>
      </c>
      <c r="Y32" s="94">
        <f t="shared" si="5"/>
        <v>-6861.4657999999908</v>
      </c>
      <c r="Z32" s="95">
        <f t="shared" si="5"/>
        <v>-475897.94714587927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-159.50800000000004</v>
      </c>
      <c r="F33" s="95">
        <f t="shared" si="5"/>
        <v>-52949.400000000023</v>
      </c>
      <c r="G33" s="96">
        <f t="shared" si="5"/>
        <v>-94.288999999999987</v>
      </c>
      <c r="H33" s="97">
        <f t="shared" si="5"/>
        <v>-17753</v>
      </c>
      <c r="I33" s="94">
        <f t="shared" si="5"/>
        <v>55</v>
      </c>
      <c r="J33" s="95">
        <f t="shared" si="5"/>
        <v>360115.46363636386</v>
      </c>
      <c r="K33" s="96">
        <f t="shared" si="5"/>
        <v>-3718.2999999999993</v>
      </c>
      <c r="L33" s="97">
        <f t="shared" si="5"/>
        <v>2981825</v>
      </c>
      <c r="M33" s="94">
        <f t="shared" si="5"/>
        <v>-3197.5740000000042</v>
      </c>
      <c r="N33" s="95">
        <f t="shared" si="5"/>
        <v>-612243.89699999988</v>
      </c>
      <c r="O33" s="96">
        <f t="shared" si="5"/>
        <v>130</v>
      </c>
      <c r="P33" s="97">
        <f t="shared" si="5"/>
        <v>147600.19999999995</v>
      </c>
      <c r="Q33" s="94">
        <f t="shared" si="5"/>
        <v>-3529.5999999999985</v>
      </c>
      <c r="R33" s="95">
        <f t="shared" si="5"/>
        <v>-347842.36239999905</v>
      </c>
      <c r="S33" s="96">
        <f t="shared" si="5"/>
        <v>-1805.7999999999993</v>
      </c>
      <c r="T33" s="97">
        <f t="shared" si="5"/>
        <v>-302605</v>
      </c>
      <c r="U33" s="94">
        <f t="shared" si="5"/>
        <v>-463.69999999999982</v>
      </c>
      <c r="V33" s="95">
        <f t="shared" si="5"/>
        <v>-74704.320930232527</v>
      </c>
      <c r="W33" s="96">
        <f t="shared" si="5"/>
        <v>-248.63050000000021</v>
      </c>
      <c r="X33" s="97">
        <f t="shared" si="5"/>
        <v>-774945.5</v>
      </c>
      <c r="Y33" s="94">
        <f t="shared" si="5"/>
        <v>-13032.401499999978</v>
      </c>
      <c r="Z33" s="95">
        <f t="shared" si="5"/>
        <v>1306497.1833061352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2.8386066088559261</v>
      </c>
      <c r="F34" s="188"/>
      <c r="G34" s="187">
        <f t="shared" ref="G34" si="7">+G23-G30</f>
        <v>9.2640865810284012</v>
      </c>
      <c r="H34" s="188"/>
      <c r="I34" s="187">
        <f t="shared" ref="I34" si="8">+I23-I30</f>
        <v>-1.9109931582779183</v>
      </c>
      <c r="J34" s="188"/>
      <c r="K34" s="187">
        <f t="shared" ref="K34" si="9">+K23-K30</f>
        <v>18.239399261854647</v>
      </c>
      <c r="L34" s="188"/>
      <c r="M34" s="187">
        <f t="shared" ref="M34" si="10">+M23-M30</f>
        <v>3.258125010737956</v>
      </c>
      <c r="N34" s="188"/>
      <c r="O34" s="187">
        <f t="shared" ref="O34" si="11">+O23-O30</f>
        <v>-4.604124754501953</v>
      </c>
      <c r="P34" s="188"/>
      <c r="Q34" s="187">
        <f t="shared" ref="Q34" si="12">+Q23-Q30</f>
        <v>2.6759659827879503</v>
      </c>
      <c r="R34" s="188"/>
      <c r="S34" s="187">
        <f t="shared" ref="S34" si="13">+S23-S30</f>
        <v>-5.9733190680856012</v>
      </c>
      <c r="T34" s="188"/>
      <c r="U34" s="187">
        <f t="shared" ref="U34" si="14">+U23-U30</f>
        <v>-5.8416470851104449</v>
      </c>
      <c r="V34" s="188"/>
      <c r="W34" s="187">
        <f t="shared" ref="W34" si="15">+W23-W30</f>
        <v>-27.474748129407601</v>
      </c>
      <c r="X34" s="188"/>
      <c r="Y34" s="187">
        <f t="shared" ref="Y34" si="16">+Y23-Y30</f>
        <v>0.86930695417945003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100.58207217694995</v>
      </c>
      <c r="F35" s="60">
        <f t="shared" si="17"/>
        <v>102.45574931165595</v>
      </c>
      <c r="G35" s="61">
        <f t="shared" si="17"/>
        <v>109.6855792508092</v>
      </c>
      <c r="H35" s="62">
        <f t="shared" si="17"/>
        <v>117.50597389260817</v>
      </c>
      <c r="I35" s="59">
        <f t="shared" si="17"/>
        <v>117.57164404223228</v>
      </c>
      <c r="J35" s="60">
        <f t="shared" si="17"/>
        <v>143.53637534343764</v>
      </c>
      <c r="K35" s="61">
        <f t="shared" si="17"/>
        <v>90.152801358234285</v>
      </c>
      <c r="L35" s="62">
        <f t="shared" si="17"/>
        <v>93.890752812634702</v>
      </c>
      <c r="M35" s="59">
        <f t="shared" si="17"/>
        <v>88.016909520157583</v>
      </c>
      <c r="N35" s="60">
        <f t="shared" si="17"/>
        <v>92.175221896700776</v>
      </c>
      <c r="O35" s="61">
        <f t="shared" si="17"/>
        <v>96.642156862745097</v>
      </c>
      <c r="P35" s="62">
        <f t="shared" si="17"/>
        <v>99.029511922562847</v>
      </c>
      <c r="Q35" s="59">
        <f t="shared" si="17"/>
        <v>99.872266887068903</v>
      </c>
      <c r="R35" s="60">
        <f t="shared" si="17"/>
        <v>111.28328539101284</v>
      </c>
      <c r="S35" s="61">
        <f t="shared" si="17"/>
        <v>91.126961483594854</v>
      </c>
      <c r="T35" s="62">
        <f t="shared" si="17"/>
        <v>99.192584948076728</v>
      </c>
      <c r="U35" s="59">
        <f t="shared" si="17"/>
        <v>81.736987988912844</v>
      </c>
      <c r="V35" s="60">
        <f t="shared" si="17"/>
        <v>97.169457386718264</v>
      </c>
      <c r="W35" s="61">
        <f t="shared" si="17"/>
        <v>63.93525210963935</v>
      </c>
      <c r="X35" s="62">
        <f t="shared" si="17"/>
        <v>37.323619227633856</v>
      </c>
      <c r="Y35" s="59">
        <f t="shared" si="17"/>
        <v>92.125011339766019</v>
      </c>
      <c r="Z35" s="60">
        <f t="shared" si="17"/>
        <v>99.168881815232908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84.986351228389452</v>
      </c>
      <c r="F36" s="64">
        <f t="shared" si="17"/>
        <v>87.806778734730642</v>
      </c>
      <c r="G36" s="65">
        <f t="shared" si="17"/>
        <v>102.92778156751518</v>
      </c>
      <c r="H36" s="66">
        <f t="shared" si="17"/>
        <v>113.07757493931602</v>
      </c>
      <c r="I36" s="63">
        <f t="shared" si="17"/>
        <v>65.734265734265733</v>
      </c>
      <c r="J36" s="64">
        <f t="shared" si="17"/>
        <v>75.867041567365291</v>
      </c>
      <c r="K36" s="65">
        <f t="shared" si="17"/>
        <v>97.974683544303801</v>
      </c>
      <c r="L36" s="66">
        <f t="shared" si="17"/>
        <v>104.4651107845616</v>
      </c>
      <c r="M36" s="63">
        <f t="shared" si="17"/>
        <v>88.272330818313677</v>
      </c>
      <c r="N36" s="64">
        <f t="shared" si="17"/>
        <v>99.024463352976923</v>
      </c>
      <c r="O36" s="65">
        <f t="shared" si="17"/>
        <v>102.04442200908632</v>
      </c>
      <c r="P36" s="66">
        <f t="shared" si="17"/>
        <v>104.25818227641221</v>
      </c>
      <c r="Q36" s="63">
        <f t="shared" si="17"/>
        <v>100.55956136397776</v>
      </c>
      <c r="R36" s="64">
        <f t="shared" si="17"/>
        <v>111.68014991674686</v>
      </c>
      <c r="S36" s="65">
        <f t="shared" si="17"/>
        <v>95.676620990414634</v>
      </c>
      <c r="T36" s="66">
        <f t="shared" si="17"/>
        <v>99.375276965073439</v>
      </c>
      <c r="U36" s="63">
        <f t="shared" si="17"/>
        <v>85.129032258064512</v>
      </c>
      <c r="V36" s="64">
        <f t="shared" si="17"/>
        <v>72.785742476163321</v>
      </c>
      <c r="W36" s="65">
        <f t="shared" si="17"/>
        <v>53.02382776127952</v>
      </c>
      <c r="X36" s="66">
        <f t="shared" si="17"/>
        <v>66.880532208037508</v>
      </c>
      <c r="Y36" s="63">
        <f t="shared" si="17"/>
        <v>93.082466679321513</v>
      </c>
      <c r="Z36" s="64">
        <f t="shared" si="17"/>
        <v>98.099936629096248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90.985233479220156</v>
      </c>
      <c r="F37" s="68">
        <f t="shared" si="17"/>
        <v>84.502901897428245</v>
      </c>
      <c r="G37" s="69">
        <f t="shared" si="17"/>
        <v>94.384430849568574</v>
      </c>
      <c r="H37" s="70">
        <f t="shared" si="17"/>
        <v>97.58502013276744</v>
      </c>
      <c r="I37" s="67">
        <f t="shared" si="17"/>
        <v>101.60209729099911</v>
      </c>
      <c r="J37" s="68">
        <f t="shared" si="17"/>
        <v>112.92315786918385</v>
      </c>
      <c r="K37" s="69">
        <f t="shared" si="17"/>
        <v>51.943184314941917</v>
      </c>
      <c r="L37" s="70">
        <f t="shared" si="17"/>
        <v>161.64422784316059</v>
      </c>
      <c r="M37" s="67">
        <f t="shared" si="17"/>
        <v>82.357122205620414</v>
      </c>
      <c r="N37" s="68">
        <f t="shared" si="17"/>
        <v>83.569357572921007</v>
      </c>
      <c r="O37" s="69">
        <f t="shared" si="17"/>
        <v>102.69933554817277</v>
      </c>
      <c r="P37" s="70">
        <f t="shared" si="17"/>
        <v>110.76961018587768</v>
      </c>
      <c r="Q37" s="67">
        <f t="shared" si="17"/>
        <v>94.245889746578527</v>
      </c>
      <c r="R37" s="68">
        <f t="shared" si="17"/>
        <v>96.88845077504682</v>
      </c>
      <c r="S37" s="69">
        <f t="shared" si="17"/>
        <v>94.70533044039172</v>
      </c>
      <c r="T37" s="70">
        <f t="shared" si="17"/>
        <v>91.252051802261477</v>
      </c>
      <c r="U37" s="67">
        <f t="shared" si="17"/>
        <v>91.631776510503144</v>
      </c>
      <c r="V37" s="68">
        <f t="shared" si="17"/>
        <v>95.66071035753896</v>
      </c>
      <c r="W37" s="69">
        <f t="shared" si="17"/>
        <v>96.866951440881891</v>
      </c>
      <c r="X37" s="70">
        <f t="shared" si="17"/>
        <v>60.704942068672821</v>
      </c>
      <c r="Y37" s="67">
        <f t="shared" si="17"/>
        <v>91.103075078205549</v>
      </c>
      <c r="Z37" s="68">
        <f t="shared" si="17"/>
        <v>104.06638330529752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+'(令和6年4月)'!E20</f>
        <v>927</v>
      </c>
      <c r="F39" s="143">
        <f>+'(令和6年4月)'!F20</f>
        <v>83944</v>
      </c>
      <c r="G39" s="142">
        <f>+'(令和6年4月)'!G20</f>
        <v>1138.0409999999999</v>
      </c>
      <c r="H39" s="143">
        <f>+'(令和6年4月)'!H20</f>
        <v>474145</v>
      </c>
      <c r="I39" s="142">
        <f>+'(令和6年4月)'!I20</f>
        <v>1717</v>
      </c>
      <c r="J39" s="143">
        <f>+'(令和6年4月)'!J20</f>
        <v>1354948.8181818181</v>
      </c>
      <c r="K39" s="142">
        <f>+'(令和6年4月)'!K20</f>
        <v>1406</v>
      </c>
      <c r="L39" s="143">
        <f>+'(令和6年4月)'!L20</f>
        <v>2763071</v>
      </c>
      <c r="M39" s="142">
        <f>+'(令和6年4月)'!M20</f>
        <v>6741.0959999999995</v>
      </c>
      <c r="N39" s="143">
        <f>+'(令和6年4月)'!N20</f>
        <v>1524248.3029999998</v>
      </c>
      <c r="O39" s="142">
        <f>+'(令和6年4月)'!O20</f>
        <v>4850</v>
      </c>
      <c r="P39" s="143">
        <f>+'(令和6年4月)'!P20</f>
        <v>1605979.6</v>
      </c>
      <c r="Q39" s="142">
        <f>+'(令和6年4月)'!Q20</f>
        <v>28542</v>
      </c>
      <c r="R39" s="143">
        <f>+'(令和6年4月)'!R20</f>
        <v>5854117.5756000001</v>
      </c>
      <c r="S39" s="144">
        <f>+'(令和6年4月)'!S20</f>
        <v>48136</v>
      </c>
      <c r="T39" s="145">
        <f>+'(令和6年4月)'!T20</f>
        <v>9497873.4000000004</v>
      </c>
      <c r="U39" s="142">
        <f>+'(令和6年4月)'!U20</f>
        <v>3164</v>
      </c>
      <c r="V39" s="143">
        <f>+'(令和6年4月)'!V20</f>
        <v>823138.48604651168</v>
      </c>
      <c r="W39" s="142">
        <f>+'(令和6年4月)'!W20</f>
        <v>4065.1970000000001</v>
      </c>
      <c r="X39" s="143">
        <f>+'(令和6年4月)'!X20</f>
        <v>634791</v>
      </c>
      <c r="Y39" s="146">
        <f>+'(令和6年4月)'!Y20</f>
        <v>100686.334</v>
      </c>
      <c r="Z39" s="147">
        <f>+'(令和6年4月)'!Z20</f>
        <v>24616257.18282833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+'(令和6年4月)'!E21</f>
        <v>1017.008</v>
      </c>
      <c r="F40" s="149">
        <f>+'(令和6年4月)'!F21</f>
        <v>95602.4</v>
      </c>
      <c r="G40" s="148">
        <f>+'(令和6年4月)'!G21</f>
        <v>1064.4169999999999</v>
      </c>
      <c r="H40" s="149">
        <f>+'(令和6年4月)'!H21</f>
        <v>443432.2</v>
      </c>
      <c r="I40" s="148">
        <f>+'(令和6年4月)'!I21</f>
        <v>1728</v>
      </c>
      <c r="J40" s="149">
        <f>+'(令和6年4月)'!J21</f>
        <v>1201224.6909090909</v>
      </c>
      <c r="K40" s="148">
        <f>+'(令和6年4月)'!K21</f>
        <v>1570</v>
      </c>
      <c r="L40" s="149">
        <f>+'(令和6年4月)'!L21</f>
        <v>3015966</v>
      </c>
      <c r="M40" s="148">
        <f>+'(令和6年4月)'!M21</f>
        <v>8082.2370000000001</v>
      </c>
      <c r="N40" s="149">
        <f>+'(令和6年4月)'!N21</f>
        <v>1728339.8</v>
      </c>
      <c r="O40" s="148">
        <f>+'(令和6年4月)'!O21</f>
        <v>4680</v>
      </c>
      <c r="P40" s="149">
        <f>+'(令和6年4月)'!P21</f>
        <v>1525050</v>
      </c>
      <c r="Q40" s="148">
        <f>+'(令和6年4月)'!Q21</f>
        <v>27487</v>
      </c>
      <c r="R40" s="149">
        <f>+'(令和6年4月)'!R21</f>
        <v>5556287.5</v>
      </c>
      <c r="S40" s="144">
        <f>+'(令和6年4月)'!S21</f>
        <v>45759</v>
      </c>
      <c r="T40" s="145">
        <f>+'(令和6年4月)'!T21</f>
        <v>8883621.5</v>
      </c>
      <c r="U40" s="148">
        <f>+'(令和6年4月)'!U21</f>
        <v>3558</v>
      </c>
      <c r="V40" s="149">
        <f>+'(令和6年4月)'!V21</f>
        <v>1283694.7604651162</v>
      </c>
      <c r="W40" s="148">
        <f>+'(令和6年4月)'!W21</f>
        <v>3908.527</v>
      </c>
      <c r="X40" s="149">
        <f>+'(令和6年4月)'!X21</f>
        <v>617937</v>
      </c>
      <c r="Y40" s="150">
        <f>+'(令和6年4月)'!Y21</f>
        <v>98854.188999999998</v>
      </c>
      <c r="Z40" s="151">
        <f>+'(令和6年4月)'!Z21</f>
        <v>24351155.851374209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+'(令和6年4月)'!E22</f>
        <v>1679.9</v>
      </c>
      <c r="F41" s="149">
        <f>+'(令和6年4月)'!F22</f>
        <v>297341.59999999998</v>
      </c>
      <c r="G41" s="148">
        <f>+'(令和6年4月)'!G22</f>
        <v>1591.5430000000001</v>
      </c>
      <c r="H41" s="149">
        <f>+'(令和6年4月)'!H22</f>
        <v>713723</v>
      </c>
      <c r="I41" s="148">
        <f>+'(令和6年4月)'!I22</f>
        <v>3433</v>
      </c>
      <c r="J41" s="149">
        <f>+'(令和6年4月)'!J22</f>
        <v>2990140.1636363636</v>
      </c>
      <c r="K41" s="148">
        <f>+'(令和6年4月)'!K22</f>
        <v>4361</v>
      </c>
      <c r="L41" s="149">
        <f>+'(令和6年4月)'!L22</f>
        <v>8501984</v>
      </c>
      <c r="M41" s="148">
        <f>+'(令和6年4月)'!M22</f>
        <v>14409.35</v>
      </c>
      <c r="N41" s="149">
        <f>+'(令和6年4月)'!N22</f>
        <v>3148620.253</v>
      </c>
      <c r="O41" s="148">
        <f>+'(令和6年4月)'!O22</f>
        <v>5046</v>
      </c>
      <c r="P41" s="149">
        <f>+'(令和6年4月)'!P22</f>
        <v>1572611.6</v>
      </c>
      <c r="Q41" s="148">
        <f>+'(令和6年4月)'!Q22</f>
        <v>58003.9</v>
      </c>
      <c r="R41" s="149">
        <f>+'(令和6年4月)'!R22</f>
        <v>10868594.937600002</v>
      </c>
      <c r="S41" s="144">
        <f>+'(令和6年4月)'!S22</f>
        <v>33998.199999999997</v>
      </c>
      <c r="T41" s="145">
        <f>+'(令和6年4月)'!T22</f>
        <v>3400244.9</v>
      </c>
      <c r="U41" s="148">
        <f>+'(令和6年4月)'!U22</f>
        <v>5062.5</v>
      </c>
      <c r="V41" s="149">
        <f>+'(令和6年4月)'!V22</f>
        <v>1728398.7604651162</v>
      </c>
      <c r="W41" s="148">
        <f>+'(令和6年4月)'!W22</f>
        <v>7070.756699999999</v>
      </c>
      <c r="X41" s="149">
        <f>+'(令和6年4月)'!X22</f>
        <v>1655469</v>
      </c>
      <c r="Y41" s="150">
        <f>+'(令和6年4月)'!Y22</f>
        <v>134656.14970000001</v>
      </c>
      <c r="Z41" s="151">
        <f>+'(令和6年4月)'!Z22</f>
        <v>34877128.214701481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+'(令和6年4月)'!E23</f>
        <v>56.351194037465277</v>
      </c>
      <c r="F42" s="193">
        <f>+'(令和5年12月)'!F23</f>
        <v>0</v>
      </c>
      <c r="G42" s="192">
        <f>+'(令和6年4月)'!G23</f>
        <v>70.83083826076664</v>
      </c>
      <c r="H42" s="193">
        <f>+'(令和5年12月)'!H23</f>
        <v>0</v>
      </c>
      <c r="I42" s="192">
        <f>+'(令和6年4月)'!I23</f>
        <v>50.094517958412098</v>
      </c>
      <c r="J42" s="193">
        <f>+'(令和5年12月)'!J23</f>
        <v>0</v>
      </c>
      <c r="K42" s="192">
        <f>+'(令和6年4月)'!K23</f>
        <v>33.490884537474678</v>
      </c>
      <c r="L42" s="193">
        <f>+'(令和5年12月)'!L23</f>
        <v>0</v>
      </c>
      <c r="M42" s="192">
        <f>+'(令和6年4月)'!M23</f>
        <v>49.149241204554087</v>
      </c>
      <c r="N42" s="193">
        <f>+'(令和5年12月)'!N23</f>
        <v>0</v>
      </c>
      <c r="O42" s="192">
        <f>+'(令和6年4月)'!O23</f>
        <v>96.049183632332188</v>
      </c>
      <c r="P42" s="193">
        <f>+'(令和5年12月)'!P23</f>
        <v>0</v>
      </c>
      <c r="Q42" s="192">
        <f>+'(令和6年4月)'!Q23</f>
        <v>48.740874515453299</v>
      </c>
      <c r="R42" s="193">
        <f>+'(令和5年12月)'!R23</f>
        <v>0</v>
      </c>
      <c r="S42" s="192">
        <f>+'(令和6年4月)'!S23</f>
        <v>143.09030561084072</v>
      </c>
      <c r="T42" s="193">
        <f>+'(令和5年12月)'!T23</f>
        <v>0</v>
      </c>
      <c r="U42" s="192">
        <f>+'(令和6年4月)'!U23</f>
        <v>63.903412871945996</v>
      </c>
      <c r="V42" s="193">
        <f>+'(令和5年12月)'!V23</f>
        <v>0</v>
      </c>
      <c r="W42" s="192">
        <f>+'(令和6年4月)'!W23</f>
        <v>57.016898737671958</v>
      </c>
      <c r="X42" s="193">
        <f>+'(令和5年12月)'!X23</f>
        <v>0</v>
      </c>
      <c r="Y42" s="192">
        <f>+'(令和6年4月)'!Y23</f>
        <v>74.600122557727971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-63</v>
      </c>
      <c r="F43" s="93">
        <f t="shared" si="18"/>
        <v>-5801</v>
      </c>
      <c r="G43" s="90">
        <f t="shared" si="18"/>
        <v>1.9300000000000637</v>
      </c>
      <c r="H43" s="91">
        <f t="shared" si="18"/>
        <v>1867</v>
      </c>
      <c r="I43" s="92">
        <f t="shared" si="18"/>
        <v>-158</v>
      </c>
      <c r="J43" s="93">
        <f t="shared" si="18"/>
        <v>124131.80909090908</v>
      </c>
      <c r="K43" s="90">
        <f t="shared" si="18"/>
        <v>187</v>
      </c>
      <c r="L43" s="91">
        <f t="shared" si="18"/>
        <v>338764</v>
      </c>
      <c r="M43" s="92">
        <f t="shared" si="18"/>
        <v>751.01600000000053</v>
      </c>
      <c r="N43" s="93">
        <f t="shared" si="18"/>
        <v>132562.59700000007</v>
      </c>
      <c r="O43" s="90">
        <f t="shared" si="18"/>
        <v>-907</v>
      </c>
      <c r="P43" s="91">
        <f t="shared" si="18"/>
        <v>-295325</v>
      </c>
      <c r="Q43" s="92">
        <f t="shared" si="18"/>
        <v>-1958</v>
      </c>
      <c r="R43" s="93">
        <f t="shared" si="18"/>
        <v>-406282.17559999973</v>
      </c>
      <c r="S43" s="90">
        <f t="shared" si="18"/>
        <v>-6614</v>
      </c>
      <c r="T43" s="91">
        <f t="shared" si="18"/>
        <v>-1262659</v>
      </c>
      <c r="U43" s="92">
        <f t="shared" si="18"/>
        <v>-510</v>
      </c>
      <c r="V43" s="93">
        <f t="shared" si="18"/>
        <v>31866.258139534853</v>
      </c>
      <c r="W43" s="90">
        <f t="shared" si="18"/>
        <v>-294.721</v>
      </c>
      <c r="X43" s="91">
        <f t="shared" si="18"/>
        <v>-146267</v>
      </c>
      <c r="Y43" s="90">
        <f t="shared" si="18"/>
        <v>-9564.7750000000087</v>
      </c>
      <c r="Z43" s="91">
        <f t="shared" si="18"/>
        <v>-1487142.5113695562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-83.008000000000038</v>
      </c>
      <c r="F44" s="97">
        <f t="shared" si="18"/>
        <v>-8841.3999999999942</v>
      </c>
      <c r="G44" s="94">
        <f t="shared" si="18"/>
        <v>82.322000000000116</v>
      </c>
      <c r="H44" s="95">
        <f t="shared" si="18"/>
        <v>28935.799999999988</v>
      </c>
      <c r="I44" s="96">
        <f t="shared" si="18"/>
        <v>-224</v>
      </c>
      <c r="J44" s="97">
        <f t="shared" si="18"/>
        <v>121290.33636363642</v>
      </c>
      <c r="K44" s="94">
        <f t="shared" si="18"/>
        <v>365</v>
      </c>
      <c r="L44" s="95">
        <f t="shared" si="18"/>
        <v>768876</v>
      </c>
      <c r="M44" s="96">
        <f t="shared" si="18"/>
        <v>-1107.0809999999992</v>
      </c>
      <c r="N44" s="97">
        <f t="shared" si="18"/>
        <v>-36897</v>
      </c>
      <c r="O44" s="94">
        <f t="shared" si="18"/>
        <v>-637</v>
      </c>
      <c r="P44" s="95">
        <f t="shared" si="18"/>
        <v>-159909</v>
      </c>
      <c r="Q44" s="96">
        <f t="shared" si="18"/>
        <v>-710</v>
      </c>
      <c r="R44" s="97">
        <f t="shared" si="18"/>
        <v>-71087.899999999441</v>
      </c>
      <c r="S44" s="94">
        <f t="shared" si="18"/>
        <v>-2539</v>
      </c>
      <c r="T44" s="95">
        <f t="shared" si="18"/>
        <v>-404711.19999999925</v>
      </c>
      <c r="U44" s="96">
        <f t="shared" si="18"/>
        <v>-919</v>
      </c>
      <c r="V44" s="97">
        <f t="shared" si="18"/>
        <v>-347166.43488372094</v>
      </c>
      <c r="W44" s="94">
        <f t="shared" si="18"/>
        <v>-754.40099999999984</v>
      </c>
      <c r="X44" s="95">
        <f t="shared" si="18"/>
        <v>328882</v>
      </c>
      <c r="Y44" s="94">
        <f t="shared" si="18"/>
        <v>-6526.1679999999906</v>
      </c>
      <c r="Z44" s="95">
        <f t="shared" si="18"/>
        <v>219371.2014799118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-70</v>
      </c>
      <c r="F45" s="97">
        <f t="shared" si="18"/>
        <v>-8618</v>
      </c>
      <c r="G45" s="94">
        <f t="shared" si="18"/>
        <v>-6.7680000000000291</v>
      </c>
      <c r="H45" s="95">
        <f t="shared" si="18"/>
        <v>3644</v>
      </c>
      <c r="I45" s="96">
        <f t="shared" si="18"/>
        <v>55</v>
      </c>
      <c r="J45" s="97">
        <f t="shared" si="18"/>
        <v>156565.60000000009</v>
      </c>
      <c r="K45" s="94">
        <f t="shared" si="18"/>
        <v>-342</v>
      </c>
      <c r="L45" s="95">
        <f t="shared" si="18"/>
        <v>-683007</v>
      </c>
      <c r="M45" s="96">
        <f t="shared" si="18"/>
        <v>516.95600000000013</v>
      </c>
      <c r="N45" s="97">
        <f t="shared" si="18"/>
        <v>-34631.899999999907</v>
      </c>
      <c r="O45" s="94">
        <f t="shared" si="18"/>
        <v>-100</v>
      </c>
      <c r="P45" s="95">
        <f t="shared" si="18"/>
        <v>-54486.40000000014</v>
      </c>
      <c r="Q45" s="96">
        <f t="shared" si="18"/>
        <v>-193</v>
      </c>
      <c r="R45" s="97">
        <f t="shared" si="18"/>
        <v>-37364.200000001118</v>
      </c>
      <c r="S45" s="94">
        <f t="shared" si="18"/>
        <v>-1697.9999999999964</v>
      </c>
      <c r="T45" s="95">
        <f t="shared" si="18"/>
        <v>-243695.89999999991</v>
      </c>
      <c r="U45" s="96">
        <f t="shared" si="18"/>
        <v>15</v>
      </c>
      <c r="V45" s="97">
        <f t="shared" si="18"/>
        <v>-81523.581395348767</v>
      </c>
      <c r="W45" s="94">
        <f t="shared" si="18"/>
        <v>616.35000000000036</v>
      </c>
      <c r="X45" s="95">
        <f t="shared" si="18"/>
        <v>-458295</v>
      </c>
      <c r="Y45" s="94">
        <f t="shared" si="18"/>
        <v>-1206.4619999999995</v>
      </c>
      <c r="Z45" s="95">
        <f t="shared" si="18"/>
        <v>-1441412.3813953474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-1.6974156922771257</v>
      </c>
      <c r="F46" s="193"/>
      <c r="G46" s="192">
        <f>G23-G42</f>
        <v>1.161638563027438</v>
      </c>
      <c r="H46" s="193"/>
      <c r="I46" s="192">
        <f>I23-I42</f>
        <v>-5.8379076419838327</v>
      </c>
      <c r="J46" s="193"/>
      <c r="K46" s="192">
        <f>K23-K42</f>
        <v>8.609354126009805</v>
      </c>
      <c r="L46" s="193"/>
      <c r="M46" s="192">
        <f>M23-M42</f>
        <v>0.16708565720076507</v>
      </c>
      <c r="N46" s="193"/>
      <c r="O46" s="192">
        <f t="shared" si="18"/>
        <v>-16.125244481011137</v>
      </c>
      <c r="P46" s="193"/>
      <c r="Q46" s="192">
        <f t="shared" si="18"/>
        <v>-2.6664522481783024</v>
      </c>
      <c r="R46" s="193"/>
      <c r="S46" s="192">
        <f t="shared" si="18"/>
        <v>-15.271233054036912</v>
      </c>
      <c r="T46" s="193"/>
      <c r="U46" s="192">
        <f t="shared" si="18"/>
        <v>-11.704201826581105</v>
      </c>
      <c r="V46" s="193"/>
      <c r="W46" s="192">
        <f t="shared" si="18"/>
        <v>-10.095458876668765</v>
      </c>
      <c r="X46" s="193"/>
      <c r="Y46" s="192">
        <f t="shared" si="18"/>
        <v>-6.1758085707472503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93.203883495145632</v>
      </c>
      <c r="F47" s="72">
        <f t="shared" si="19"/>
        <v>93.089440579433912</v>
      </c>
      <c r="G47" s="71">
        <f t="shared" si="19"/>
        <v>100.16958967207685</v>
      </c>
      <c r="H47" s="73">
        <f t="shared" si="19"/>
        <v>100.39376140210273</v>
      </c>
      <c r="I47" s="74">
        <f t="shared" si="19"/>
        <v>90.797903319743739</v>
      </c>
      <c r="J47" s="72">
        <f t="shared" si="19"/>
        <v>109.16136516931165</v>
      </c>
      <c r="K47" s="71">
        <f t="shared" si="19"/>
        <v>113.30014224751066</v>
      </c>
      <c r="L47" s="73">
        <f t="shared" si="19"/>
        <v>112.26041603708336</v>
      </c>
      <c r="M47" s="74">
        <f t="shared" si="19"/>
        <v>111.14085899384909</v>
      </c>
      <c r="N47" s="72">
        <f t="shared" si="19"/>
        <v>108.69691616117221</v>
      </c>
      <c r="O47" s="71">
        <f t="shared" si="19"/>
        <v>81.298969072164951</v>
      </c>
      <c r="P47" s="73">
        <f t="shared" si="19"/>
        <v>81.610912118684439</v>
      </c>
      <c r="Q47" s="74">
        <f t="shared" si="19"/>
        <v>93.139934132156128</v>
      </c>
      <c r="R47" s="72">
        <f t="shared" si="19"/>
        <v>93.059890404432835</v>
      </c>
      <c r="S47" s="71">
        <f t="shared" si="19"/>
        <v>86.259764001994355</v>
      </c>
      <c r="T47" s="73">
        <f t="shared" si="19"/>
        <v>86.7058767070953</v>
      </c>
      <c r="U47" s="74">
        <f t="shared" si="19"/>
        <v>83.881163084702905</v>
      </c>
      <c r="V47" s="72">
        <f t="shared" si="19"/>
        <v>103.87131189705229</v>
      </c>
      <c r="W47" s="71">
        <f t="shared" si="19"/>
        <v>92.750142244029007</v>
      </c>
      <c r="X47" s="73">
        <f t="shared" si="19"/>
        <v>76.958242949254156</v>
      </c>
      <c r="Y47" s="71">
        <f t="shared" si="19"/>
        <v>90.500423821171196</v>
      </c>
      <c r="Z47" s="73">
        <f t="shared" si="19"/>
        <v>93.958697699961675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91.83801897330207</v>
      </c>
      <c r="F48" s="66">
        <f t="shared" si="19"/>
        <v>90.751905809895987</v>
      </c>
      <c r="G48" s="63">
        <f t="shared" si="19"/>
        <v>107.73399898723903</v>
      </c>
      <c r="H48" s="64">
        <f t="shared" si="19"/>
        <v>106.52541696340501</v>
      </c>
      <c r="I48" s="65">
        <f t="shared" si="19"/>
        <v>87.037037037037038</v>
      </c>
      <c r="J48" s="66">
        <f t="shared" si="19"/>
        <v>110.09722304924014</v>
      </c>
      <c r="K48" s="63">
        <f t="shared" si="19"/>
        <v>123.24840764331211</v>
      </c>
      <c r="L48" s="64">
        <f t="shared" si="19"/>
        <v>125.49352346810277</v>
      </c>
      <c r="M48" s="65">
        <f t="shared" si="19"/>
        <v>86.302294773093152</v>
      </c>
      <c r="N48" s="66">
        <f t="shared" si="19"/>
        <v>97.865176743600998</v>
      </c>
      <c r="O48" s="63">
        <f t="shared" si="19"/>
        <v>86.388888888888886</v>
      </c>
      <c r="P48" s="64">
        <f t="shared" si="19"/>
        <v>89.514507721058322</v>
      </c>
      <c r="Q48" s="65">
        <f t="shared" si="19"/>
        <v>97.416960745079493</v>
      </c>
      <c r="R48" s="66">
        <f t="shared" si="19"/>
        <v>98.720586362746715</v>
      </c>
      <c r="S48" s="63">
        <f t="shared" si="19"/>
        <v>94.451364758845259</v>
      </c>
      <c r="T48" s="64">
        <f t="shared" si="19"/>
        <v>95.444299377230351</v>
      </c>
      <c r="U48" s="65">
        <f t="shared" si="19"/>
        <v>74.170882518268684</v>
      </c>
      <c r="V48" s="66">
        <f t="shared" si="19"/>
        <v>72.955686540472172</v>
      </c>
      <c r="W48" s="63">
        <f t="shared" si="19"/>
        <v>80.698585426172059</v>
      </c>
      <c r="X48" s="64">
        <f t="shared" si="19"/>
        <v>153.22257770614155</v>
      </c>
      <c r="Y48" s="63">
        <f t="shared" si="19"/>
        <v>93.398187708565388</v>
      </c>
      <c r="Z48" s="64">
        <f t="shared" si="19"/>
        <v>100.90086566247135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95.833085302696588</v>
      </c>
      <c r="F49" s="70">
        <f t="shared" si="19"/>
        <v>97.101650088652249</v>
      </c>
      <c r="G49" s="67">
        <f t="shared" si="19"/>
        <v>99.574752300126363</v>
      </c>
      <c r="H49" s="68">
        <f t="shared" si="19"/>
        <v>100.51056222091763</v>
      </c>
      <c r="I49" s="69">
        <f t="shared" si="19"/>
        <v>101.60209729099911</v>
      </c>
      <c r="J49" s="70">
        <f t="shared" si="19"/>
        <v>105.23606223895531</v>
      </c>
      <c r="K49" s="67">
        <f t="shared" si="19"/>
        <v>92.15776198119697</v>
      </c>
      <c r="L49" s="68">
        <f t="shared" si="19"/>
        <v>91.966498643140241</v>
      </c>
      <c r="M49" s="69">
        <f t="shared" si="19"/>
        <v>103.58764274585599</v>
      </c>
      <c r="N49" s="70">
        <f t="shared" si="19"/>
        <v>98.900092827421702</v>
      </c>
      <c r="O49" s="67">
        <f t="shared" si="19"/>
        <v>98.018232263178746</v>
      </c>
      <c r="P49" s="68">
        <f t="shared" si="19"/>
        <v>96.53529199453952</v>
      </c>
      <c r="Q49" s="69">
        <f t="shared" si="19"/>
        <v>99.66726375295454</v>
      </c>
      <c r="R49" s="70">
        <f t="shared" si="19"/>
        <v>99.656218672105084</v>
      </c>
      <c r="S49" s="67">
        <f t="shared" si="19"/>
        <v>95.005617944479425</v>
      </c>
      <c r="T49" s="68">
        <f t="shared" si="19"/>
        <v>92.832989764943108</v>
      </c>
      <c r="U49" s="69">
        <f t="shared" si="19"/>
        <v>100.2962962962963</v>
      </c>
      <c r="V49" s="70">
        <f t="shared" si="19"/>
        <v>95.28328859866744</v>
      </c>
      <c r="W49" s="67">
        <f t="shared" si="19"/>
        <v>108.71688881615739</v>
      </c>
      <c r="X49" s="68">
        <f t="shared" si="19"/>
        <v>72.316304322219267</v>
      </c>
      <c r="Y49" s="67">
        <f t="shared" si="19"/>
        <v>99.104042405276047</v>
      </c>
      <c r="Z49" s="68">
        <f t="shared" si="19"/>
        <v>95.867170104940698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31B4-AEA8-4D37-A0DF-7931F304C70D}">
  <dimension ref="A1:AL52"/>
  <sheetViews>
    <sheetView zoomScaleNormal="100" zoomScaleSheetLayoutView="100" workbookViewId="0">
      <pane xSplit="4" ySplit="4" topLeftCell="E26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797</v>
      </c>
      <c r="F5" s="14">
        <v>64944</v>
      </c>
      <c r="G5" s="15">
        <v>30</v>
      </c>
      <c r="H5" s="16">
        <v>5460</v>
      </c>
      <c r="I5" s="13">
        <v>1227</v>
      </c>
      <c r="J5" s="14">
        <v>1030488</v>
      </c>
      <c r="K5" s="17">
        <v>1395</v>
      </c>
      <c r="L5" s="18">
        <v>2760936</v>
      </c>
      <c r="M5" s="13">
        <v>652</v>
      </c>
      <c r="N5" s="75">
        <v>188530</v>
      </c>
      <c r="O5" s="19">
        <v>976</v>
      </c>
      <c r="P5" s="18">
        <v>87498</v>
      </c>
      <c r="Q5" s="13">
        <v>14224</v>
      </c>
      <c r="R5" s="14">
        <v>2230352</v>
      </c>
      <c r="S5" s="19">
        <v>20676</v>
      </c>
      <c r="T5" s="18">
        <v>6094790</v>
      </c>
      <c r="U5" s="13">
        <v>2927</v>
      </c>
      <c r="V5" s="14">
        <v>794422</v>
      </c>
      <c r="W5" s="13">
        <v>330</v>
      </c>
      <c r="X5" s="18">
        <v>59028</v>
      </c>
      <c r="Y5" s="20">
        <f t="shared" ref="Y5:Z19" si="0">+W5+U5+S5+Q5+O5+M5+K5+I5+G5+E5</f>
        <v>43234</v>
      </c>
      <c r="Z5" s="21">
        <f t="shared" si="0"/>
        <v>13316448</v>
      </c>
    </row>
    <row r="6" spans="1:26" ht="18.95" customHeight="1" x14ac:dyDescent="0.15">
      <c r="A6" s="7"/>
      <c r="B6" s="22"/>
      <c r="C6" s="83"/>
      <c r="D6" s="81" t="s">
        <v>22</v>
      </c>
      <c r="E6" s="23">
        <v>782</v>
      </c>
      <c r="F6" s="24">
        <v>63968</v>
      </c>
      <c r="G6" s="25">
        <v>30</v>
      </c>
      <c r="H6" s="26">
        <v>5460</v>
      </c>
      <c r="I6" s="27">
        <v>1307</v>
      </c>
      <c r="J6" s="21">
        <v>1053238</v>
      </c>
      <c r="K6" s="25">
        <v>1510</v>
      </c>
      <c r="L6" s="26">
        <v>2977161</v>
      </c>
      <c r="M6" s="27">
        <v>897</v>
      </c>
      <c r="N6" s="76">
        <v>202925</v>
      </c>
      <c r="O6" s="25">
        <v>954</v>
      </c>
      <c r="P6" s="26">
        <v>63161</v>
      </c>
      <c r="Q6" s="27">
        <v>13140</v>
      </c>
      <c r="R6" s="21">
        <v>2096371</v>
      </c>
      <c r="S6" s="25">
        <v>18848</v>
      </c>
      <c r="T6" s="26">
        <v>5524328</v>
      </c>
      <c r="U6" s="27">
        <v>3316</v>
      </c>
      <c r="V6" s="21">
        <v>1251018</v>
      </c>
      <c r="W6" s="27">
        <v>353</v>
      </c>
      <c r="X6" s="26">
        <v>68372</v>
      </c>
      <c r="Y6" s="20">
        <f t="shared" si="0"/>
        <v>41137</v>
      </c>
      <c r="Z6" s="21">
        <f t="shared" si="0"/>
        <v>13306002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1538.9</v>
      </c>
      <c r="F7" s="36">
        <v>275534</v>
      </c>
      <c r="G7" s="29">
        <v>151</v>
      </c>
      <c r="H7" s="30">
        <v>74178</v>
      </c>
      <c r="I7" s="31">
        <v>2094</v>
      </c>
      <c r="J7" s="32">
        <v>2486639</v>
      </c>
      <c r="K7" s="77">
        <v>4246</v>
      </c>
      <c r="L7" s="30">
        <v>8418859</v>
      </c>
      <c r="M7" s="23">
        <v>1485.3</v>
      </c>
      <c r="N7" s="24">
        <v>258877.25</v>
      </c>
      <c r="O7" s="33">
        <v>2921</v>
      </c>
      <c r="P7" s="34">
        <v>726590</v>
      </c>
      <c r="Q7" s="23">
        <v>30550.400000000001</v>
      </c>
      <c r="R7" s="24">
        <v>4844455</v>
      </c>
      <c r="S7" s="33">
        <v>28793.200000000001</v>
      </c>
      <c r="T7" s="34">
        <v>2572063</v>
      </c>
      <c r="U7" s="23">
        <v>3514.5</v>
      </c>
      <c r="V7" s="24">
        <v>1503834.5</v>
      </c>
      <c r="W7" s="23">
        <v>1419.2</v>
      </c>
      <c r="X7" s="34">
        <v>373816</v>
      </c>
      <c r="Y7" s="31">
        <f t="shared" si="0"/>
        <v>76713.5</v>
      </c>
      <c r="Z7" s="24">
        <f t="shared" si="0"/>
        <v>21534845.75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174.041</v>
      </c>
      <c r="H8" s="16">
        <v>103000</v>
      </c>
      <c r="I8" s="13">
        <v>335</v>
      </c>
      <c r="J8" s="14">
        <v>236997.81818181818</v>
      </c>
      <c r="K8" s="17">
        <v>0</v>
      </c>
      <c r="L8" s="18">
        <v>0</v>
      </c>
      <c r="M8" s="13">
        <v>5025</v>
      </c>
      <c r="N8" s="75">
        <v>970883.30299999996</v>
      </c>
      <c r="O8" s="19">
        <v>75</v>
      </c>
      <c r="P8" s="18">
        <v>0</v>
      </c>
      <c r="Q8" s="13">
        <v>7136</v>
      </c>
      <c r="R8" s="14">
        <v>1704686.5756000001</v>
      </c>
      <c r="S8" s="19">
        <v>27136</v>
      </c>
      <c r="T8" s="18">
        <v>3327621.4</v>
      </c>
      <c r="U8" s="13">
        <v>85</v>
      </c>
      <c r="V8" s="14">
        <v>3115.486046511628</v>
      </c>
      <c r="W8" s="13">
        <v>43</v>
      </c>
      <c r="X8" s="18">
        <v>1400</v>
      </c>
      <c r="Y8" s="13">
        <f t="shared" si="0"/>
        <v>40139.040999999997</v>
      </c>
      <c r="Z8" s="14">
        <f t="shared" si="0"/>
        <v>6366704.5828283308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188</v>
      </c>
      <c r="F9" s="24">
        <v>25554.400000000001</v>
      </c>
      <c r="G9" s="25">
        <v>159.417</v>
      </c>
      <c r="H9" s="26">
        <v>96200.2</v>
      </c>
      <c r="I9" s="27">
        <v>231</v>
      </c>
      <c r="J9" s="21">
        <v>33916.390909090915</v>
      </c>
      <c r="K9" s="25">
        <v>0</v>
      </c>
      <c r="L9" s="26">
        <v>0</v>
      </c>
      <c r="M9" s="27">
        <v>4839.125</v>
      </c>
      <c r="N9" s="76">
        <v>1018288.8</v>
      </c>
      <c r="O9" s="25">
        <v>51</v>
      </c>
      <c r="P9" s="26">
        <v>0</v>
      </c>
      <c r="Q9" s="27">
        <v>6732</v>
      </c>
      <c r="R9" s="21">
        <v>1598663.1</v>
      </c>
      <c r="S9" s="25">
        <v>26612</v>
      </c>
      <c r="T9" s="26">
        <v>3289798.5</v>
      </c>
      <c r="U9" s="27">
        <v>75</v>
      </c>
      <c r="V9" s="21">
        <v>2415.7604651162792</v>
      </c>
      <c r="W9" s="27">
        <v>43</v>
      </c>
      <c r="X9" s="26">
        <v>1400</v>
      </c>
      <c r="Y9" s="20">
        <f t="shared" si="0"/>
        <v>38930.542000000001</v>
      </c>
      <c r="Z9" s="21">
        <f t="shared" si="0"/>
        <v>6066237.1513742078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137</v>
      </c>
      <c r="F10" s="36">
        <v>20831.599999999999</v>
      </c>
      <c r="G10" s="29">
        <v>189.54299999999998</v>
      </c>
      <c r="H10" s="30">
        <v>108800</v>
      </c>
      <c r="I10" s="37">
        <v>955</v>
      </c>
      <c r="J10" s="38">
        <v>300516.06363636366</v>
      </c>
      <c r="K10" s="77">
        <v>0</v>
      </c>
      <c r="L10" s="30">
        <v>0</v>
      </c>
      <c r="M10" s="35">
        <v>8548.9500000000007</v>
      </c>
      <c r="N10" s="36">
        <v>1946142.503</v>
      </c>
      <c r="O10" s="29">
        <v>46</v>
      </c>
      <c r="P10" s="30">
        <v>0</v>
      </c>
      <c r="Q10" s="35">
        <v>12617</v>
      </c>
      <c r="R10" s="36">
        <v>1693302.4756</v>
      </c>
      <c r="S10" s="29">
        <v>5087</v>
      </c>
      <c r="T10" s="30">
        <v>799226.89999999991</v>
      </c>
      <c r="U10" s="35">
        <v>759</v>
      </c>
      <c r="V10" s="36">
        <v>64178.260465116284</v>
      </c>
      <c r="W10" s="35">
        <v>65</v>
      </c>
      <c r="X10" s="30">
        <v>1100</v>
      </c>
      <c r="Y10" s="37">
        <f t="shared" si="0"/>
        <v>28404.493000000002</v>
      </c>
      <c r="Z10" s="36">
        <f t="shared" si="0"/>
        <v>4934097.8027014798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2288</v>
      </c>
      <c r="R11" s="14">
        <v>635351</v>
      </c>
      <c r="S11" s="19">
        <v>0</v>
      </c>
      <c r="T11" s="18">
        <v>0</v>
      </c>
      <c r="U11" s="13">
        <v>152</v>
      </c>
      <c r="V11" s="14">
        <v>25601</v>
      </c>
      <c r="W11" s="13">
        <v>0</v>
      </c>
      <c r="X11" s="18">
        <v>700</v>
      </c>
      <c r="Y11" s="13">
        <f>+W11+U11+S11+Q11+O11+M11+K11+I11+G11+E11</f>
        <v>2530</v>
      </c>
      <c r="Z11" s="14">
        <f t="shared" si="0"/>
        <v>751652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11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2303</v>
      </c>
      <c r="R12" s="21">
        <v>588949.4</v>
      </c>
      <c r="S12" s="25">
        <v>0</v>
      </c>
      <c r="T12" s="26">
        <v>0</v>
      </c>
      <c r="U12" s="27">
        <v>163</v>
      </c>
      <c r="V12" s="21">
        <v>29381</v>
      </c>
      <c r="W12" s="27">
        <v>0</v>
      </c>
      <c r="X12" s="26">
        <v>700</v>
      </c>
      <c r="Y12" s="20">
        <f t="shared" ref="Y12:Y19" si="1">+W12+U12+S12+Q12+O12+M12+K12+I12+G12+E12</f>
        <v>2567</v>
      </c>
      <c r="Z12" s="21">
        <f t="shared" si="0"/>
        <v>711081.70000000007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</v>
      </c>
      <c r="J13" s="38">
        <v>10059.100000000002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6903.5</v>
      </c>
      <c r="R13" s="36">
        <v>1978864.2999999998</v>
      </c>
      <c r="S13" s="29">
        <v>2</v>
      </c>
      <c r="T13" s="30">
        <v>1835</v>
      </c>
      <c r="U13" s="35">
        <v>744</v>
      </c>
      <c r="V13" s="36">
        <v>150486</v>
      </c>
      <c r="W13" s="35">
        <v>13</v>
      </c>
      <c r="X13" s="30">
        <v>34295</v>
      </c>
      <c r="Y13" s="37">
        <f t="shared" si="1"/>
        <v>7901.5</v>
      </c>
      <c r="Z13" s="36">
        <f t="shared" si="0"/>
        <v>2389539.4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240</v>
      </c>
      <c r="N14" s="75">
        <v>47164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240</v>
      </c>
      <c r="Z14" s="14">
        <f t="shared" si="0"/>
        <v>47164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1593</v>
      </c>
      <c r="N15" s="76">
        <v>130703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1593</v>
      </c>
      <c r="Z15" s="24">
        <f t="shared" si="0"/>
        <v>130703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3063</v>
      </c>
      <c r="N16" s="36">
        <v>534941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3063</v>
      </c>
      <c r="Z16" s="36">
        <f t="shared" si="0"/>
        <v>534941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859</v>
      </c>
      <c r="H17" s="18">
        <v>290685</v>
      </c>
      <c r="I17" s="13">
        <v>155</v>
      </c>
      <c r="J17" s="14">
        <v>87463</v>
      </c>
      <c r="K17" s="19">
        <v>11</v>
      </c>
      <c r="L17" s="18">
        <v>2135</v>
      </c>
      <c r="M17" s="13">
        <v>809.096</v>
      </c>
      <c r="N17" s="75">
        <v>302671</v>
      </c>
      <c r="O17" s="19">
        <v>3799</v>
      </c>
      <c r="P17" s="18">
        <v>1518481.6</v>
      </c>
      <c r="Q17" s="13">
        <v>4894</v>
      </c>
      <c r="R17" s="14">
        <v>1283728</v>
      </c>
      <c r="S17" s="19">
        <v>324</v>
      </c>
      <c r="T17" s="18">
        <v>75462</v>
      </c>
      <c r="U17" s="13">
        <v>0</v>
      </c>
      <c r="V17" s="14">
        <v>0</v>
      </c>
      <c r="W17" s="13">
        <v>3692.1970000000001</v>
      </c>
      <c r="X17" s="18">
        <v>573663</v>
      </c>
      <c r="Y17" s="41">
        <f t="shared" si="1"/>
        <v>14543.293</v>
      </c>
      <c r="Z17" s="42">
        <f t="shared" si="0"/>
        <v>4134288.6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47.008000000000003</v>
      </c>
      <c r="F18" s="21">
        <v>6080</v>
      </c>
      <c r="G18" s="25">
        <v>800</v>
      </c>
      <c r="H18" s="26">
        <v>266772</v>
      </c>
      <c r="I18" s="27">
        <v>179</v>
      </c>
      <c r="J18" s="21">
        <v>112019</v>
      </c>
      <c r="K18" s="25">
        <v>60</v>
      </c>
      <c r="L18" s="26">
        <v>38805</v>
      </c>
      <c r="M18" s="27">
        <v>738.11199999999997</v>
      </c>
      <c r="N18" s="21">
        <v>361423</v>
      </c>
      <c r="O18" s="25">
        <v>3675</v>
      </c>
      <c r="P18" s="26">
        <v>1461889</v>
      </c>
      <c r="Q18" s="27">
        <v>5312</v>
      </c>
      <c r="R18" s="21">
        <v>1272304</v>
      </c>
      <c r="S18" s="25">
        <v>299</v>
      </c>
      <c r="T18" s="26">
        <v>69495</v>
      </c>
      <c r="U18" s="27">
        <v>4</v>
      </c>
      <c r="V18" s="21">
        <v>880</v>
      </c>
      <c r="W18" s="27">
        <v>3512.527</v>
      </c>
      <c r="X18" s="26">
        <v>547465</v>
      </c>
      <c r="Y18" s="23">
        <f t="shared" si="1"/>
        <v>14626.646999999999</v>
      </c>
      <c r="Z18" s="24">
        <f t="shared" si="0"/>
        <v>4137132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</v>
      </c>
      <c r="F19" s="24">
        <v>976</v>
      </c>
      <c r="G19" s="33">
        <v>1056</v>
      </c>
      <c r="H19" s="34">
        <v>335745</v>
      </c>
      <c r="I19" s="23">
        <v>359</v>
      </c>
      <c r="J19" s="24">
        <v>192926</v>
      </c>
      <c r="K19" s="78">
        <v>115</v>
      </c>
      <c r="L19" s="34">
        <v>83125</v>
      </c>
      <c r="M19" s="23">
        <v>1293.0999999999999</v>
      </c>
      <c r="N19" s="24">
        <v>389659.5</v>
      </c>
      <c r="O19" s="33">
        <v>2079</v>
      </c>
      <c r="P19" s="34">
        <v>846021.6</v>
      </c>
      <c r="Q19" s="23">
        <v>7933</v>
      </c>
      <c r="R19" s="24">
        <v>2351973.162</v>
      </c>
      <c r="S19" s="33">
        <v>116</v>
      </c>
      <c r="T19" s="34">
        <v>27120</v>
      </c>
      <c r="U19" s="23">
        <v>45</v>
      </c>
      <c r="V19" s="24">
        <v>9900</v>
      </c>
      <c r="W19" s="23">
        <v>5573.5566999999992</v>
      </c>
      <c r="X19" s="34">
        <v>1246258</v>
      </c>
      <c r="Y19" s="35">
        <f t="shared" si="1"/>
        <v>18573.6567</v>
      </c>
      <c r="Z19" s="36">
        <f t="shared" si="0"/>
        <v>5483704.2620000001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927</v>
      </c>
      <c r="F20" s="14">
        <f t="shared" ref="F20:X22" si="2">F5+F8+F11+F14+F17</f>
        <v>83944</v>
      </c>
      <c r="G20" s="19">
        <f>G5+G8+G11+G14+G17</f>
        <v>1138.0409999999999</v>
      </c>
      <c r="H20" s="18">
        <f t="shared" si="2"/>
        <v>474145</v>
      </c>
      <c r="I20" s="13">
        <f t="shared" si="2"/>
        <v>1717</v>
      </c>
      <c r="J20" s="14">
        <f t="shared" si="2"/>
        <v>1354948.8181818181</v>
      </c>
      <c r="K20" s="19">
        <f t="shared" si="2"/>
        <v>1406</v>
      </c>
      <c r="L20" s="18">
        <f t="shared" si="2"/>
        <v>2763071</v>
      </c>
      <c r="M20" s="13">
        <f t="shared" si="2"/>
        <v>6741.0959999999995</v>
      </c>
      <c r="N20" s="14">
        <f t="shared" si="2"/>
        <v>1524248.3029999998</v>
      </c>
      <c r="O20" s="19">
        <f t="shared" si="2"/>
        <v>4850</v>
      </c>
      <c r="P20" s="18">
        <f t="shared" si="2"/>
        <v>1605979.6</v>
      </c>
      <c r="Q20" s="13">
        <f t="shared" si="2"/>
        <v>28542</v>
      </c>
      <c r="R20" s="14">
        <f t="shared" si="2"/>
        <v>5854117.5756000001</v>
      </c>
      <c r="S20" s="19">
        <f t="shared" si="2"/>
        <v>48136</v>
      </c>
      <c r="T20" s="18">
        <f t="shared" si="2"/>
        <v>9497873.4000000004</v>
      </c>
      <c r="U20" s="13">
        <f t="shared" si="2"/>
        <v>3164</v>
      </c>
      <c r="V20" s="14">
        <f t="shared" si="2"/>
        <v>823138.48604651168</v>
      </c>
      <c r="W20" s="13">
        <f t="shared" si="2"/>
        <v>4065.1970000000001</v>
      </c>
      <c r="X20" s="18">
        <f t="shared" si="2"/>
        <v>634791</v>
      </c>
      <c r="Y20" s="31">
        <f t="shared" ref="Y20:Z22" si="3">+Y17+Y14+Y11+Y8+Y5</f>
        <v>100686.334</v>
      </c>
      <c r="Z20" s="32">
        <f t="shared" si="3"/>
        <v>24616257.18282833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1017.008</v>
      </c>
      <c r="F21" s="21">
        <f t="shared" si="4"/>
        <v>95602.4</v>
      </c>
      <c r="G21" s="25">
        <f t="shared" si="4"/>
        <v>1064.4169999999999</v>
      </c>
      <c r="H21" s="26">
        <f t="shared" si="4"/>
        <v>443432.2</v>
      </c>
      <c r="I21" s="27">
        <f t="shared" si="4"/>
        <v>1728</v>
      </c>
      <c r="J21" s="21">
        <f t="shared" si="4"/>
        <v>1201224.6909090909</v>
      </c>
      <c r="K21" s="25">
        <f t="shared" si="4"/>
        <v>1570</v>
      </c>
      <c r="L21" s="26">
        <f t="shared" si="4"/>
        <v>3015966</v>
      </c>
      <c r="M21" s="27">
        <f t="shared" si="4"/>
        <v>8082.2370000000001</v>
      </c>
      <c r="N21" s="21">
        <f t="shared" si="4"/>
        <v>1728339.8</v>
      </c>
      <c r="O21" s="25">
        <f t="shared" si="4"/>
        <v>4680</v>
      </c>
      <c r="P21" s="26">
        <f t="shared" si="4"/>
        <v>1525050</v>
      </c>
      <c r="Q21" s="27">
        <f t="shared" si="4"/>
        <v>27487</v>
      </c>
      <c r="R21" s="21">
        <f t="shared" si="4"/>
        <v>5556287.5</v>
      </c>
      <c r="S21" s="25">
        <f t="shared" si="4"/>
        <v>45759</v>
      </c>
      <c r="T21" s="26">
        <f t="shared" si="4"/>
        <v>8883621.5</v>
      </c>
      <c r="U21" s="27">
        <f t="shared" si="2"/>
        <v>3558</v>
      </c>
      <c r="V21" s="21">
        <f t="shared" si="2"/>
        <v>1283694.7604651162</v>
      </c>
      <c r="W21" s="27">
        <f t="shared" si="2"/>
        <v>3908.527</v>
      </c>
      <c r="X21" s="26">
        <f t="shared" si="2"/>
        <v>617937</v>
      </c>
      <c r="Y21" s="23">
        <f t="shared" si="3"/>
        <v>98854.188999999998</v>
      </c>
      <c r="Z21" s="24">
        <f t="shared" si="3"/>
        <v>24351155.851374209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1679.9</v>
      </c>
      <c r="F22" s="24">
        <f t="shared" si="2"/>
        <v>297341.59999999998</v>
      </c>
      <c r="G22" s="33">
        <f t="shared" si="2"/>
        <v>1591.5430000000001</v>
      </c>
      <c r="H22" s="34">
        <f t="shared" si="2"/>
        <v>713723</v>
      </c>
      <c r="I22" s="23">
        <f t="shared" si="2"/>
        <v>3433</v>
      </c>
      <c r="J22" s="24">
        <f t="shared" si="2"/>
        <v>2990140.1636363636</v>
      </c>
      <c r="K22" s="33">
        <f t="shared" si="2"/>
        <v>4361</v>
      </c>
      <c r="L22" s="34">
        <f t="shared" si="2"/>
        <v>8501984</v>
      </c>
      <c r="M22" s="23">
        <f t="shared" si="2"/>
        <v>14409.35</v>
      </c>
      <c r="N22" s="24">
        <f t="shared" si="2"/>
        <v>3148620.253</v>
      </c>
      <c r="O22" s="33">
        <f t="shared" si="2"/>
        <v>5046</v>
      </c>
      <c r="P22" s="34">
        <f t="shared" si="2"/>
        <v>1572611.6</v>
      </c>
      <c r="Q22" s="23">
        <f t="shared" si="2"/>
        <v>58003.9</v>
      </c>
      <c r="R22" s="24">
        <f t="shared" si="2"/>
        <v>10868594.937600002</v>
      </c>
      <c r="S22" s="33">
        <f t="shared" si="2"/>
        <v>33998.199999999997</v>
      </c>
      <c r="T22" s="34">
        <f t="shared" si="2"/>
        <v>3400244.9</v>
      </c>
      <c r="U22" s="23">
        <f t="shared" si="2"/>
        <v>5062.5</v>
      </c>
      <c r="V22" s="24">
        <f t="shared" si="2"/>
        <v>1728398.7604651162</v>
      </c>
      <c r="W22" s="23">
        <f t="shared" si="2"/>
        <v>7070.756699999999</v>
      </c>
      <c r="X22" s="34">
        <f t="shared" si="2"/>
        <v>1655469</v>
      </c>
      <c r="Y22" s="23">
        <f t="shared" si="3"/>
        <v>134656.14970000001</v>
      </c>
      <c r="Z22" s="24">
        <f t="shared" si="3"/>
        <v>34877128.214701481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56.351194037465277</v>
      </c>
      <c r="F23" s="175"/>
      <c r="G23" s="174">
        <f>(G20+G21)/(G22+G41)*100</f>
        <v>70.83083826076664</v>
      </c>
      <c r="H23" s="175"/>
      <c r="I23" s="174">
        <f>(I20+I21)/(I22+I41)*100</f>
        <v>50.094517958412098</v>
      </c>
      <c r="J23" s="175"/>
      <c r="K23" s="174">
        <f>(K20+K21)/(K22+K41)*100</f>
        <v>33.490884537474678</v>
      </c>
      <c r="L23" s="175"/>
      <c r="M23" s="174">
        <f>(M20+M21)/(M22+M41)*100</f>
        <v>49.149241204554087</v>
      </c>
      <c r="N23" s="175"/>
      <c r="O23" s="174">
        <f>(O20+O21)/(O22+O41)*100</f>
        <v>96.049183632332188</v>
      </c>
      <c r="P23" s="175"/>
      <c r="Q23" s="174">
        <f>(Q20+Q21)/(Q22+Q41)*100</f>
        <v>48.740874515453299</v>
      </c>
      <c r="R23" s="175"/>
      <c r="S23" s="174">
        <f>(S20+S21)/(S22+S41)*100</f>
        <v>143.09030561084072</v>
      </c>
      <c r="T23" s="175"/>
      <c r="U23" s="174">
        <f>(U20+U21)/(U22+U41)*100</f>
        <v>63.903412871945996</v>
      </c>
      <c r="V23" s="175"/>
      <c r="W23" s="174">
        <f>(W20+W21)/(W22+W41)*100</f>
        <v>57.016898737671958</v>
      </c>
      <c r="X23" s="175"/>
      <c r="Y23" s="174">
        <f>(Y20+Y21)/(Y22+Y41)*100</f>
        <v>74.600122557727971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176999.58330853024</v>
      </c>
      <c r="F24" s="177"/>
      <c r="G24" s="178">
        <f>H22/G22*1000</f>
        <v>448447.19872475951</v>
      </c>
      <c r="H24" s="179"/>
      <c r="I24" s="180">
        <f>J22/I22*1000</f>
        <v>870999.17379445489</v>
      </c>
      <c r="J24" s="181"/>
      <c r="K24" s="178">
        <f>L22/K22*1000</f>
        <v>1949549.1859665215</v>
      </c>
      <c r="L24" s="179"/>
      <c r="M24" s="180">
        <f>N22/M22*1000</f>
        <v>218512.30298382646</v>
      </c>
      <c r="N24" s="181"/>
      <c r="O24" s="178">
        <f>P22/O22*1000</f>
        <v>311655.09314308368</v>
      </c>
      <c r="P24" s="179"/>
      <c r="Q24" s="180">
        <f>R22/Q22*1000</f>
        <v>187376.96840384873</v>
      </c>
      <c r="R24" s="181"/>
      <c r="S24" s="178">
        <f>T22/S22*1000</f>
        <v>100012.49772046757</v>
      </c>
      <c r="T24" s="179"/>
      <c r="U24" s="180">
        <f>V22/U22*1000</f>
        <v>341412.10083261557</v>
      </c>
      <c r="V24" s="181"/>
      <c r="W24" s="178">
        <f>X22/W22*1000</f>
        <v>234128.97236302873</v>
      </c>
      <c r="X24" s="179"/>
      <c r="Y24" s="180">
        <f>Z22/Y22*1000</f>
        <v>259008.80347762894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1.2475479239103775</v>
      </c>
      <c r="F25" s="49"/>
      <c r="G25" s="50">
        <f>G22/Y22*100</f>
        <v>1.181931165821831</v>
      </c>
      <c r="H25" s="51"/>
      <c r="I25" s="48">
        <f>I22/Y22*100</f>
        <v>2.549456528831672</v>
      </c>
      <c r="J25" s="49"/>
      <c r="K25" s="50">
        <f>K22/Y22*100</f>
        <v>3.238619260773353</v>
      </c>
      <c r="L25" s="51"/>
      <c r="M25" s="48">
        <f>M22/Y22*100</f>
        <v>10.700848072741232</v>
      </c>
      <c r="N25" s="49"/>
      <c r="O25" s="50">
        <f>O22/Y22*100</f>
        <v>3.7473223549328916</v>
      </c>
      <c r="P25" s="51"/>
      <c r="Q25" s="48">
        <f>Q22/Y22*100</f>
        <v>43.075567012146642</v>
      </c>
      <c r="R25" s="49"/>
      <c r="S25" s="50">
        <f>S22/Y22*100</f>
        <v>25.248159906357397</v>
      </c>
      <c r="T25" s="51"/>
      <c r="U25" s="48">
        <f>U22/Y22*100</f>
        <v>3.7595757871279751</v>
      </c>
      <c r="V25" s="49"/>
      <c r="W25" s="50">
        <f>W22/Y22*100</f>
        <v>5.2509719873566221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+'(令和5年4月)'!E20</f>
        <v>958</v>
      </c>
      <c r="F27" s="128">
        <f>+'(令和5年4月)'!F20</f>
        <v>80733</v>
      </c>
      <c r="G27" s="129">
        <f>+'(令和5年4月)'!G20</f>
        <v>1305.626</v>
      </c>
      <c r="H27" s="130">
        <f>+'(令和5年4月)'!H20</f>
        <v>469288</v>
      </c>
      <c r="I27" s="131">
        <f>+'(令和5年4月)'!I20</f>
        <v>1855</v>
      </c>
      <c r="J27" s="128">
        <f>+'(令和5年4月)'!J20</f>
        <v>1420015</v>
      </c>
      <c r="K27" s="129">
        <f>+'(令和5年4月)'!K20</f>
        <v>2159</v>
      </c>
      <c r="L27" s="130">
        <f>+'(令和5年4月)'!L20</f>
        <v>4160342</v>
      </c>
      <c r="M27" s="131">
        <f>+'(令和5年4月)'!M20</f>
        <v>8086.8279999999995</v>
      </c>
      <c r="N27" s="128">
        <f>+'(令和5年4月)'!N20</f>
        <v>1989551</v>
      </c>
      <c r="O27" s="129">
        <f>+'(令和5年4月)'!O20</f>
        <v>3833</v>
      </c>
      <c r="P27" s="130">
        <f>+'(令和5年4月)'!P20</f>
        <v>1285413</v>
      </c>
      <c r="Q27" s="131">
        <f>+'(令和5年4月)'!Q20</f>
        <v>28174</v>
      </c>
      <c r="R27" s="128">
        <f>+'(令和5年4月)'!R20</f>
        <v>5249586</v>
      </c>
      <c r="S27" s="129">
        <f>+'(令和5年4月)'!S20</f>
        <v>52843</v>
      </c>
      <c r="T27" s="130">
        <f>+'(令和5年4月)'!T20</f>
        <v>9599469</v>
      </c>
      <c r="U27" s="131">
        <f>+'(令和5年4月)'!U20</f>
        <v>3797</v>
      </c>
      <c r="V27" s="128">
        <f>+'(令和5年4月)'!V20</f>
        <v>1050505</v>
      </c>
      <c r="W27" s="131">
        <f>+'(令和5年4月)'!W20</f>
        <v>5934.5940000000001</v>
      </c>
      <c r="X27" s="130">
        <f>+'(令和5年4月)'!X20</f>
        <v>1368097</v>
      </c>
      <c r="Y27" s="131">
        <f>+'(令和5年4月)'!Y20</f>
        <v>108946.048</v>
      </c>
      <c r="Z27" s="128">
        <f>+'(令和5年4月)'!Z20</f>
        <v>26672999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+'(令和5年4月)'!E21</f>
        <v>987</v>
      </c>
      <c r="F28" s="135">
        <f>+'(令和5年4月)'!F21</f>
        <v>97030</v>
      </c>
      <c r="G28" s="136">
        <f>+'(令和5年4月)'!G21</f>
        <v>1304.652</v>
      </c>
      <c r="H28" s="137">
        <f>+'(令和5年4月)'!H21</f>
        <v>478582</v>
      </c>
      <c r="I28" s="134">
        <f>+'(令和5年4月)'!I21</f>
        <v>2366</v>
      </c>
      <c r="J28" s="135">
        <f>+'(令和5年4月)'!J21</f>
        <v>1734897</v>
      </c>
      <c r="K28" s="136">
        <f>+'(令和5年4月)'!K21</f>
        <v>1541</v>
      </c>
      <c r="L28" s="137">
        <f>+'(令和5年4月)'!L21</f>
        <v>2944948</v>
      </c>
      <c r="M28" s="134">
        <f>+'(令和5年4月)'!M21</f>
        <v>7835.1</v>
      </c>
      <c r="N28" s="135">
        <f>+'(令和5年4月)'!N21</f>
        <v>1746702</v>
      </c>
      <c r="O28" s="136">
        <f>+'(令和5年4月)'!O21</f>
        <v>4018</v>
      </c>
      <c r="P28" s="137">
        <f>+'(令和5年4月)'!P21</f>
        <v>1304421</v>
      </c>
      <c r="Q28" s="134">
        <f>+'(令和5年4月)'!Q21</f>
        <v>26437</v>
      </c>
      <c r="R28" s="135">
        <f>+'(令和5年4月)'!R21</f>
        <v>4952306</v>
      </c>
      <c r="S28" s="136">
        <f>+'(令和5年4月)'!S21</f>
        <v>49496</v>
      </c>
      <c r="T28" s="137">
        <f>+'(令和5年4月)'!T21</f>
        <v>8796735</v>
      </c>
      <c r="U28" s="134">
        <f>+'(令和5年4月)'!U21</f>
        <v>3980</v>
      </c>
      <c r="V28" s="135">
        <f>+'(令和5年4月)'!V21</f>
        <v>436441</v>
      </c>
      <c r="W28" s="134">
        <f>+'(令和5年4月)'!W21</f>
        <v>5791.6260000000002</v>
      </c>
      <c r="X28" s="137">
        <f>+'(令和5年4月)'!X21</f>
        <v>1289363</v>
      </c>
      <c r="Y28" s="138">
        <f>+'(令和5年4月)'!Y21</f>
        <v>103756.378</v>
      </c>
      <c r="Z28" s="139">
        <f>+'(令和5年4月)'!Z21</f>
        <v>23781425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+'(令和5年4月)'!E22</f>
        <v>2009.4080000000001</v>
      </c>
      <c r="F29" s="139">
        <f>+'(令和5年4月)'!F22</f>
        <v>364212</v>
      </c>
      <c r="G29" s="140">
        <f>+'(令和5年4月)'!G22</f>
        <v>1753.876</v>
      </c>
      <c r="H29" s="141">
        <f>+'(令和5年4月)'!H22</f>
        <v>747762</v>
      </c>
      <c r="I29" s="138">
        <f>+'(令和5年4月)'!I22</f>
        <v>4395</v>
      </c>
      <c r="J29" s="139">
        <f>+'(令和5年4月)'!J22</f>
        <v>3499334.3</v>
      </c>
      <c r="K29" s="140">
        <f>+'(令和5年4月)'!K22</f>
        <v>7945.2999999999993</v>
      </c>
      <c r="L29" s="141">
        <f>+'(令和5年4月)'!L22</f>
        <v>5156556</v>
      </c>
      <c r="M29" s="138">
        <f>+'(令和5年4月)'!M22</f>
        <v>17513.612000000001</v>
      </c>
      <c r="N29" s="139">
        <f>+'(令和5年4月)'!N22</f>
        <v>3636880.25</v>
      </c>
      <c r="O29" s="140">
        <f>+'(令和5年4月)'!O22</f>
        <v>4698</v>
      </c>
      <c r="P29" s="141">
        <f>+'(令和5年4月)'!P22</f>
        <v>1356411</v>
      </c>
      <c r="Q29" s="138">
        <f>+'(令和5年4月)'!Q22</f>
        <v>61350.5</v>
      </c>
      <c r="R29" s="139">
        <f>+'(令和5年4月)'!R22</f>
        <v>11195133.1</v>
      </c>
      <c r="S29" s="140">
        <f>+'(令和5年4月)'!S22</f>
        <v>33714</v>
      </c>
      <c r="T29" s="141">
        <f>+'(令和5年4月)'!T22</f>
        <v>3689119</v>
      </c>
      <c r="U29" s="138">
        <f>+'(令和5年4月)'!U22</f>
        <v>5394.2</v>
      </c>
      <c r="V29" s="139">
        <f>+'(令和5年4月)'!V22</f>
        <v>2128360.5</v>
      </c>
      <c r="W29" s="138">
        <f>+'(令和5年4月)'!W22</f>
        <v>7986.9089999999987</v>
      </c>
      <c r="X29" s="141">
        <f>+'(令和5年4月)'!X22</f>
        <v>2078919.5</v>
      </c>
      <c r="Y29" s="138">
        <f>+'(令和5年4月)'!Y22</f>
        <v>146760.80499999999</v>
      </c>
      <c r="Z29" s="139">
        <f>+'(令和5年4月)'!Z22</f>
        <v>33852687.649999999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+'(令和5年4月)'!E23</f>
        <v>48.050603090654313</v>
      </c>
      <c r="F30" s="183">
        <f>+'(令和5年1月)'!F23</f>
        <v>0</v>
      </c>
      <c r="G30" s="182">
        <f>+'(令和5年4月)'!G23</f>
        <v>74.435222303778573</v>
      </c>
      <c r="H30" s="183">
        <f>+'(令和5年1月)'!H23</f>
        <v>0</v>
      </c>
      <c r="I30" s="182">
        <f>+'(令和5年4月)'!I23</f>
        <v>45.367583834909716</v>
      </c>
      <c r="J30" s="183">
        <f>+'(令和5年1月)'!J23</f>
        <v>0</v>
      </c>
      <c r="K30" s="182">
        <f>+'(令和5年4月)'!K23</f>
        <v>24.226392362793504</v>
      </c>
      <c r="L30" s="183">
        <f>+'(令和5年1月)'!L23</f>
        <v>0</v>
      </c>
      <c r="M30" s="182">
        <f>+'(令和5年4月)'!M23</f>
        <v>45.784905555337012</v>
      </c>
      <c r="N30" s="183">
        <f>+'(令和5年1月)'!N23</f>
        <v>0</v>
      </c>
      <c r="O30" s="182">
        <f>+'(令和5年4月)'!O23</f>
        <v>81.943429704623739</v>
      </c>
      <c r="P30" s="183">
        <f>+'(令和5年1月)'!P23</f>
        <v>0</v>
      </c>
      <c r="Q30" s="182">
        <f>+'(令和5年4月)'!Q23</f>
        <v>45.148356054530872</v>
      </c>
      <c r="R30" s="183">
        <f>+'(令和5年1月)'!R23</f>
        <v>0</v>
      </c>
      <c r="S30" s="182">
        <f>+'(令和5年4月)'!S23</f>
        <v>159.69757970132486</v>
      </c>
      <c r="T30" s="183">
        <f>+'(令和5年1月)'!T23</f>
        <v>0</v>
      </c>
      <c r="U30" s="182">
        <f>+'(令和5年4月)'!U23</f>
        <v>70.884299177862445</v>
      </c>
      <c r="V30" s="183">
        <f>+'(令和5年1月)'!V23</f>
        <v>0</v>
      </c>
      <c r="W30" s="182">
        <f>+'(令和5年4月)'!W23</f>
        <v>74.071954443381145</v>
      </c>
      <c r="X30" s="183">
        <f>+'(令和5年1月)'!X23</f>
        <v>0</v>
      </c>
      <c r="Y30" s="182">
        <f>+'(令和5年4月)'!Y23</f>
        <v>73.76998399830417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-31</v>
      </c>
      <c r="F31" s="91">
        <f t="shared" ref="F31:Z33" si="5">F20-F27</f>
        <v>3211</v>
      </c>
      <c r="G31" s="92">
        <f t="shared" si="5"/>
        <v>-167.58500000000004</v>
      </c>
      <c r="H31" s="93">
        <f t="shared" si="5"/>
        <v>4857</v>
      </c>
      <c r="I31" s="90">
        <f t="shared" si="5"/>
        <v>-138</v>
      </c>
      <c r="J31" s="91">
        <f t="shared" si="5"/>
        <v>-65066.181818181882</v>
      </c>
      <c r="K31" s="92">
        <f t="shared" si="5"/>
        <v>-753</v>
      </c>
      <c r="L31" s="93">
        <f t="shared" si="5"/>
        <v>-1397271</v>
      </c>
      <c r="M31" s="90">
        <f t="shared" si="5"/>
        <v>-1345.732</v>
      </c>
      <c r="N31" s="91">
        <f t="shared" si="5"/>
        <v>-465302.69700000016</v>
      </c>
      <c r="O31" s="92">
        <f t="shared" si="5"/>
        <v>1017</v>
      </c>
      <c r="P31" s="93">
        <f t="shared" si="5"/>
        <v>320566.60000000009</v>
      </c>
      <c r="Q31" s="90">
        <f t="shared" si="5"/>
        <v>368</v>
      </c>
      <c r="R31" s="91">
        <f t="shared" si="5"/>
        <v>604531.5756000001</v>
      </c>
      <c r="S31" s="92">
        <f t="shared" si="5"/>
        <v>-4707</v>
      </c>
      <c r="T31" s="93">
        <f t="shared" si="5"/>
        <v>-101595.59999999963</v>
      </c>
      <c r="U31" s="90">
        <f t="shared" si="5"/>
        <v>-633</v>
      </c>
      <c r="V31" s="91">
        <f t="shared" si="5"/>
        <v>-227366.51395348832</v>
      </c>
      <c r="W31" s="92">
        <f t="shared" si="5"/>
        <v>-1869.3969999999999</v>
      </c>
      <c r="X31" s="93">
        <f t="shared" si="5"/>
        <v>-733306</v>
      </c>
      <c r="Y31" s="90">
        <f t="shared" si="5"/>
        <v>-8259.7139999999927</v>
      </c>
      <c r="Z31" s="91">
        <f t="shared" si="5"/>
        <v>-2056741.8171716705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30.008000000000038</v>
      </c>
      <c r="F32" s="95">
        <f t="shared" si="6"/>
        <v>-1427.6000000000058</v>
      </c>
      <c r="G32" s="96">
        <f t="shared" si="6"/>
        <v>-240.23500000000013</v>
      </c>
      <c r="H32" s="97">
        <f t="shared" si="6"/>
        <v>-35149.799999999988</v>
      </c>
      <c r="I32" s="94">
        <f t="shared" si="6"/>
        <v>-638</v>
      </c>
      <c r="J32" s="95">
        <f t="shared" si="6"/>
        <v>-533672.30909090908</v>
      </c>
      <c r="K32" s="96">
        <f t="shared" si="6"/>
        <v>29</v>
      </c>
      <c r="L32" s="97">
        <f t="shared" si="6"/>
        <v>71018</v>
      </c>
      <c r="M32" s="94">
        <f t="shared" si="6"/>
        <v>247.13699999999972</v>
      </c>
      <c r="N32" s="95">
        <f t="shared" si="6"/>
        <v>-18362.199999999953</v>
      </c>
      <c r="O32" s="96">
        <f t="shared" si="6"/>
        <v>662</v>
      </c>
      <c r="P32" s="97">
        <f t="shared" si="6"/>
        <v>220629</v>
      </c>
      <c r="Q32" s="94">
        <f t="shared" si="6"/>
        <v>1050</v>
      </c>
      <c r="R32" s="95">
        <f t="shared" si="6"/>
        <v>603981.5</v>
      </c>
      <c r="S32" s="96">
        <f t="shared" si="6"/>
        <v>-3737</v>
      </c>
      <c r="T32" s="97">
        <f t="shared" si="6"/>
        <v>86886.5</v>
      </c>
      <c r="U32" s="94">
        <f t="shared" si="5"/>
        <v>-422</v>
      </c>
      <c r="V32" s="95">
        <f t="shared" si="5"/>
        <v>847253.76046511624</v>
      </c>
      <c r="W32" s="96">
        <f t="shared" si="5"/>
        <v>-1883.0990000000002</v>
      </c>
      <c r="X32" s="97">
        <f t="shared" si="5"/>
        <v>-671426</v>
      </c>
      <c r="Y32" s="94">
        <f t="shared" si="5"/>
        <v>-4902.1889999999985</v>
      </c>
      <c r="Z32" s="95">
        <f t="shared" si="5"/>
        <v>569730.85137420893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-329.50800000000004</v>
      </c>
      <c r="F33" s="95">
        <f t="shared" si="5"/>
        <v>-66870.400000000023</v>
      </c>
      <c r="G33" s="96">
        <f t="shared" si="5"/>
        <v>-162.33299999999986</v>
      </c>
      <c r="H33" s="97">
        <f t="shared" si="5"/>
        <v>-34039</v>
      </c>
      <c r="I33" s="94">
        <f t="shared" si="5"/>
        <v>-962</v>
      </c>
      <c r="J33" s="95">
        <f t="shared" si="5"/>
        <v>-509194.13636363624</v>
      </c>
      <c r="K33" s="96">
        <f t="shared" si="5"/>
        <v>-3584.2999999999993</v>
      </c>
      <c r="L33" s="97">
        <f t="shared" si="5"/>
        <v>3345428</v>
      </c>
      <c r="M33" s="94">
        <f t="shared" si="5"/>
        <v>-3104.2620000000006</v>
      </c>
      <c r="N33" s="95">
        <f t="shared" si="5"/>
        <v>-488259.99699999997</v>
      </c>
      <c r="O33" s="96">
        <f t="shared" si="5"/>
        <v>348</v>
      </c>
      <c r="P33" s="97">
        <f t="shared" si="5"/>
        <v>216200.60000000009</v>
      </c>
      <c r="Q33" s="94">
        <f t="shared" si="5"/>
        <v>-3346.5999999999985</v>
      </c>
      <c r="R33" s="95">
        <f t="shared" si="5"/>
        <v>-326538.16239999793</v>
      </c>
      <c r="S33" s="96">
        <f t="shared" si="5"/>
        <v>284.19999999999709</v>
      </c>
      <c r="T33" s="97">
        <f t="shared" si="5"/>
        <v>-288874.10000000009</v>
      </c>
      <c r="U33" s="94">
        <f t="shared" si="5"/>
        <v>-331.69999999999982</v>
      </c>
      <c r="V33" s="95">
        <f t="shared" si="5"/>
        <v>-399961.73953488376</v>
      </c>
      <c r="W33" s="96">
        <f t="shared" si="5"/>
        <v>-916.15229999999974</v>
      </c>
      <c r="X33" s="97">
        <f t="shared" si="5"/>
        <v>-423450.5</v>
      </c>
      <c r="Y33" s="94">
        <f t="shared" si="5"/>
        <v>-12104.655299999984</v>
      </c>
      <c r="Z33" s="95">
        <f t="shared" si="5"/>
        <v>1024440.5647014827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8.3005909468109635</v>
      </c>
      <c r="F34" s="188"/>
      <c r="G34" s="187">
        <f t="shared" ref="G34" si="7">+G23-G30</f>
        <v>-3.6043840430119332</v>
      </c>
      <c r="H34" s="188"/>
      <c r="I34" s="187">
        <f t="shared" ref="I34" si="8">+I23-I30</f>
        <v>4.7269341235023816</v>
      </c>
      <c r="J34" s="188"/>
      <c r="K34" s="187">
        <f t="shared" ref="K34" si="9">+K23-K30</f>
        <v>9.2644921746811733</v>
      </c>
      <c r="L34" s="188"/>
      <c r="M34" s="187">
        <f t="shared" ref="M34" si="10">+M23-M30</f>
        <v>3.3643356492170753</v>
      </c>
      <c r="N34" s="188"/>
      <c r="O34" s="187">
        <f t="shared" ref="O34" si="11">+O23-O30</f>
        <v>14.105753927708449</v>
      </c>
      <c r="P34" s="188"/>
      <c r="Q34" s="187">
        <f t="shared" ref="Q34" si="12">+Q23-Q30</f>
        <v>3.5925184609224274</v>
      </c>
      <c r="R34" s="188"/>
      <c r="S34" s="187">
        <f t="shared" ref="S34" si="13">+S23-S30</f>
        <v>-16.60727409048414</v>
      </c>
      <c r="T34" s="188"/>
      <c r="U34" s="187">
        <f t="shared" ref="U34" si="14">+U23-U30</f>
        <v>-6.9808863059164494</v>
      </c>
      <c r="V34" s="188"/>
      <c r="W34" s="187">
        <f t="shared" ref="W34" si="15">+W23-W30</f>
        <v>-17.055055705709186</v>
      </c>
      <c r="X34" s="188"/>
      <c r="Y34" s="187">
        <f t="shared" ref="Y34" si="16">+Y23-Y30</f>
        <v>0.83013855942380133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96.764091858037588</v>
      </c>
      <c r="F35" s="60">
        <f t="shared" si="17"/>
        <v>103.97730791621767</v>
      </c>
      <c r="G35" s="61">
        <f t="shared" si="17"/>
        <v>87.164394704149572</v>
      </c>
      <c r="H35" s="62">
        <f t="shared" si="17"/>
        <v>101.03497212798965</v>
      </c>
      <c r="I35" s="59">
        <f t="shared" si="17"/>
        <v>92.560646900269532</v>
      </c>
      <c r="J35" s="60">
        <f t="shared" si="17"/>
        <v>95.417922922068996</v>
      </c>
      <c r="K35" s="61">
        <f t="shared" si="17"/>
        <v>65.12274201018991</v>
      </c>
      <c r="L35" s="62">
        <f t="shared" si="17"/>
        <v>66.414515922008334</v>
      </c>
      <c r="M35" s="59">
        <f t="shared" si="17"/>
        <v>83.358963489763852</v>
      </c>
      <c r="N35" s="60">
        <f t="shared" si="17"/>
        <v>76.612678086663763</v>
      </c>
      <c r="O35" s="61">
        <f t="shared" si="17"/>
        <v>126.53274197756326</v>
      </c>
      <c r="P35" s="62">
        <f t="shared" si="17"/>
        <v>124.93880177032597</v>
      </c>
      <c r="Q35" s="59">
        <f t="shared" si="17"/>
        <v>101.30616880812096</v>
      </c>
      <c r="R35" s="60">
        <f t="shared" si="17"/>
        <v>111.51579525699742</v>
      </c>
      <c r="S35" s="61">
        <f t="shared" si="17"/>
        <v>91.092481501807242</v>
      </c>
      <c r="T35" s="62">
        <f t="shared" si="17"/>
        <v>98.941653960234675</v>
      </c>
      <c r="U35" s="59">
        <f t="shared" si="17"/>
        <v>83.328943903081381</v>
      </c>
      <c r="V35" s="60">
        <f t="shared" si="17"/>
        <v>78.356455804257166</v>
      </c>
      <c r="W35" s="61">
        <f t="shared" si="17"/>
        <v>68.500001853538762</v>
      </c>
      <c r="X35" s="62">
        <f t="shared" si="17"/>
        <v>46.399560849852023</v>
      </c>
      <c r="Y35" s="59">
        <f t="shared" si="17"/>
        <v>92.418528114025762</v>
      </c>
      <c r="Z35" s="60">
        <f t="shared" si="17"/>
        <v>92.289049247249366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103.04032421479231</v>
      </c>
      <c r="F36" s="64">
        <f t="shared" si="17"/>
        <v>98.52870246315571</v>
      </c>
      <c r="G36" s="65">
        <f t="shared" si="17"/>
        <v>81.586277413440513</v>
      </c>
      <c r="H36" s="66">
        <f t="shared" si="17"/>
        <v>92.655427909950646</v>
      </c>
      <c r="I36" s="63">
        <f t="shared" si="17"/>
        <v>73.034657650042263</v>
      </c>
      <c r="J36" s="64">
        <f t="shared" si="17"/>
        <v>69.23896294183983</v>
      </c>
      <c r="K36" s="65">
        <f t="shared" si="17"/>
        <v>101.8818948734588</v>
      </c>
      <c r="L36" s="66">
        <f t="shared" si="17"/>
        <v>102.41151966010943</v>
      </c>
      <c r="M36" s="63">
        <f t="shared" si="17"/>
        <v>103.15422904621509</v>
      </c>
      <c r="N36" s="64">
        <f t="shared" si="17"/>
        <v>98.948750273372326</v>
      </c>
      <c r="O36" s="65">
        <f t="shared" si="17"/>
        <v>116.47585863613739</v>
      </c>
      <c r="P36" s="66">
        <f t="shared" si="17"/>
        <v>116.91394112790272</v>
      </c>
      <c r="Q36" s="63">
        <f t="shared" si="17"/>
        <v>103.97170632068691</v>
      </c>
      <c r="R36" s="64">
        <f t="shared" si="17"/>
        <v>112.1959648696991</v>
      </c>
      <c r="S36" s="65">
        <f t="shared" si="17"/>
        <v>92.449894941005326</v>
      </c>
      <c r="T36" s="66">
        <f t="shared" si="17"/>
        <v>100.98771305490048</v>
      </c>
      <c r="U36" s="63">
        <f t="shared" si="17"/>
        <v>89.396984924623112</v>
      </c>
      <c r="V36" s="64">
        <f t="shared" si="17"/>
        <v>294.12790284714686</v>
      </c>
      <c r="W36" s="65">
        <f t="shared" si="17"/>
        <v>67.485832130734963</v>
      </c>
      <c r="X36" s="66">
        <f t="shared" si="17"/>
        <v>47.925758688592737</v>
      </c>
      <c r="Y36" s="63">
        <f t="shared" si="17"/>
        <v>95.275289004402225</v>
      </c>
      <c r="Z36" s="64">
        <f t="shared" si="17"/>
        <v>102.39569685741796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83.601737427142723</v>
      </c>
      <c r="F37" s="68">
        <f t="shared" si="17"/>
        <v>81.639704348017091</v>
      </c>
      <c r="G37" s="69">
        <f t="shared" si="17"/>
        <v>90.744328561426244</v>
      </c>
      <c r="H37" s="70">
        <f t="shared" si="17"/>
        <v>95.447883149986225</v>
      </c>
      <c r="I37" s="67">
        <f t="shared" si="17"/>
        <v>78.111490329920358</v>
      </c>
      <c r="J37" s="68">
        <f t="shared" si="17"/>
        <v>85.448828471071309</v>
      </c>
      <c r="K37" s="69">
        <f t="shared" si="17"/>
        <v>54.887795300366257</v>
      </c>
      <c r="L37" s="70">
        <f t="shared" si="17"/>
        <v>164.87717771318685</v>
      </c>
      <c r="M37" s="67">
        <f t="shared" si="17"/>
        <v>82.275146897167744</v>
      </c>
      <c r="N37" s="68">
        <f t="shared" si="17"/>
        <v>86.574757389936067</v>
      </c>
      <c r="O37" s="69">
        <f t="shared" si="17"/>
        <v>107.40740740740742</v>
      </c>
      <c r="P37" s="70">
        <f t="shared" si="17"/>
        <v>115.9391659312701</v>
      </c>
      <c r="Q37" s="67">
        <f t="shared" si="17"/>
        <v>94.545113731754427</v>
      </c>
      <c r="R37" s="68">
        <f t="shared" si="17"/>
        <v>97.083213218787023</v>
      </c>
      <c r="S37" s="69">
        <f t="shared" si="17"/>
        <v>100.84297324553597</v>
      </c>
      <c r="T37" s="70">
        <f t="shared" si="17"/>
        <v>92.169564061229792</v>
      </c>
      <c r="U37" s="67">
        <f t="shared" si="17"/>
        <v>93.850802714026187</v>
      </c>
      <c r="V37" s="68">
        <f t="shared" si="17"/>
        <v>81.207988988008196</v>
      </c>
      <c r="W37" s="69">
        <f t="shared" si="17"/>
        <v>88.529325925711689</v>
      </c>
      <c r="X37" s="70">
        <f t="shared" si="17"/>
        <v>79.631221891949153</v>
      </c>
      <c r="Y37" s="67">
        <f t="shared" si="17"/>
        <v>91.752119852436081</v>
      </c>
      <c r="Z37" s="68">
        <f t="shared" si="17"/>
        <v>103.02617202891859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+'(令和6年3月)'!E20</f>
        <v>1042</v>
      </c>
      <c r="F39" s="143">
        <f>+'(令和6年3月)'!F20</f>
        <v>92712</v>
      </c>
      <c r="G39" s="142">
        <f>+'(令和6年3月)'!G20</f>
        <v>1264.4270000000001</v>
      </c>
      <c r="H39" s="143">
        <f>+'(令和6年3月)'!H20</f>
        <v>508621</v>
      </c>
      <c r="I39" s="142">
        <f>+'(令和6年3月)'!I20</f>
        <v>2166</v>
      </c>
      <c r="J39" s="143">
        <f>+'(令和6年3月)'!J20</f>
        <v>1367121.9363636365</v>
      </c>
      <c r="K39" s="142">
        <f>+'(令和6年3月)'!K20</f>
        <v>1750</v>
      </c>
      <c r="L39" s="143">
        <f>+'(令和6年3月)'!L20</f>
        <v>8572903</v>
      </c>
      <c r="M39" s="142">
        <f>+'(令和6年3月)'!M20</f>
        <v>5430.2</v>
      </c>
      <c r="N39" s="143">
        <f>+'(令和6年3月)'!N20</f>
        <v>1490381</v>
      </c>
      <c r="O39" s="142">
        <f>+'(令和6年3月)'!O20</f>
        <v>4397</v>
      </c>
      <c r="P39" s="143">
        <f>+'(令和6年3月)'!P20</f>
        <v>1476136</v>
      </c>
      <c r="Q39" s="142">
        <f>+'(令和6年3月)'!Q20</f>
        <v>23824</v>
      </c>
      <c r="R39" s="143">
        <f>+'(令和6年3月)'!R20</f>
        <v>5091833.5999999996</v>
      </c>
      <c r="S39" s="144">
        <f>+'(令和6年3月)'!S20</f>
        <v>39659</v>
      </c>
      <c r="T39" s="145">
        <f>+'(令和6年3月)'!T20</f>
        <v>7411914</v>
      </c>
      <c r="U39" s="142">
        <f>+'(令和6年3月)'!U20</f>
        <v>4043</v>
      </c>
      <c r="V39" s="143">
        <f>+'(令和6年3月)'!V20</f>
        <v>1410779.0232558139</v>
      </c>
      <c r="W39" s="142">
        <f>+'(令和6年3月)'!W20</f>
        <v>3977.9360000000001</v>
      </c>
      <c r="X39" s="143">
        <f>+'(令和6年3月)'!X20</f>
        <v>669087</v>
      </c>
      <c r="Y39" s="146">
        <f>+'(令和6年3月)'!Y20</f>
        <v>87553.562999999995</v>
      </c>
      <c r="Z39" s="147">
        <f>+'(令和6年3月)'!Z20</f>
        <v>28091488.559619449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+'(令和6年3月)'!E21</f>
        <v>1219</v>
      </c>
      <c r="F40" s="149">
        <f>+'(令和6年3月)'!F21</f>
        <v>149928</v>
      </c>
      <c r="G40" s="148">
        <f>+'(令和6年3月)'!G21</f>
        <v>1260.664</v>
      </c>
      <c r="H40" s="149">
        <f>+'(令和6年3月)'!H21</f>
        <v>506137</v>
      </c>
      <c r="I40" s="148">
        <f>+'(令和6年3月)'!I21</f>
        <v>2098</v>
      </c>
      <c r="J40" s="149">
        <f>+'(令和6年3月)'!J21</f>
        <v>1942160.4818181819</v>
      </c>
      <c r="K40" s="148">
        <f>+'(令和6年3月)'!K21</f>
        <v>1979</v>
      </c>
      <c r="L40" s="149">
        <f>+'(令和6年3月)'!L21</f>
        <v>2540053</v>
      </c>
      <c r="M40" s="148">
        <f>+'(令和6年3月)'!M21</f>
        <v>6096.1440000000002</v>
      </c>
      <c r="N40" s="149">
        <f>+'(令和6年3月)'!N21</f>
        <v>1411976</v>
      </c>
      <c r="O40" s="148">
        <f>+'(令和6年3月)'!O21</f>
        <v>4494</v>
      </c>
      <c r="P40" s="149">
        <f>+'(令和6年3月)'!P21</f>
        <v>1499868</v>
      </c>
      <c r="Q40" s="148">
        <f>+'(令和6年3月)'!Q21</f>
        <v>26715</v>
      </c>
      <c r="R40" s="149">
        <f>+'(令和6年3月)'!R21</f>
        <v>5488347.4000000004</v>
      </c>
      <c r="S40" s="144">
        <f>+'(令和6年3月)'!S21</f>
        <v>40925</v>
      </c>
      <c r="T40" s="145">
        <f>+'(令和6年3月)'!T21</f>
        <v>7490605</v>
      </c>
      <c r="U40" s="148">
        <f>+'(令和6年3月)'!U21</f>
        <v>4102</v>
      </c>
      <c r="V40" s="149">
        <f>+'(令和6年3月)'!V21</f>
        <v>1569701.1860465116</v>
      </c>
      <c r="W40" s="148">
        <f>+'(令和6年3月)'!W21</f>
        <v>4485.2759999999998</v>
      </c>
      <c r="X40" s="149">
        <f>+'(令和6年3月)'!X21</f>
        <v>724776</v>
      </c>
      <c r="Y40" s="150">
        <f>+'(令和6年3月)'!Y21</f>
        <v>93374.084000000003</v>
      </c>
      <c r="Z40" s="151">
        <f>+'(令和6年3月)'!Z21</f>
        <v>23323552.067864694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+'(令和6年3月)'!E22</f>
        <v>1769.9080000000001</v>
      </c>
      <c r="F41" s="149">
        <f>+'(令和6年3月)'!F22</f>
        <v>309000</v>
      </c>
      <c r="G41" s="148">
        <f>+'(令和6年3月)'!G22</f>
        <v>1517.9189999999999</v>
      </c>
      <c r="H41" s="149">
        <f>+'(令和6年3月)'!H22</f>
        <v>683010.2</v>
      </c>
      <c r="I41" s="148">
        <f>+'(令和6年3月)'!I22</f>
        <v>3444</v>
      </c>
      <c r="J41" s="149">
        <f>+'(令和6年3月)'!J22</f>
        <v>2836416.0363636361</v>
      </c>
      <c r="K41" s="148">
        <f>+'(令和6年3月)'!K22</f>
        <v>4525</v>
      </c>
      <c r="L41" s="149">
        <f>+'(令和6年3月)'!L22</f>
        <v>8754879</v>
      </c>
      <c r="M41" s="148">
        <f>+'(令和6年3月)'!M22</f>
        <v>15750.491</v>
      </c>
      <c r="N41" s="149">
        <f>+'(令和6年3月)'!N22</f>
        <v>3352711.75</v>
      </c>
      <c r="O41" s="148">
        <f>+'(令和6年3月)'!O22</f>
        <v>4876</v>
      </c>
      <c r="P41" s="149">
        <f>+'(令和6年3月)'!P22</f>
        <v>1491682</v>
      </c>
      <c r="Q41" s="148">
        <f>+'(令和6年3月)'!Q22</f>
        <v>56948.9</v>
      </c>
      <c r="R41" s="149">
        <f>+'(令和6年3月)'!R22</f>
        <v>10570764.699999999</v>
      </c>
      <c r="S41" s="144">
        <f>+'(令和6年3月)'!S22</f>
        <v>31621.200000000001</v>
      </c>
      <c r="T41" s="145">
        <f>+'(令和6年3月)'!T22</f>
        <v>2785993</v>
      </c>
      <c r="U41" s="148">
        <f>+'(令和6年3月)'!U22</f>
        <v>5456.5</v>
      </c>
      <c r="V41" s="149">
        <f>+'(令和6年3月)'!V22</f>
        <v>2188955.0348837208</v>
      </c>
      <c r="W41" s="148">
        <f>+'(令和6年3月)'!W22</f>
        <v>6914.0867000000007</v>
      </c>
      <c r="X41" s="149">
        <f>+'(令和6年3月)'!X22</f>
        <v>1638615</v>
      </c>
      <c r="Y41" s="150">
        <f>+'(令和6年3月)'!Y22</f>
        <v>132824.00469999999</v>
      </c>
      <c r="Z41" s="151">
        <f>+'(令和6年3月)'!Z22</f>
        <v>34612026.72124736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+'(令和6年3月)'!E23</f>
        <v>60.831636540522851</v>
      </c>
      <c r="F42" s="193">
        <f>+'(令和5年12月)'!F23</f>
        <v>0</v>
      </c>
      <c r="G42" s="192">
        <f>+'(令和6年3月)'!G23</f>
        <v>83.279305426152078</v>
      </c>
      <c r="H42" s="193">
        <f>+'(令和5年12月)'!H23</f>
        <v>0</v>
      </c>
      <c r="I42" s="192">
        <f>+'(令和6年3月)'!I23</f>
        <v>62.521994134897362</v>
      </c>
      <c r="J42" s="193">
        <f>+'(令和5年12月)'!J23</f>
        <v>0</v>
      </c>
      <c r="K42" s="192">
        <f>+'(令和6年3月)'!K23</f>
        <v>40.187520206918848</v>
      </c>
      <c r="L42" s="193">
        <f>+'(令和5年12月)'!L23</f>
        <v>0</v>
      </c>
      <c r="M42" s="192">
        <f>+'(令和6年3月)'!M23</f>
        <v>35.83290489119166</v>
      </c>
      <c r="N42" s="193">
        <f>+'(令和5年12月)'!N23</f>
        <v>0</v>
      </c>
      <c r="O42" s="192">
        <f>+'(令和6年3月)'!O23</f>
        <v>90.273124175043151</v>
      </c>
      <c r="P42" s="193">
        <f>+'(令和5年12月)'!P23</f>
        <v>0</v>
      </c>
      <c r="Q42" s="192">
        <f>+'(令和6年3月)'!Q23</f>
        <v>43.273841327250558</v>
      </c>
      <c r="R42" s="193">
        <f>+'(令和5年12月)'!R23</f>
        <v>0</v>
      </c>
      <c r="S42" s="192">
        <f>+'(令和6年3月)'!S23</f>
        <v>124.92016543581923</v>
      </c>
      <c r="T42" s="193">
        <f>+'(令和5年12月)'!T23</f>
        <v>0</v>
      </c>
      <c r="U42" s="192">
        <f>+'(令和6年3月)'!U23</f>
        <v>74.234414874225294</v>
      </c>
      <c r="V42" s="193">
        <f>+'(令和5年12月)'!V23</f>
        <v>0</v>
      </c>
      <c r="W42" s="192">
        <f>+'(令和6年3月)'!W23</f>
        <v>59.036685773667507</v>
      </c>
      <c r="X42" s="193">
        <f>+'(令和5年12月)'!X23</f>
        <v>0</v>
      </c>
      <c r="Y42" s="192">
        <f>+'(令和6年3月)'!Y23</f>
        <v>66.647742459654182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-115</v>
      </c>
      <c r="F43" s="93">
        <f t="shared" si="18"/>
        <v>-8768</v>
      </c>
      <c r="G43" s="90">
        <f t="shared" si="18"/>
        <v>-126.38600000000019</v>
      </c>
      <c r="H43" s="91">
        <f t="shared" si="18"/>
        <v>-34476</v>
      </c>
      <c r="I43" s="92">
        <f t="shared" si="18"/>
        <v>-449</v>
      </c>
      <c r="J43" s="93">
        <f t="shared" si="18"/>
        <v>-12173.118181818398</v>
      </c>
      <c r="K43" s="90">
        <f t="shared" si="18"/>
        <v>-344</v>
      </c>
      <c r="L43" s="91">
        <f t="shared" si="18"/>
        <v>-5809832</v>
      </c>
      <c r="M43" s="92">
        <f t="shared" si="18"/>
        <v>1310.8959999999997</v>
      </c>
      <c r="N43" s="93">
        <f t="shared" si="18"/>
        <v>33867.30299999984</v>
      </c>
      <c r="O43" s="90">
        <f t="shared" si="18"/>
        <v>453</v>
      </c>
      <c r="P43" s="91">
        <f t="shared" si="18"/>
        <v>129843.60000000009</v>
      </c>
      <c r="Q43" s="92">
        <f t="shared" si="18"/>
        <v>4718</v>
      </c>
      <c r="R43" s="93">
        <f t="shared" si="18"/>
        <v>762283.97560000047</v>
      </c>
      <c r="S43" s="90">
        <f t="shared" si="18"/>
        <v>8477</v>
      </c>
      <c r="T43" s="91">
        <f t="shared" si="18"/>
        <v>2085959.4000000004</v>
      </c>
      <c r="U43" s="92">
        <f t="shared" si="18"/>
        <v>-879</v>
      </c>
      <c r="V43" s="93">
        <f t="shared" si="18"/>
        <v>-587640.53720930219</v>
      </c>
      <c r="W43" s="90">
        <f t="shared" si="18"/>
        <v>87.260999999999967</v>
      </c>
      <c r="X43" s="91">
        <f t="shared" si="18"/>
        <v>-34296</v>
      </c>
      <c r="Y43" s="90">
        <f t="shared" si="18"/>
        <v>13132.771000000008</v>
      </c>
      <c r="Z43" s="91">
        <f t="shared" si="18"/>
        <v>-3475231.3767911196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-201.99199999999996</v>
      </c>
      <c r="F44" s="97">
        <f t="shared" si="18"/>
        <v>-54325.600000000006</v>
      </c>
      <c r="G44" s="94">
        <f t="shared" si="18"/>
        <v>-196.24700000000007</v>
      </c>
      <c r="H44" s="95">
        <f t="shared" si="18"/>
        <v>-62704.799999999988</v>
      </c>
      <c r="I44" s="96">
        <f t="shared" si="18"/>
        <v>-370</v>
      </c>
      <c r="J44" s="97">
        <f t="shared" si="18"/>
        <v>-740935.79090909101</v>
      </c>
      <c r="K44" s="94">
        <f t="shared" si="18"/>
        <v>-409</v>
      </c>
      <c r="L44" s="95">
        <f t="shared" si="18"/>
        <v>475913</v>
      </c>
      <c r="M44" s="96">
        <f t="shared" si="18"/>
        <v>1986.0929999999998</v>
      </c>
      <c r="N44" s="97">
        <f t="shared" si="18"/>
        <v>316363.80000000005</v>
      </c>
      <c r="O44" s="94">
        <f t="shared" si="18"/>
        <v>186</v>
      </c>
      <c r="P44" s="95">
        <f t="shared" si="18"/>
        <v>25182</v>
      </c>
      <c r="Q44" s="96">
        <f t="shared" si="18"/>
        <v>772</v>
      </c>
      <c r="R44" s="97">
        <f t="shared" si="18"/>
        <v>67940.099999999627</v>
      </c>
      <c r="S44" s="94">
        <f t="shared" si="18"/>
        <v>4834</v>
      </c>
      <c r="T44" s="95">
        <f t="shared" si="18"/>
        <v>1393016.5</v>
      </c>
      <c r="U44" s="96">
        <f t="shared" si="18"/>
        <v>-544</v>
      </c>
      <c r="V44" s="97">
        <f t="shared" si="18"/>
        <v>-286006.42558139539</v>
      </c>
      <c r="W44" s="94">
        <f t="shared" si="18"/>
        <v>-576.7489999999998</v>
      </c>
      <c r="X44" s="95">
        <f t="shared" si="18"/>
        <v>-106839</v>
      </c>
      <c r="Y44" s="94">
        <f t="shared" si="18"/>
        <v>5480.1049999999959</v>
      </c>
      <c r="Z44" s="95">
        <f t="shared" si="18"/>
        <v>1027603.7835095152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-90.008000000000038</v>
      </c>
      <c r="F45" s="97">
        <f t="shared" si="18"/>
        <v>-11658.400000000023</v>
      </c>
      <c r="G45" s="94">
        <f t="shared" si="18"/>
        <v>73.624000000000251</v>
      </c>
      <c r="H45" s="95">
        <f t="shared" si="18"/>
        <v>30712.800000000047</v>
      </c>
      <c r="I45" s="96">
        <f t="shared" si="18"/>
        <v>-11</v>
      </c>
      <c r="J45" s="97">
        <f t="shared" si="18"/>
        <v>153724.12727272743</v>
      </c>
      <c r="K45" s="94">
        <f t="shared" si="18"/>
        <v>-164</v>
      </c>
      <c r="L45" s="95">
        <f t="shared" si="18"/>
        <v>-252895</v>
      </c>
      <c r="M45" s="96">
        <f t="shared" si="18"/>
        <v>-1341.1409999999996</v>
      </c>
      <c r="N45" s="97">
        <f t="shared" si="18"/>
        <v>-204091.49699999997</v>
      </c>
      <c r="O45" s="94">
        <f t="shared" si="18"/>
        <v>170</v>
      </c>
      <c r="P45" s="95">
        <f t="shared" si="18"/>
        <v>80929.600000000093</v>
      </c>
      <c r="Q45" s="96">
        <f t="shared" si="18"/>
        <v>1055</v>
      </c>
      <c r="R45" s="97">
        <f t="shared" si="18"/>
        <v>297830.23760000244</v>
      </c>
      <c r="S45" s="94">
        <f t="shared" si="18"/>
        <v>2376.9999999999964</v>
      </c>
      <c r="T45" s="95">
        <f t="shared" si="18"/>
        <v>614251.89999999991</v>
      </c>
      <c r="U45" s="96">
        <f t="shared" si="18"/>
        <v>-394</v>
      </c>
      <c r="V45" s="97">
        <f t="shared" si="18"/>
        <v>-460556.27441860456</v>
      </c>
      <c r="W45" s="94">
        <f t="shared" si="18"/>
        <v>156.66999999999825</v>
      </c>
      <c r="X45" s="95">
        <f t="shared" si="18"/>
        <v>16854</v>
      </c>
      <c r="Y45" s="94">
        <f t="shared" si="18"/>
        <v>1832.1450000000186</v>
      </c>
      <c r="Z45" s="95">
        <f t="shared" si="18"/>
        <v>265101.49345412105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-4.4804425030575743</v>
      </c>
      <c r="F46" s="193"/>
      <c r="G46" s="192">
        <f>G23-G42</f>
        <v>-12.448467165385438</v>
      </c>
      <c r="H46" s="193"/>
      <c r="I46" s="192">
        <f>I23-I42</f>
        <v>-12.427476176485264</v>
      </c>
      <c r="J46" s="193"/>
      <c r="K46" s="192">
        <f>K23-K42</f>
        <v>-6.69663566944417</v>
      </c>
      <c r="L46" s="193"/>
      <c r="M46" s="192">
        <f>M23-M42</f>
        <v>13.316336313362427</v>
      </c>
      <c r="N46" s="193"/>
      <c r="O46" s="192">
        <f t="shared" si="18"/>
        <v>5.7760594572890369</v>
      </c>
      <c r="P46" s="193"/>
      <c r="Q46" s="192">
        <f t="shared" si="18"/>
        <v>5.4670331882027412</v>
      </c>
      <c r="R46" s="193"/>
      <c r="S46" s="192">
        <f t="shared" si="18"/>
        <v>18.170140175021487</v>
      </c>
      <c r="T46" s="193"/>
      <c r="U46" s="192">
        <f t="shared" si="18"/>
        <v>-10.331002002279298</v>
      </c>
      <c r="V46" s="193"/>
      <c r="W46" s="192">
        <f t="shared" si="18"/>
        <v>-2.0197870359955488</v>
      </c>
      <c r="X46" s="193"/>
      <c r="Y46" s="192">
        <f t="shared" si="18"/>
        <v>7.9523800980737889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88.963531669865645</v>
      </c>
      <c r="F47" s="72">
        <f t="shared" si="19"/>
        <v>90.542756061782725</v>
      </c>
      <c r="G47" s="71">
        <f t="shared" si="19"/>
        <v>90.004484244642029</v>
      </c>
      <c r="H47" s="73">
        <f t="shared" si="19"/>
        <v>93.221671932539167</v>
      </c>
      <c r="I47" s="74">
        <f t="shared" si="19"/>
        <v>79.270544783010152</v>
      </c>
      <c r="J47" s="72">
        <f t="shared" si="19"/>
        <v>99.109580655680404</v>
      </c>
      <c r="K47" s="71">
        <f t="shared" si="19"/>
        <v>80.342857142857142</v>
      </c>
      <c r="L47" s="73">
        <f t="shared" si="19"/>
        <v>32.230284187281718</v>
      </c>
      <c r="M47" s="74">
        <f t="shared" si="19"/>
        <v>124.14084195793893</v>
      </c>
      <c r="N47" s="72">
        <f t="shared" si="19"/>
        <v>102.27239229431937</v>
      </c>
      <c r="O47" s="71">
        <f t="shared" si="19"/>
        <v>110.30247896292926</v>
      </c>
      <c r="P47" s="73">
        <f t="shared" si="19"/>
        <v>108.79618138166131</v>
      </c>
      <c r="Q47" s="74">
        <f t="shared" si="19"/>
        <v>119.80355943586301</v>
      </c>
      <c r="R47" s="72">
        <f t="shared" si="19"/>
        <v>114.97071655287401</v>
      </c>
      <c r="S47" s="71">
        <f t="shared" si="19"/>
        <v>121.37471948359766</v>
      </c>
      <c r="T47" s="73">
        <f t="shared" si="19"/>
        <v>128.1433297795954</v>
      </c>
      <c r="U47" s="74">
        <f t="shared" si="19"/>
        <v>78.258718773188235</v>
      </c>
      <c r="V47" s="72">
        <f t="shared" si="19"/>
        <v>58.34637972904234</v>
      </c>
      <c r="W47" s="71">
        <f t="shared" si="19"/>
        <v>102.19362503569691</v>
      </c>
      <c r="X47" s="73">
        <f t="shared" si="19"/>
        <v>94.874209183559088</v>
      </c>
      <c r="Y47" s="71">
        <f t="shared" si="19"/>
        <v>114.99969909848215</v>
      </c>
      <c r="Z47" s="73">
        <f t="shared" si="19"/>
        <v>87.628881362354562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83.429696472518472</v>
      </c>
      <c r="F48" s="66">
        <f t="shared" si="19"/>
        <v>63.765540792913932</v>
      </c>
      <c r="G48" s="63">
        <f t="shared" si="19"/>
        <v>84.433044808132848</v>
      </c>
      <c r="H48" s="64">
        <f t="shared" si="19"/>
        <v>87.611101342126744</v>
      </c>
      <c r="I48" s="65">
        <f t="shared" si="19"/>
        <v>82.364156339370837</v>
      </c>
      <c r="J48" s="66">
        <f t="shared" si="19"/>
        <v>61.849919311742298</v>
      </c>
      <c r="K48" s="63">
        <f t="shared" si="19"/>
        <v>79.332996462860024</v>
      </c>
      <c r="L48" s="64">
        <f t="shared" si="19"/>
        <v>118.73634132831086</v>
      </c>
      <c r="M48" s="65">
        <f t="shared" si="19"/>
        <v>132.57949615363415</v>
      </c>
      <c r="N48" s="66">
        <f t="shared" si="19"/>
        <v>122.40574910621712</v>
      </c>
      <c r="O48" s="63">
        <f t="shared" si="19"/>
        <v>104.13885180240321</v>
      </c>
      <c r="P48" s="64">
        <f t="shared" si="19"/>
        <v>101.67894774740178</v>
      </c>
      <c r="Q48" s="65">
        <f t="shared" si="19"/>
        <v>102.8897623058207</v>
      </c>
      <c r="R48" s="66">
        <f t="shared" si="19"/>
        <v>101.23789722203081</v>
      </c>
      <c r="S48" s="63">
        <f t="shared" si="19"/>
        <v>111.81185094685399</v>
      </c>
      <c r="T48" s="64">
        <f t="shared" si="19"/>
        <v>118.59684898616334</v>
      </c>
      <c r="U48" s="65">
        <f t="shared" si="19"/>
        <v>86.738176499268647</v>
      </c>
      <c r="V48" s="66">
        <f t="shared" si="19"/>
        <v>81.779562369973206</v>
      </c>
      <c r="W48" s="63">
        <f t="shared" si="19"/>
        <v>87.141281829702351</v>
      </c>
      <c r="X48" s="64">
        <f t="shared" si="19"/>
        <v>85.259031756018416</v>
      </c>
      <c r="Y48" s="63">
        <f t="shared" si="19"/>
        <v>105.86897859153295</v>
      </c>
      <c r="Z48" s="64">
        <f t="shared" si="19"/>
        <v>104.40586314005469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94.914537930785102</v>
      </c>
      <c r="F49" s="70">
        <f t="shared" si="19"/>
        <v>96.227055016181211</v>
      </c>
      <c r="G49" s="67">
        <f t="shared" si="19"/>
        <v>104.85032468794451</v>
      </c>
      <c r="H49" s="68">
        <f t="shared" si="19"/>
        <v>104.4966824799981</v>
      </c>
      <c r="I49" s="69">
        <f t="shared" si="19"/>
        <v>99.680603948896632</v>
      </c>
      <c r="J49" s="70">
        <f t="shared" si="19"/>
        <v>105.41966077267726</v>
      </c>
      <c r="K49" s="67">
        <f t="shared" si="19"/>
        <v>96.375690607734811</v>
      </c>
      <c r="L49" s="68">
        <f t="shared" si="19"/>
        <v>97.111382121900263</v>
      </c>
      <c r="M49" s="69">
        <f t="shared" si="19"/>
        <v>91.485084496730934</v>
      </c>
      <c r="N49" s="70">
        <f t="shared" si="19"/>
        <v>93.912644085791158</v>
      </c>
      <c r="O49" s="67">
        <f t="shared" si="19"/>
        <v>103.4864643150123</v>
      </c>
      <c r="P49" s="68">
        <f t="shared" si="19"/>
        <v>105.42539227529728</v>
      </c>
      <c r="Q49" s="69">
        <f t="shared" si="19"/>
        <v>101.85253797702853</v>
      </c>
      <c r="R49" s="70">
        <f t="shared" si="19"/>
        <v>102.81748999294254</v>
      </c>
      <c r="S49" s="67">
        <f t="shared" si="19"/>
        <v>107.51710877512555</v>
      </c>
      <c r="T49" s="68">
        <f t="shared" si="19"/>
        <v>122.04786228823978</v>
      </c>
      <c r="U49" s="69">
        <f t="shared" si="19"/>
        <v>92.779254100613954</v>
      </c>
      <c r="V49" s="70">
        <f t="shared" si="19"/>
        <v>78.959993829061474</v>
      </c>
      <c r="W49" s="67">
        <f t="shared" si="19"/>
        <v>102.26595365082707</v>
      </c>
      <c r="X49" s="68">
        <f t="shared" si="19"/>
        <v>101.02855155115753</v>
      </c>
      <c r="Y49" s="67">
        <f t="shared" si="19"/>
        <v>101.37937792505063</v>
      </c>
      <c r="Z49" s="68">
        <f t="shared" si="19"/>
        <v>100.76592305786988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4065-35AC-460B-B786-3564C5FC43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L15" sqref="L1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868</v>
      </c>
      <c r="F5" s="14">
        <v>69724</v>
      </c>
      <c r="G5" s="15">
        <v>30</v>
      </c>
      <c r="H5" s="16">
        <v>5440</v>
      </c>
      <c r="I5" s="13">
        <v>1439</v>
      </c>
      <c r="J5" s="14">
        <v>1197976</v>
      </c>
      <c r="K5" s="17">
        <v>1692</v>
      </c>
      <c r="L5" s="18">
        <v>8533198</v>
      </c>
      <c r="M5" s="13">
        <v>1019</v>
      </c>
      <c r="N5" s="75">
        <v>222510</v>
      </c>
      <c r="O5" s="19">
        <v>784</v>
      </c>
      <c r="P5" s="18">
        <v>45632</v>
      </c>
      <c r="Q5" s="13">
        <v>9427</v>
      </c>
      <c r="R5" s="14">
        <v>1644576</v>
      </c>
      <c r="S5" s="19">
        <v>16660</v>
      </c>
      <c r="T5" s="18">
        <v>4716924</v>
      </c>
      <c r="U5" s="13">
        <v>3813</v>
      </c>
      <c r="V5" s="14">
        <v>1377505</v>
      </c>
      <c r="W5" s="13">
        <v>347</v>
      </c>
      <c r="X5" s="18">
        <v>76216</v>
      </c>
      <c r="Y5" s="20">
        <f t="shared" ref="Y5:Z19" si="0">+W5+U5+S5+Q5+O5+M5+K5+I5+G5+E5</f>
        <v>36079</v>
      </c>
      <c r="Z5" s="21">
        <f t="shared" si="0"/>
        <v>17889701</v>
      </c>
    </row>
    <row r="6" spans="1:26" ht="18.95" customHeight="1" x14ac:dyDescent="0.15">
      <c r="A6" s="7"/>
      <c r="B6" s="22"/>
      <c r="C6" s="83"/>
      <c r="D6" s="81" t="s">
        <v>22</v>
      </c>
      <c r="E6" s="23">
        <v>781</v>
      </c>
      <c r="F6" s="24">
        <v>63867</v>
      </c>
      <c r="G6" s="25">
        <v>30</v>
      </c>
      <c r="H6" s="26">
        <v>5440</v>
      </c>
      <c r="I6" s="27">
        <v>1615</v>
      </c>
      <c r="J6" s="21">
        <v>1260314</v>
      </c>
      <c r="K6" s="25">
        <v>1870</v>
      </c>
      <c r="L6" s="26">
        <v>2503257</v>
      </c>
      <c r="M6" s="27">
        <v>816</v>
      </c>
      <c r="N6" s="76">
        <v>201716</v>
      </c>
      <c r="O6" s="25">
        <v>814</v>
      </c>
      <c r="P6" s="26">
        <v>42276</v>
      </c>
      <c r="Q6" s="27">
        <v>12190</v>
      </c>
      <c r="R6" s="21">
        <v>1975861</v>
      </c>
      <c r="S6" s="25">
        <v>17111</v>
      </c>
      <c r="T6" s="26">
        <v>4767768</v>
      </c>
      <c r="U6" s="27">
        <v>3865</v>
      </c>
      <c r="V6" s="21">
        <v>1542705</v>
      </c>
      <c r="W6" s="27">
        <v>482</v>
      </c>
      <c r="X6" s="26">
        <v>97330</v>
      </c>
      <c r="Y6" s="20">
        <f t="shared" si="0"/>
        <v>39574</v>
      </c>
      <c r="Z6" s="21">
        <f t="shared" si="0"/>
        <v>12460534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1523.9</v>
      </c>
      <c r="F7" s="36">
        <v>274558</v>
      </c>
      <c r="G7" s="29">
        <v>151</v>
      </c>
      <c r="H7" s="30">
        <v>74178</v>
      </c>
      <c r="I7" s="31">
        <v>2174</v>
      </c>
      <c r="J7" s="32">
        <v>2509389</v>
      </c>
      <c r="K7" s="77">
        <v>4361</v>
      </c>
      <c r="L7" s="30">
        <v>8635084</v>
      </c>
      <c r="M7" s="23">
        <v>1730.3</v>
      </c>
      <c r="N7" s="24">
        <v>273272.25</v>
      </c>
      <c r="O7" s="33">
        <v>2899</v>
      </c>
      <c r="P7" s="34">
        <v>702253</v>
      </c>
      <c r="Q7" s="23">
        <v>29466.400000000001</v>
      </c>
      <c r="R7" s="24">
        <v>4710474</v>
      </c>
      <c r="S7" s="33">
        <v>26965.200000000001</v>
      </c>
      <c r="T7" s="34">
        <v>2001601</v>
      </c>
      <c r="U7" s="23">
        <v>3903.5</v>
      </c>
      <c r="V7" s="24">
        <v>1960430.5</v>
      </c>
      <c r="W7" s="23">
        <v>1442.2</v>
      </c>
      <c r="X7" s="34">
        <v>383160</v>
      </c>
      <c r="Y7" s="31">
        <f t="shared" si="0"/>
        <v>74616.5</v>
      </c>
      <c r="Z7" s="24">
        <f t="shared" si="0"/>
        <v>21524399.75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170</v>
      </c>
      <c r="F8" s="14">
        <v>21916</v>
      </c>
      <c r="G8" s="15">
        <v>200.42700000000002</v>
      </c>
      <c r="H8" s="16">
        <v>118782</v>
      </c>
      <c r="I8" s="13">
        <v>535</v>
      </c>
      <c r="J8" s="14">
        <v>45726.636363636368</v>
      </c>
      <c r="K8" s="17">
        <v>0</v>
      </c>
      <c r="L8" s="18">
        <v>0</v>
      </c>
      <c r="M8" s="13">
        <v>3976</v>
      </c>
      <c r="N8" s="75">
        <v>992631</v>
      </c>
      <c r="O8" s="19">
        <v>19</v>
      </c>
      <c r="P8" s="18">
        <v>0</v>
      </c>
      <c r="Q8" s="13">
        <v>6771</v>
      </c>
      <c r="R8" s="14">
        <v>1505226</v>
      </c>
      <c r="S8" s="19">
        <v>22711</v>
      </c>
      <c r="T8" s="18">
        <v>2631190</v>
      </c>
      <c r="U8" s="13">
        <v>108</v>
      </c>
      <c r="V8" s="14">
        <v>6929.0232558139542</v>
      </c>
      <c r="W8" s="13">
        <v>43</v>
      </c>
      <c r="X8" s="18">
        <v>1400</v>
      </c>
      <c r="Y8" s="13">
        <f t="shared" si="0"/>
        <v>34533.427000000003</v>
      </c>
      <c r="Z8" s="14">
        <f t="shared" si="0"/>
        <v>5323800.6596194506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23841</v>
      </c>
      <c r="G9" s="25">
        <v>185.66400000000002</v>
      </c>
      <c r="H9" s="26">
        <v>106108</v>
      </c>
      <c r="I9" s="27">
        <v>249</v>
      </c>
      <c r="J9" s="21">
        <v>36372.181818181823</v>
      </c>
      <c r="K9" s="25">
        <v>59</v>
      </c>
      <c r="L9" s="26">
        <v>911</v>
      </c>
      <c r="M9" s="27">
        <v>4274</v>
      </c>
      <c r="N9" s="76">
        <v>875073</v>
      </c>
      <c r="O9" s="25">
        <v>0</v>
      </c>
      <c r="P9" s="26">
        <v>0</v>
      </c>
      <c r="Q9" s="27">
        <v>6836</v>
      </c>
      <c r="R9" s="21">
        <v>1555377</v>
      </c>
      <c r="S9" s="25">
        <v>23481</v>
      </c>
      <c r="T9" s="26">
        <v>2648359</v>
      </c>
      <c r="U9" s="27">
        <v>90</v>
      </c>
      <c r="V9" s="21">
        <v>3080.1860465116279</v>
      </c>
      <c r="W9" s="27">
        <v>265</v>
      </c>
      <c r="X9" s="26">
        <v>15868</v>
      </c>
      <c r="Y9" s="20">
        <f t="shared" si="0"/>
        <v>35635.663999999997</v>
      </c>
      <c r="Z9" s="21">
        <f t="shared" si="0"/>
        <v>5264989.3678646926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195</v>
      </c>
      <c r="F10" s="36">
        <v>27386</v>
      </c>
      <c r="G10" s="29">
        <v>174.91899999999998</v>
      </c>
      <c r="H10" s="30">
        <v>102000.2</v>
      </c>
      <c r="I10" s="37">
        <v>851</v>
      </c>
      <c r="J10" s="38">
        <v>97434.636363636368</v>
      </c>
      <c r="K10" s="77">
        <v>0</v>
      </c>
      <c r="L10" s="30">
        <v>0</v>
      </c>
      <c r="M10" s="35">
        <v>8363.0750000000007</v>
      </c>
      <c r="N10" s="36">
        <v>1993548</v>
      </c>
      <c r="O10" s="29">
        <v>22</v>
      </c>
      <c r="P10" s="30">
        <v>0</v>
      </c>
      <c r="Q10" s="35">
        <v>12213</v>
      </c>
      <c r="R10" s="36">
        <v>1587279</v>
      </c>
      <c r="S10" s="29">
        <v>4563</v>
      </c>
      <c r="T10" s="30">
        <v>761404</v>
      </c>
      <c r="U10" s="35">
        <v>749</v>
      </c>
      <c r="V10" s="36">
        <v>63478.534883720931</v>
      </c>
      <c r="W10" s="35">
        <v>65</v>
      </c>
      <c r="X10" s="30">
        <v>1100</v>
      </c>
      <c r="Y10" s="37">
        <f t="shared" si="0"/>
        <v>27195.994000000002</v>
      </c>
      <c r="Z10" s="36">
        <f t="shared" si="0"/>
        <v>4633630.3712473577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1551.3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2151</v>
      </c>
      <c r="R11" s="14">
        <v>578411.6</v>
      </c>
      <c r="S11" s="19">
        <v>0</v>
      </c>
      <c r="T11" s="18">
        <v>0</v>
      </c>
      <c r="U11" s="13">
        <v>107</v>
      </c>
      <c r="V11" s="14">
        <v>23045</v>
      </c>
      <c r="W11" s="13">
        <v>0</v>
      </c>
      <c r="X11" s="18">
        <v>0</v>
      </c>
      <c r="Y11" s="13">
        <f>+W11+U11+S11+Q11+O11+M11+K11+I11+G11+E11</f>
        <v>2352</v>
      </c>
      <c r="Z11" s="14">
        <f t="shared" si="0"/>
        <v>693007.9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1451.3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2415</v>
      </c>
      <c r="R12" s="21">
        <v>645388.4</v>
      </c>
      <c r="S12" s="25">
        <v>0</v>
      </c>
      <c r="T12" s="26">
        <v>0</v>
      </c>
      <c r="U12" s="27">
        <v>146</v>
      </c>
      <c r="V12" s="21">
        <v>23696</v>
      </c>
      <c r="W12" s="27">
        <v>30</v>
      </c>
      <c r="X12" s="26">
        <v>24180</v>
      </c>
      <c r="Y12" s="20">
        <f t="shared" ref="Y12:Y19" si="1">+W12+U12+S12+Q12+O12+M12+K12+I12+G12+E12</f>
        <v>2684</v>
      </c>
      <c r="Z12" s="21">
        <f t="shared" si="0"/>
        <v>784715.70000000007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36</v>
      </c>
      <c r="J13" s="38">
        <v>12110.400000000001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6918.5</v>
      </c>
      <c r="R13" s="36">
        <v>1932462.7000000002</v>
      </c>
      <c r="S13" s="29">
        <v>2</v>
      </c>
      <c r="T13" s="30">
        <v>1835</v>
      </c>
      <c r="U13" s="35">
        <v>755</v>
      </c>
      <c r="V13" s="36">
        <v>154266</v>
      </c>
      <c r="W13" s="35">
        <v>13</v>
      </c>
      <c r="X13" s="30">
        <v>34295</v>
      </c>
      <c r="Y13" s="37">
        <f t="shared" si="1"/>
        <v>7938.5</v>
      </c>
      <c r="Z13" s="36">
        <f t="shared" si="0"/>
        <v>2348969.1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440</v>
      </c>
      <c r="N15" s="76">
        <v>55453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440</v>
      </c>
      <c r="Z15" s="24">
        <f t="shared" si="0"/>
        <v>55453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4416</v>
      </c>
      <c r="N16" s="36">
        <v>618480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4416</v>
      </c>
      <c r="Z16" s="36">
        <f t="shared" si="0"/>
        <v>618480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4</v>
      </c>
      <c r="F17" s="14">
        <v>1072</v>
      </c>
      <c r="G17" s="19">
        <v>959</v>
      </c>
      <c r="H17" s="18">
        <v>309399</v>
      </c>
      <c r="I17" s="13">
        <v>188</v>
      </c>
      <c r="J17" s="14">
        <v>121868</v>
      </c>
      <c r="K17" s="19">
        <v>58</v>
      </c>
      <c r="L17" s="18">
        <v>39705</v>
      </c>
      <c r="M17" s="13">
        <v>420.2</v>
      </c>
      <c r="N17" s="75">
        <v>260240</v>
      </c>
      <c r="O17" s="19">
        <v>3594</v>
      </c>
      <c r="P17" s="18">
        <v>1430504</v>
      </c>
      <c r="Q17" s="13">
        <v>5475</v>
      </c>
      <c r="R17" s="14">
        <v>1363620</v>
      </c>
      <c r="S17" s="19">
        <v>288</v>
      </c>
      <c r="T17" s="18">
        <v>63800</v>
      </c>
      <c r="U17" s="13">
        <v>15</v>
      </c>
      <c r="V17" s="14">
        <v>3300</v>
      </c>
      <c r="W17" s="13">
        <v>3587.9360000000001</v>
      </c>
      <c r="X17" s="18">
        <v>591471</v>
      </c>
      <c r="Y17" s="41">
        <f t="shared" si="1"/>
        <v>14589.136</v>
      </c>
      <c r="Z17" s="42">
        <f t="shared" si="0"/>
        <v>4184979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242</v>
      </c>
      <c r="F18" s="21">
        <v>62220</v>
      </c>
      <c r="G18" s="25">
        <v>970</v>
      </c>
      <c r="H18" s="26">
        <v>319589</v>
      </c>
      <c r="I18" s="27">
        <v>231</v>
      </c>
      <c r="J18" s="21">
        <v>644023</v>
      </c>
      <c r="K18" s="25">
        <v>50</v>
      </c>
      <c r="L18" s="26">
        <v>35885</v>
      </c>
      <c r="M18" s="27">
        <v>551.14400000000001</v>
      </c>
      <c r="N18" s="21">
        <v>264734</v>
      </c>
      <c r="O18" s="25">
        <v>3680</v>
      </c>
      <c r="P18" s="26">
        <v>1457592</v>
      </c>
      <c r="Q18" s="27">
        <v>5274</v>
      </c>
      <c r="R18" s="21">
        <v>1311721</v>
      </c>
      <c r="S18" s="25">
        <v>333</v>
      </c>
      <c r="T18" s="26">
        <v>74478</v>
      </c>
      <c r="U18" s="27">
        <v>1</v>
      </c>
      <c r="V18" s="21">
        <v>220</v>
      </c>
      <c r="W18" s="27">
        <v>3708.2759999999998</v>
      </c>
      <c r="X18" s="26">
        <v>587398</v>
      </c>
      <c r="Y18" s="23">
        <f t="shared" si="1"/>
        <v>15040.42</v>
      </c>
      <c r="Z18" s="24">
        <f t="shared" si="0"/>
        <v>4757860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51.008000000000003</v>
      </c>
      <c r="F19" s="24">
        <v>7056</v>
      </c>
      <c r="G19" s="33">
        <v>997</v>
      </c>
      <c r="H19" s="34">
        <v>311832</v>
      </c>
      <c r="I19" s="23">
        <v>383</v>
      </c>
      <c r="J19" s="24">
        <v>217482</v>
      </c>
      <c r="K19" s="78">
        <v>164</v>
      </c>
      <c r="L19" s="34">
        <v>119795</v>
      </c>
      <c r="M19" s="23">
        <v>1222.116</v>
      </c>
      <c r="N19" s="24">
        <v>448411.5</v>
      </c>
      <c r="O19" s="33">
        <v>1955</v>
      </c>
      <c r="P19" s="34">
        <v>789429</v>
      </c>
      <c r="Q19" s="23">
        <v>8351</v>
      </c>
      <c r="R19" s="24">
        <v>2340549</v>
      </c>
      <c r="S19" s="33">
        <v>91</v>
      </c>
      <c r="T19" s="34">
        <v>21153</v>
      </c>
      <c r="U19" s="23">
        <v>49</v>
      </c>
      <c r="V19" s="24">
        <v>10780</v>
      </c>
      <c r="W19" s="23">
        <v>5393.8867000000009</v>
      </c>
      <c r="X19" s="34">
        <v>1220060</v>
      </c>
      <c r="Y19" s="35">
        <f t="shared" si="1"/>
        <v>18657.010700000003</v>
      </c>
      <c r="Z19" s="36">
        <f t="shared" si="0"/>
        <v>5486547.5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92712</v>
      </c>
      <c r="G20" s="19">
        <f>G5+G8+G11+G14+G17</f>
        <v>1264.4270000000001</v>
      </c>
      <c r="H20" s="18">
        <f t="shared" si="2"/>
        <v>508621</v>
      </c>
      <c r="I20" s="13">
        <f t="shared" si="2"/>
        <v>2166</v>
      </c>
      <c r="J20" s="14">
        <f t="shared" si="2"/>
        <v>1367121.9363636365</v>
      </c>
      <c r="K20" s="19">
        <f t="shared" si="2"/>
        <v>1750</v>
      </c>
      <c r="L20" s="18">
        <f t="shared" si="2"/>
        <v>8572903</v>
      </c>
      <c r="M20" s="13">
        <f t="shared" si="2"/>
        <v>5430.2</v>
      </c>
      <c r="N20" s="14">
        <f t="shared" si="2"/>
        <v>1490381</v>
      </c>
      <c r="O20" s="19">
        <f t="shared" si="2"/>
        <v>4397</v>
      </c>
      <c r="P20" s="18">
        <f t="shared" si="2"/>
        <v>1476136</v>
      </c>
      <c r="Q20" s="13">
        <f t="shared" si="2"/>
        <v>23824</v>
      </c>
      <c r="R20" s="14">
        <f t="shared" si="2"/>
        <v>5091833.5999999996</v>
      </c>
      <c r="S20" s="19">
        <f t="shared" si="2"/>
        <v>39659</v>
      </c>
      <c r="T20" s="18">
        <f t="shared" si="2"/>
        <v>7411914</v>
      </c>
      <c r="U20" s="13">
        <f t="shared" si="2"/>
        <v>4043</v>
      </c>
      <c r="V20" s="14">
        <f t="shared" si="2"/>
        <v>1410779.0232558139</v>
      </c>
      <c r="W20" s="13">
        <f t="shared" si="2"/>
        <v>3977.9360000000001</v>
      </c>
      <c r="X20" s="18">
        <f t="shared" si="2"/>
        <v>669087</v>
      </c>
      <c r="Y20" s="31">
        <f t="shared" ref="Y20:Z22" si="3">+Y17+Y14+Y11+Y8+Y5</f>
        <v>87553.562999999995</v>
      </c>
      <c r="Z20" s="32">
        <f t="shared" si="3"/>
        <v>28091488.559619449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1219</v>
      </c>
      <c r="F21" s="21">
        <f t="shared" si="4"/>
        <v>149928</v>
      </c>
      <c r="G21" s="25">
        <f t="shared" si="4"/>
        <v>1260.664</v>
      </c>
      <c r="H21" s="26">
        <f t="shared" si="4"/>
        <v>506137</v>
      </c>
      <c r="I21" s="27">
        <f t="shared" si="4"/>
        <v>2098</v>
      </c>
      <c r="J21" s="21">
        <f t="shared" si="4"/>
        <v>1942160.4818181819</v>
      </c>
      <c r="K21" s="25">
        <f t="shared" si="4"/>
        <v>1979</v>
      </c>
      <c r="L21" s="26">
        <f t="shared" si="4"/>
        <v>2540053</v>
      </c>
      <c r="M21" s="27">
        <f t="shared" si="4"/>
        <v>6096.1440000000002</v>
      </c>
      <c r="N21" s="21">
        <f t="shared" si="4"/>
        <v>1411976</v>
      </c>
      <c r="O21" s="25">
        <f t="shared" si="4"/>
        <v>4494</v>
      </c>
      <c r="P21" s="26">
        <f t="shared" si="4"/>
        <v>1499868</v>
      </c>
      <c r="Q21" s="27">
        <f t="shared" si="4"/>
        <v>26715</v>
      </c>
      <c r="R21" s="21">
        <f t="shared" si="4"/>
        <v>5488347.4000000004</v>
      </c>
      <c r="S21" s="25">
        <f t="shared" si="4"/>
        <v>40925</v>
      </c>
      <c r="T21" s="26">
        <f t="shared" si="4"/>
        <v>7490605</v>
      </c>
      <c r="U21" s="27">
        <f t="shared" si="2"/>
        <v>4102</v>
      </c>
      <c r="V21" s="21">
        <f t="shared" si="2"/>
        <v>1569701.1860465116</v>
      </c>
      <c r="W21" s="27">
        <f t="shared" si="2"/>
        <v>4485.2759999999998</v>
      </c>
      <c r="X21" s="26">
        <f t="shared" si="2"/>
        <v>724776</v>
      </c>
      <c r="Y21" s="23">
        <f t="shared" si="3"/>
        <v>93374.084000000003</v>
      </c>
      <c r="Z21" s="24">
        <f t="shared" si="3"/>
        <v>23323552.067864694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1769.9080000000001</v>
      </c>
      <c r="F22" s="24">
        <f t="shared" si="2"/>
        <v>309000</v>
      </c>
      <c r="G22" s="33">
        <f t="shared" si="2"/>
        <v>1517.9189999999999</v>
      </c>
      <c r="H22" s="34">
        <f t="shared" si="2"/>
        <v>683010.2</v>
      </c>
      <c r="I22" s="23">
        <f t="shared" si="2"/>
        <v>3444</v>
      </c>
      <c r="J22" s="24">
        <f t="shared" si="2"/>
        <v>2836416.0363636361</v>
      </c>
      <c r="K22" s="33">
        <f t="shared" si="2"/>
        <v>4525</v>
      </c>
      <c r="L22" s="34">
        <f t="shared" si="2"/>
        <v>8754879</v>
      </c>
      <c r="M22" s="23">
        <f t="shared" si="2"/>
        <v>15750.491</v>
      </c>
      <c r="N22" s="24">
        <f t="shared" si="2"/>
        <v>3352711.75</v>
      </c>
      <c r="O22" s="33">
        <f t="shared" si="2"/>
        <v>4876</v>
      </c>
      <c r="P22" s="34">
        <f t="shared" si="2"/>
        <v>1491682</v>
      </c>
      <c r="Q22" s="23">
        <f t="shared" si="2"/>
        <v>56948.9</v>
      </c>
      <c r="R22" s="24">
        <f t="shared" si="2"/>
        <v>10570764.699999999</v>
      </c>
      <c r="S22" s="33">
        <f t="shared" si="2"/>
        <v>31621.200000000001</v>
      </c>
      <c r="T22" s="34">
        <f t="shared" si="2"/>
        <v>2785993</v>
      </c>
      <c r="U22" s="23">
        <f t="shared" si="2"/>
        <v>5456.5</v>
      </c>
      <c r="V22" s="24">
        <f t="shared" si="2"/>
        <v>2188955.0348837208</v>
      </c>
      <c r="W22" s="23">
        <f t="shared" si="2"/>
        <v>6914.0867000000007</v>
      </c>
      <c r="X22" s="34">
        <f t="shared" si="2"/>
        <v>1638615</v>
      </c>
      <c r="Y22" s="23">
        <f t="shared" si="3"/>
        <v>132824.00469999999</v>
      </c>
      <c r="Z22" s="24">
        <f t="shared" si="3"/>
        <v>34612026.72124736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60.831636540522851</v>
      </c>
      <c r="F23" s="175"/>
      <c r="G23" s="174">
        <f>(G20+G21)/(G22+G41)*100</f>
        <v>83.279305426152078</v>
      </c>
      <c r="H23" s="175"/>
      <c r="I23" s="174">
        <f>(I20+I21)/(I22+I41)*100</f>
        <v>62.521994134897362</v>
      </c>
      <c r="J23" s="175"/>
      <c r="K23" s="174">
        <f>(K20+K21)/(K22+K41)*100</f>
        <v>40.187520206918848</v>
      </c>
      <c r="L23" s="175"/>
      <c r="M23" s="174">
        <f>(M20+M21)/(M22+M41)*100</f>
        <v>35.83290489119166</v>
      </c>
      <c r="N23" s="175"/>
      <c r="O23" s="174">
        <f>(O20+O21)/(O22+O41)*100</f>
        <v>90.273124175043151</v>
      </c>
      <c r="P23" s="175"/>
      <c r="Q23" s="174">
        <f>(Q20+Q21)/(Q22+Q41)*100</f>
        <v>43.273841327250558</v>
      </c>
      <c r="R23" s="175"/>
      <c r="S23" s="174">
        <f>(S20+S21)/(S22+S41)*100</f>
        <v>124.92016543581923</v>
      </c>
      <c r="T23" s="175"/>
      <c r="U23" s="174">
        <f>(U20+U21)/(U22+U41)*100</f>
        <v>74.234414874225294</v>
      </c>
      <c r="V23" s="175"/>
      <c r="W23" s="174">
        <f>(W20+W21)/(W22+W41)*100</f>
        <v>59.036685773667507</v>
      </c>
      <c r="X23" s="175"/>
      <c r="Y23" s="174">
        <f>(Y20+Y21)/(Y22+Y41)*100</f>
        <v>66.647742459654182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174585.34567898442</v>
      </c>
      <c r="F24" s="177"/>
      <c r="G24" s="178">
        <f>H22/G22*1000</f>
        <v>449964.85319704149</v>
      </c>
      <c r="H24" s="179"/>
      <c r="I24" s="180">
        <f>J22/I22*1000</f>
        <v>823581.89209164807</v>
      </c>
      <c r="J24" s="181"/>
      <c r="K24" s="178">
        <f>L22/K22*1000</f>
        <v>1934779.8895027624</v>
      </c>
      <c r="L24" s="179"/>
      <c r="M24" s="180">
        <f>N22/M22*1000</f>
        <v>212863.9513523737</v>
      </c>
      <c r="N24" s="181"/>
      <c r="O24" s="178">
        <f>P22/O22*1000</f>
        <v>305923.29778506974</v>
      </c>
      <c r="P24" s="179"/>
      <c r="Q24" s="180">
        <f>R22/Q22*1000</f>
        <v>185618.41756381598</v>
      </c>
      <c r="R24" s="181"/>
      <c r="S24" s="178">
        <f>T22/S22*1000</f>
        <v>88105.226873110441</v>
      </c>
      <c r="T24" s="179"/>
      <c r="U24" s="180">
        <f>V22/U22*1000</f>
        <v>401164.67238774325</v>
      </c>
      <c r="V24" s="181"/>
      <c r="W24" s="178">
        <f>X22/W22*1000</f>
        <v>236996.59421395449</v>
      </c>
      <c r="X24" s="179"/>
      <c r="Y24" s="180">
        <f>Z22/Y22*1000</f>
        <v>260585.62832390913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1.3325211839513225</v>
      </c>
      <c r="F25" s="49"/>
      <c r="G25" s="50">
        <f>G22/Y22*100</f>
        <v>1.1428047237609</v>
      </c>
      <c r="H25" s="51"/>
      <c r="I25" s="48">
        <f>I22/Y22*100</f>
        <v>2.5929048049550341</v>
      </c>
      <c r="J25" s="49"/>
      <c r="K25" s="50">
        <f>K22/Y22*100</f>
        <v>3.4067637173117102</v>
      </c>
      <c r="L25" s="51"/>
      <c r="M25" s="48">
        <f>M22/Y22*100</f>
        <v>11.858166026219807</v>
      </c>
      <c r="N25" s="49"/>
      <c r="O25" s="50">
        <f>O22/Y22*100</f>
        <v>3.671023179140751</v>
      </c>
      <c r="P25" s="51"/>
      <c r="Q25" s="48">
        <f>Q22/Y22*100</f>
        <v>42.875457737196207</v>
      </c>
      <c r="R25" s="49"/>
      <c r="S25" s="50">
        <f>S22/Y22*100</f>
        <v>23.806841294554044</v>
      </c>
      <c r="T25" s="51"/>
      <c r="U25" s="48">
        <f>U22/Y22*100</f>
        <v>4.1080676737041646</v>
      </c>
      <c r="V25" s="49"/>
      <c r="W25" s="50">
        <f>W22/Y22*100</f>
        <v>5.2054496592060673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+'(令和5年3月)'!E20</f>
        <v>1094.1279999999999</v>
      </c>
      <c r="F27" s="128">
        <f>+'(令和5年3月)'!F20</f>
        <v>123819</v>
      </c>
      <c r="G27" s="129">
        <f>+'(令和5年3月)'!G20</f>
        <v>1461</v>
      </c>
      <c r="H27" s="130">
        <f>+'(令和5年3月)'!H20</f>
        <v>524244</v>
      </c>
      <c r="I27" s="131">
        <f>+'(令和5年3月)'!I20</f>
        <v>2891</v>
      </c>
      <c r="J27" s="128">
        <f>+'(令和5年3月)'!J20</f>
        <v>3905990.6</v>
      </c>
      <c r="K27" s="129">
        <f>+'(令和5年3月)'!K20</f>
        <v>1885</v>
      </c>
      <c r="L27" s="130">
        <f>+'(令和5年3月)'!L20</f>
        <v>3631930</v>
      </c>
      <c r="M27" s="131">
        <f>+'(令和5年3月)'!M20</f>
        <v>6914</v>
      </c>
      <c r="N27" s="128">
        <f>+'(令和5年3月)'!N20</f>
        <v>1510701</v>
      </c>
      <c r="O27" s="129">
        <f>+'(令和5年3月)'!O20</f>
        <v>4180</v>
      </c>
      <c r="P27" s="130">
        <f>+'(令和5年3月)'!P20</f>
        <v>1389165</v>
      </c>
      <c r="Q27" s="131">
        <f>+'(令和5年3月)'!Q20</f>
        <v>28213</v>
      </c>
      <c r="R27" s="128">
        <f>+'(令和5年3月)'!R20</f>
        <v>5436063.2000000002</v>
      </c>
      <c r="S27" s="129">
        <f>+'(令和5年3月)'!S20</f>
        <v>50388</v>
      </c>
      <c r="T27" s="130">
        <f>+'(令和5年3月)'!T20</f>
        <v>8915031</v>
      </c>
      <c r="U27" s="131">
        <f>+'(令和5年3月)'!U20</f>
        <v>4917</v>
      </c>
      <c r="V27" s="128">
        <f>+'(令和5年3月)'!V20</f>
        <v>1777710</v>
      </c>
      <c r="W27" s="131">
        <f>+'(令和5年3月)'!W20</f>
        <v>7555</v>
      </c>
      <c r="X27" s="130">
        <f>+'(令和5年3月)'!X20</f>
        <v>1726304</v>
      </c>
      <c r="Y27" s="131">
        <f>+'(令和5年3月)'!Y20</f>
        <v>109498.128</v>
      </c>
      <c r="Z27" s="128">
        <f>+'(令和5年3月)'!Z20</f>
        <v>28940957.800000001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+'(令和5年3月)'!E21</f>
        <v>985.12</v>
      </c>
      <c r="F28" s="135">
        <f>+'(令和5年3月)'!F21</f>
        <v>97247</v>
      </c>
      <c r="G28" s="136">
        <f>+'(令和5年3月)'!G21</f>
        <v>1350</v>
      </c>
      <c r="H28" s="137">
        <f>+'(令和5年3月)'!H21</f>
        <v>491891</v>
      </c>
      <c r="I28" s="134">
        <f>+'(令和5年3月)'!I21</f>
        <v>3394</v>
      </c>
      <c r="J28" s="135">
        <f>+'(令和5年3月)'!J21</f>
        <v>4774400.3</v>
      </c>
      <c r="K28" s="136">
        <f>+'(令和5年3月)'!K21</f>
        <v>1938</v>
      </c>
      <c r="L28" s="137">
        <f>+'(令和5年3月)'!L21</f>
        <v>3708180</v>
      </c>
      <c r="M28" s="134">
        <f>+'(令和5年3月)'!M21</f>
        <v>7256</v>
      </c>
      <c r="N28" s="135">
        <f>+'(令和5年3月)'!N21</f>
        <v>1641495</v>
      </c>
      <c r="O28" s="136">
        <f>+'(令和5年3月)'!O21</f>
        <v>4326</v>
      </c>
      <c r="P28" s="137">
        <f>+'(令和5年3月)'!P21</f>
        <v>1432536</v>
      </c>
      <c r="Q28" s="134">
        <f>+'(令和5年3月)'!Q21</f>
        <v>28953</v>
      </c>
      <c r="R28" s="135">
        <f>+'(令和5年3月)'!R21</f>
        <v>5416865.4000000004</v>
      </c>
      <c r="S28" s="136">
        <f>+'(令和5年3月)'!S21</f>
        <v>48309</v>
      </c>
      <c r="T28" s="137">
        <f>+'(令和5年3月)'!T21</f>
        <v>8571599</v>
      </c>
      <c r="U28" s="134">
        <f>+'(令和5年3月)'!U21</f>
        <v>4991</v>
      </c>
      <c r="V28" s="135">
        <f>+'(令和5年3月)'!V21</f>
        <v>2162023</v>
      </c>
      <c r="W28" s="134">
        <f>+'(令和5年3月)'!W21</f>
        <v>7262</v>
      </c>
      <c r="X28" s="137">
        <f>+'(令和5年3月)'!X21</f>
        <v>1707792</v>
      </c>
      <c r="Y28" s="138">
        <f>+'(令和5年3月)'!Y21</f>
        <v>108764.12</v>
      </c>
      <c r="Z28" s="139">
        <f>+'(令和5年3月)'!Z21</f>
        <v>30004028.699999999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+'(令和5年3月)'!E22</f>
        <v>2038.4080000000001</v>
      </c>
      <c r="F29" s="139">
        <f>+'(令和5年3月)'!F22</f>
        <v>380509</v>
      </c>
      <c r="G29" s="140">
        <f>+'(令和5年3月)'!G22</f>
        <v>1752.902</v>
      </c>
      <c r="H29" s="141">
        <f>+'(令和5年3月)'!H22</f>
        <v>757056</v>
      </c>
      <c r="I29" s="138">
        <f>+'(令和5年3月)'!I22</f>
        <v>4909</v>
      </c>
      <c r="J29" s="139">
        <f>+'(令和5年3月)'!J22</f>
        <v>3814216.3</v>
      </c>
      <c r="K29" s="140">
        <f>+'(令和5年3月)'!K22</f>
        <v>7327.2999999999993</v>
      </c>
      <c r="L29" s="141">
        <f>+'(令和5年3月)'!L22</f>
        <v>3941162</v>
      </c>
      <c r="M29" s="138">
        <f>+'(令和5年3月)'!M22</f>
        <v>17261.884000000002</v>
      </c>
      <c r="N29" s="139">
        <f>+'(令和5年3月)'!N22</f>
        <v>3394031.25</v>
      </c>
      <c r="O29" s="140">
        <f>+'(令和5年3月)'!O22</f>
        <v>4883</v>
      </c>
      <c r="P29" s="141">
        <f>+'(令和5年3月)'!P22</f>
        <v>1375419</v>
      </c>
      <c r="Q29" s="138">
        <f>+'(令和5年3月)'!Q22</f>
        <v>59608.5</v>
      </c>
      <c r="R29" s="139">
        <f>+'(令和5年3月)'!R22</f>
        <v>10897853.1</v>
      </c>
      <c r="S29" s="140">
        <f>+'(令和5年3月)'!S22</f>
        <v>30369</v>
      </c>
      <c r="T29" s="141">
        <f>+'(令和5年3月)'!T22</f>
        <v>2886385</v>
      </c>
      <c r="U29" s="138">
        <f>+'(令和5年3月)'!U22</f>
        <v>5577.2</v>
      </c>
      <c r="V29" s="139">
        <f>+'(令和5年3月)'!V22</f>
        <v>1514296.5</v>
      </c>
      <c r="W29" s="138">
        <f>+'(令和5年3月)'!W22</f>
        <v>7843.9409999999998</v>
      </c>
      <c r="X29" s="141">
        <f>+'(令和5年3月)'!X22</f>
        <v>2000185.5</v>
      </c>
      <c r="Y29" s="138">
        <f>+'(令和5年3月)'!Y22</f>
        <v>141571.13500000001</v>
      </c>
      <c r="Z29" s="139">
        <f>+'(令和5年3月)'!Z22</f>
        <v>30961113.649999999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+'(令和5年3月)'!E23</f>
        <v>52.402938851879931</v>
      </c>
      <c r="F30" s="183">
        <f>+'(令和5年1月)'!F23</f>
        <v>0</v>
      </c>
      <c r="G30" s="182">
        <f>+'(令和5年3月)'!G23</f>
        <v>82.803013075276212</v>
      </c>
      <c r="H30" s="183">
        <f>+'(令和5年1月)'!H23</f>
        <v>0</v>
      </c>
      <c r="I30" s="182">
        <f>+'(令和5年3月)'!I23</f>
        <v>60.895262087007076</v>
      </c>
      <c r="J30" s="183">
        <f>+'(令和5年1月)'!J23</f>
        <v>0</v>
      </c>
      <c r="K30" s="182">
        <f>+'(令和5年3月)'!K23</f>
        <v>25.993363975087714</v>
      </c>
      <c r="L30" s="183">
        <f>+'(令和5年1月)'!L23</f>
        <v>0</v>
      </c>
      <c r="M30" s="182">
        <f>+'(令和5年3月)'!M23</f>
        <v>40.641582884392506</v>
      </c>
      <c r="N30" s="183">
        <f>+'(令和5年1月)'!N23</f>
        <v>0</v>
      </c>
      <c r="O30" s="182">
        <f>+'(令和5年3月)'!O23</f>
        <v>85.815173527037942</v>
      </c>
      <c r="P30" s="183">
        <f>+'(令和5年1月)'!P23</f>
        <v>0</v>
      </c>
      <c r="Q30" s="182">
        <f>+'(令和5年3月)'!Q23</f>
        <v>47.655409855198108</v>
      </c>
      <c r="R30" s="183">
        <f>+'(令和5年1月)'!R23</f>
        <v>0</v>
      </c>
      <c r="S30" s="182">
        <f>+'(令和5年3月)'!S23</f>
        <v>168.25551066332531</v>
      </c>
      <c r="T30" s="183">
        <f>+'(令和5年1月)'!T23</f>
        <v>0</v>
      </c>
      <c r="U30" s="182">
        <f>+'(令和5年3月)'!U23</f>
        <v>88.240532934345055</v>
      </c>
      <c r="V30" s="183">
        <f>+'(令和5年1月)'!V23</f>
        <v>0</v>
      </c>
      <c r="W30" s="182">
        <f>+'(令和5年3月)'!W23</f>
        <v>96.246271975322699</v>
      </c>
      <c r="X30" s="183">
        <f>+'(令和5年1月)'!X23</f>
        <v>0</v>
      </c>
      <c r="Y30" s="182">
        <f>+'(令和5年3月)'!Y23</f>
        <v>77.286070334585318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-52.127999999999929</v>
      </c>
      <c r="F31" s="91">
        <f t="shared" ref="F31:Z33" si="5">F20-F27</f>
        <v>-31107</v>
      </c>
      <c r="G31" s="92">
        <f t="shared" si="5"/>
        <v>-196.57299999999987</v>
      </c>
      <c r="H31" s="93">
        <f t="shared" si="5"/>
        <v>-15623</v>
      </c>
      <c r="I31" s="90">
        <f t="shared" si="5"/>
        <v>-725</v>
      </c>
      <c r="J31" s="91">
        <f t="shared" si="5"/>
        <v>-2538868.6636363636</v>
      </c>
      <c r="K31" s="92">
        <f t="shared" si="5"/>
        <v>-135</v>
      </c>
      <c r="L31" s="93">
        <f t="shared" si="5"/>
        <v>4940973</v>
      </c>
      <c r="M31" s="90">
        <f t="shared" si="5"/>
        <v>-1483.8000000000002</v>
      </c>
      <c r="N31" s="91">
        <f t="shared" si="5"/>
        <v>-20320</v>
      </c>
      <c r="O31" s="92">
        <f t="shared" si="5"/>
        <v>217</v>
      </c>
      <c r="P31" s="93">
        <f t="shared" si="5"/>
        <v>86971</v>
      </c>
      <c r="Q31" s="90">
        <f t="shared" si="5"/>
        <v>-4389</v>
      </c>
      <c r="R31" s="91">
        <f t="shared" si="5"/>
        <v>-344229.60000000056</v>
      </c>
      <c r="S31" s="92">
        <f t="shared" si="5"/>
        <v>-10729</v>
      </c>
      <c r="T31" s="93">
        <f t="shared" si="5"/>
        <v>-1503117</v>
      </c>
      <c r="U31" s="90">
        <f t="shared" si="5"/>
        <v>-874</v>
      </c>
      <c r="V31" s="91">
        <f t="shared" si="5"/>
        <v>-366930.97674418613</v>
      </c>
      <c r="W31" s="92">
        <f t="shared" si="5"/>
        <v>-3577.0639999999999</v>
      </c>
      <c r="X31" s="93">
        <f t="shared" si="5"/>
        <v>-1057217</v>
      </c>
      <c r="Y31" s="90">
        <f t="shared" si="5"/>
        <v>-21944.565000000002</v>
      </c>
      <c r="Z31" s="91">
        <f t="shared" si="5"/>
        <v>-849469.24038055167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233.88</v>
      </c>
      <c r="F32" s="95">
        <f t="shared" si="6"/>
        <v>52681</v>
      </c>
      <c r="G32" s="96">
        <f t="shared" si="6"/>
        <v>-89.336000000000013</v>
      </c>
      <c r="H32" s="97">
        <f t="shared" si="6"/>
        <v>14246</v>
      </c>
      <c r="I32" s="94">
        <f t="shared" si="6"/>
        <v>-1296</v>
      </c>
      <c r="J32" s="95">
        <f t="shared" si="6"/>
        <v>-2832239.8181818179</v>
      </c>
      <c r="K32" s="96">
        <f t="shared" si="6"/>
        <v>41</v>
      </c>
      <c r="L32" s="97">
        <f t="shared" si="6"/>
        <v>-1168127</v>
      </c>
      <c r="M32" s="94">
        <f t="shared" si="6"/>
        <v>-1159.8559999999998</v>
      </c>
      <c r="N32" s="95">
        <f t="shared" si="6"/>
        <v>-229519</v>
      </c>
      <c r="O32" s="96">
        <f t="shared" si="6"/>
        <v>168</v>
      </c>
      <c r="P32" s="97">
        <f t="shared" si="6"/>
        <v>67332</v>
      </c>
      <c r="Q32" s="94">
        <f t="shared" si="6"/>
        <v>-2238</v>
      </c>
      <c r="R32" s="95">
        <f t="shared" si="6"/>
        <v>71482</v>
      </c>
      <c r="S32" s="96">
        <f t="shared" si="6"/>
        <v>-7384</v>
      </c>
      <c r="T32" s="97">
        <f t="shared" si="6"/>
        <v>-1080994</v>
      </c>
      <c r="U32" s="94">
        <f t="shared" si="5"/>
        <v>-889</v>
      </c>
      <c r="V32" s="95">
        <f t="shared" si="5"/>
        <v>-592321.81395348837</v>
      </c>
      <c r="W32" s="96">
        <f t="shared" si="5"/>
        <v>-2776.7240000000002</v>
      </c>
      <c r="X32" s="97">
        <f t="shared" si="5"/>
        <v>-983016</v>
      </c>
      <c r="Y32" s="94">
        <f t="shared" si="5"/>
        <v>-15390.035999999993</v>
      </c>
      <c r="Z32" s="95">
        <f t="shared" si="5"/>
        <v>-6680476.6321353056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-268.5</v>
      </c>
      <c r="F33" s="95">
        <f t="shared" si="5"/>
        <v>-71509</v>
      </c>
      <c r="G33" s="96">
        <f t="shared" si="5"/>
        <v>-234.98300000000017</v>
      </c>
      <c r="H33" s="97">
        <f t="shared" si="5"/>
        <v>-74045.800000000047</v>
      </c>
      <c r="I33" s="94">
        <f t="shared" si="5"/>
        <v>-1465</v>
      </c>
      <c r="J33" s="95">
        <f t="shared" si="5"/>
        <v>-977800.26363636367</v>
      </c>
      <c r="K33" s="96">
        <f t="shared" si="5"/>
        <v>-2802.2999999999993</v>
      </c>
      <c r="L33" s="97">
        <f t="shared" si="5"/>
        <v>4813717</v>
      </c>
      <c r="M33" s="94">
        <f t="shared" si="5"/>
        <v>-1511.3930000000018</v>
      </c>
      <c r="N33" s="95">
        <f t="shared" si="5"/>
        <v>-41319.5</v>
      </c>
      <c r="O33" s="96">
        <f t="shared" si="5"/>
        <v>-7</v>
      </c>
      <c r="P33" s="97">
        <f t="shared" si="5"/>
        <v>116263</v>
      </c>
      <c r="Q33" s="94">
        <f t="shared" si="5"/>
        <v>-2659.5999999999985</v>
      </c>
      <c r="R33" s="95">
        <f t="shared" si="5"/>
        <v>-327088.40000000037</v>
      </c>
      <c r="S33" s="96">
        <f t="shared" si="5"/>
        <v>1252.2000000000007</v>
      </c>
      <c r="T33" s="97">
        <f t="shared" si="5"/>
        <v>-100392</v>
      </c>
      <c r="U33" s="94">
        <f t="shared" si="5"/>
        <v>-120.69999999999982</v>
      </c>
      <c r="V33" s="95">
        <f t="shared" si="5"/>
        <v>674658.5348837208</v>
      </c>
      <c r="W33" s="96">
        <f t="shared" si="5"/>
        <v>-929.85429999999906</v>
      </c>
      <c r="X33" s="97">
        <f t="shared" si="5"/>
        <v>-361570.5</v>
      </c>
      <c r="Y33" s="94">
        <f t="shared" si="5"/>
        <v>-8747.1303000000189</v>
      </c>
      <c r="Z33" s="95">
        <f t="shared" si="5"/>
        <v>3650913.0712473616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8.4286976886429201</v>
      </c>
      <c r="F34" s="188"/>
      <c r="G34" s="187">
        <f t="shared" ref="G34" si="7">+G23-G30</f>
        <v>0.47629235087586608</v>
      </c>
      <c r="H34" s="188"/>
      <c r="I34" s="187">
        <f t="shared" ref="I34" si="8">+I23-I30</f>
        <v>1.626732047890286</v>
      </c>
      <c r="J34" s="188"/>
      <c r="K34" s="187">
        <f t="shared" ref="K34" si="9">+K23-K30</f>
        <v>14.194156231831133</v>
      </c>
      <c r="L34" s="188"/>
      <c r="M34" s="187">
        <f t="shared" ref="M34" si="10">+M23-M30</f>
        <v>-4.8086779932008454</v>
      </c>
      <c r="N34" s="188"/>
      <c r="O34" s="187">
        <f t="shared" ref="O34" si="11">+O23-O30</f>
        <v>4.4579506480052089</v>
      </c>
      <c r="P34" s="188"/>
      <c r="Q34" s="187">
        <f t="shared" ref="Q34" si="12">+Q23-Q30</f>
        <v>-4.3815685279475503</v>
      </c>
      <c r="R34" s="188"/>
      <c r="S34" s="187">
        <f t="shared" ref="S34" si="13">+S23-S30</f>
        <v>-43.335345227506082</v>
      </c>
      <c r="T34" s="188"/>
      <c r="U34" s="187">
        <f t="shared" ref="U34" si="14">+U23-U30</f>
        <v>-14.006118060119761</v>
      </c>
      <c r="V34" s="188"/>
      <c r="W34" s="187">
        <f t="shared" ref="W34" si="15">+W23-W30</f>
        <v>-37.209586201655192</v>
      </c>
      <c r="X34" s="188"/>
      <c r="Y34" s="187">
        <f t="shared" ref="Y34" si="16">+Y23-Y30</f>
        <v>-10.638327874931136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95.235657985171756</v>
      </c>
      <c r="F35" s="60">
        <f t="shared" si="17"/>
        <v>74.877038257456448</v>
      </c>
      <c r="G35" s="61">
        <f t="shared" si="17"/>
        <v>86.54531143052705</v>
      </c>
      <c r="H35" s="62">
        <f t="shared" si="17"/>
        <v>97.019899130939024</v>
      </c>
      <c r="I35" s="59">
        <f t="shared" si="17"/>
        <v>74.922172258733994</v>
      </c>
      <c r="J35" s="60">
        <f t="shared" si="17"/>
        <v>35.00064583779686</v>
      </c>
      <c r="K35" s="61">
        <f t="shared" si="17"/>
        <v>92.838196286472154</v>
      </c>
      <c r="L35" s="62">
        <f t="shared" si="17"/>
        <v>236.04262747354713</v>
      </c>
      <c r="M35" s="59">
        <f t="shared" si="17"/>
        <v>78.539195834538617</v>
      </c>
      <c r="N35" s="60">
        <f t="shared" si="17"/>
        <v>98.654929069352576</v>
      </c>
      <c r="O35" s="61">
        <f t="shared" si="17"/>
        <v>105.19138755980862</v>
      </c>
      <c r="P35" s="62">
        <f t="shared" si="17"/>
        <v>106.26066737932499</v>
      </c>
      <c r="Q35" s="59">
        <f t="shared" si="17"/>
        <v>84.443341721901248</v>
      </c>
      <c r="R35" s="60">
        <f t="shared" si="17"/>
        <v>93.667667439922326</v>
      </c>
      <c r="S35" s="61">
        <f t="shared" si="17"/>
        <v>78.7072318806065</v>
      </c>
      <c r="T35" s="62">
        <f t="shared" si="17"/>
        <v>83.139520210305491</v>
      </c>
      <c r="U35" s="59">
        <f t="shared" si="17"/>
        <v>82.224933902786262</v>
      </c>
      <c r="V35" s="60">
        <f t="shared" si="17"/>
        <v>79.359345633191793</v>
      </c>
      <c r="W35" s="61">
        <f t="shared" si="17"/>
        <v>52.653024487094648</v>
      </c>
      <c r="X35" s="62">
        <f t="shared" si="17"/>
        <v>38.758353105826089</v>
      </c>
      <c r="Y35" s="59">
        <f t="shared" si="17"/>
        <v>79.958958750418091</v>
      </c>
      <c r="Z35" s="60">
        <f t="shared" si="17"/>
        <v>97.064819878281455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123.74127009907423</v>
      </c>
      <c r="F36" s="64">
        <f t="shared" si="17"/>
        <v>154.17236521435109</v>
      </c>
      <c r="G36" s="65">
        <f t="shared" si="17"/>
        <v>93.382518518518523</v>
      </c>
      <c r="H36" s="66">
        <f t="shared" si="17"/>
        <v>102.89617008646223</v>
      </c>
      <c r="I36" s="63">
        <f t="shared" si="17"/>
        <v>61.814967589864466</v>
      </c>
      <c r="J36" s="64">
        <f t="shared" si="17"/>
        <v>40.67862683860384</v>
      </c>
      <c r="K36" s="65">
        <f t="shared" si="17"/>
        <v>102.11558307533539</v>
      </c>
      <c r="L36" s="66">
        <f t="shared" si="17"/>
        <v>68.498643539418254</v>
      </c>
      <c r="M36" s="63">
        <f t="shared" si="17"/>
        <v>84.015214994487323</v>
      </c>
      <c r="N36" s="64">
        <f t="shared" si="17"/>
        <v>86.017685098035628</v>
      </c>
      <c r="O36" s="65">
        <f t="shared" si="17"/>
        <v>103.88349514563106</v>
      </c>
      <c r="P36" s="66">
        <f t="shared" si="17"/>
        <v>104.70019601601635</v>
      </c>
      <c r="Q36" s="63">
        <f t="shared" si="17"/>
        <v>92.270231064138429</v>
      </c>
      <c r="R36" s="64">
        <f t="shared" si="17"/>
        <v>101.31961927649154</v>
      </c>
      <c r="S36" s="65">
        <f t="shared" si="17"/>
        <v>84.715063445734756</v>
      </c>
      <c r="T36" s="66">
        <f t="shared" si="17"/>
        <v>87.388654088927865</v>
      </c>
      <c r="U36" s="63">
        <f t="shared" si="17"/>
        <v>82.187938288920066</v>
      </c>
      <c r="V36" s="64">
        <f t="shared" si="17"/>
        <v>72.603352787944971</v>
      </c>
      <c r="W36" s="65">
        <f t="shared" si="17"/>
        <v>61.763646378408154</v>
      </c>
      <c r="X36" s="66">
        <f t="shared" si="17"/>
        <v>42.439360296804296</v>
      </c>
      <c r="Y36" s="63">
        <f t="shared" si="17"/>
        <v>85.85007997122581</v>
      </c>
      <c r="Z36" s="64">
        <f t="shared" si="17"/>
        <v>77.73473456204465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86.827955934238872</v>
      </c>
      <c r="F37" s="68">
        <f t="shared" si="17"/>
        <v>81.207014814367071</v>
      </c>
      <c r="G37" s="69">
        <f t="shared" si="17"/>
        <v>86.594629933675691</v>
      </c>
      <c r="H37" s="70">
        <f t="shared" si="17"/>
        <v>90.219244018936507</v>
      </c>
      <c r="I37" s="67">
        <f t="shared" si="17"/>
        <v>70.156854756569558</v>
      </c>
      <c r="J37" s="68">
        <f t="shared" si="17"/>
        <v>74.364320564715641</v>
      </c>
      <c r="K37" s="69">
        <f t="shared" si="17"/>
        <v>61.755353267915879</v>
      </c>
      <c r="L37" s="70">
        <f t="shared" si="17"/>
        <v>222.13953651232808</v>
      </c>
      <c r="M37" s="67">
        <f t="shared" si="17"/>
        <v>91.244333469046595</v>
      </c>
      <c r="N37" s="68">
        <f t="shared" si="17"/>
        <v>98.782583395482888</v>
      </c>
      <c r="O37" s="69">
        <f t="shared" si="17"/>
        <v>99.856645504812619</v>
      </c>
      <c r="P37" s="70">
        <f t="shared" si="17"/>
        <v>108.45291507533341</v>
      </c>
      <c r="Q37" s="67">
        <f t="shared" si="17"/>
        <v>95.538220220270603</v>
      </c>
      <c r="R37" s="68">
        <f t="shared" si="17"/>
        <v>96.998597824740358</v>
      </c>
      <c r="S37" s="69">
        <f t="shared" si="17"/>
        <v>104.12328361157759</v>
      </c>
      <c r="T37" s="70">
        <f t="shared" si="17"/>
        <v>96.521877712086223</v>
      </c>
      <c r="U37" s="67">
        <f t="shared" si="17"/>
        <v>97.835831600086067</v>
      </c>
      <c r="V37" s="68">
        <f t="shared" si="17"/>
        <v>144.5526047827305</v>
      </c>
      <c r="W37" s="69">
        <f t="shared" si="17"/>
        <v>88.145572487095464</v>
      </c>
      <c r="X37" s="70">
        <f t="shared" si="17"/>
        <v>81.923151627686536</v>
      </c>
      <c r="Y37" s="67">
        <f t="shared" si="17"/>
        <v>93.821388590265926</v>
      </c>
      <c r="Z37" s="68">
        <f t="shared" si="17"/>
        <v>111.79193071838152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+'(令和6年2月)'!E20</f>
        <v>1062</v>
      </c>
      <c r="F39" s="143">
        <f>+'(令和6年2月)'!F20</f>
        <v>98904</v>
      </c>
      <c r="G39" s="142">
        <f>+'(令和6年2月)'!G20</f>
        <v>1115.655</v>
      </c>
      <c r="H39" s="143">
        <f>+'(令和6年2月)'!H20</f>
        <v>477997</v>
      </c>
      <c r="I39" s="142">
        <f>+'(令和6年2月)'!I20</f>
        <v>1756</v>
      </c>
      <c r="J39" s="143">
        <f>+'(令和6年2月)'!J20</f>
        <v>1380931.9363636365</v>
      </c>
      <c r="K39" s="142">
        <f>+'(令和6年2月)'!K20</f>
        <v>1479</v>
      </c>
      <c r="L39" s="143">
        <f>+'(令和6年2月)'!L20</f>
        <v>3713308</v>
      </c>
      <c r="M39" s="142">
        <f>+'(令和6年2月)'!M20</f>
        <v>6641</v>
      </c>
      <c r="N39" s="143">
        <f>+'(令和6年2月)'!N20</f>
        <v>1576980</v>
      </c>
      <c r="O39" s="142">
        <f>+'(令和6年2月)'!O20</f>
        <v>3684</v>
      </c>
      <c r="P39" s="143">
        <f>+'(令和6年2月)'!P20</f>
        <v>1205427</v>
      </c>
      <c r="Q39" s="142">
        <f>+'(令和6年2月)'!Q20</f>
        <v>25490</v>
      </c>
      <c r="R39" s="143">
        <f>+'(令和6年2月)'!R20</f>
        <v>5042751.2</v>
      </c>
      <c r="S39" s="144">
        <f>+'(令和6年2月)'!S20</f>
        <v>37099</v>
      </c>
      <c r="T39" s="145">
        <f>+'(令和6年2月)'!T20</f>
        <v>6703378</v>
      </c>
      <c r="U39" s="142">
        <f>+'(令和6年2月)'!U20</f>
        <v>4031</v>
      </c>
      <c r="V39" s="143">
        <f>+'(令和6年2月)'!V20</f>
        <v>1617724.046511628</v>
      </c>
      <c r="W39" s="142">
        <f>+'(令和6年2月)'!W20</f>
        <v>4669.4859999999999</v>
      </c>
      <c r="X39" s="143">
        <f>+'(令和6年2月)'!X20</f>
        <v>828881</v>
      </c>
      <c r="Y39" s="146">
        <f>+'(令和6年2月)'!Y20</f>
        <v>87027.141000000003</v>
      </c>
      <c r="Z39" s="147">
        <f>+'(令和6年2月)'!Z20</f>
        <v>22646282.182875264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+'(令和6年2月)'!E21</f>
        <v>964</v>
      </c>
      <c r="F40" s="149">
        <f>+'(令和6年2月)'!F21</f>
        <v>100870</v>
      </c>
      <c r="G40" s="148">
        <f>+'(令和6年2月)'!G21</f>
        <v>1157.3139999999999</v>
      </c>
      <c r="H40" s="149">
        <f>+'(令和6年2月)'!H21</f>
        <v>481523.8</v>
      </c>
      <c r="I40" s="148">
        <f>+'(令和6年2月)'!I21</f>
        <v>1859</v>
      </c>
      <c r="J40" s="149">
        <f>+'(令和6年2月)'!J21</f>
        <v>1641357.3909090909</v>
      </c>
      <c r="K40" s="148">
        <f>+'(令和6年2月)'!K21</f>
        <v>2012</v>
      </c>
      <c r="L40" s="149">
        <f>+'(令和6年2月)'!L21</f>
        <v>4803383</v>
      </c>
      <c r="M40" s="148">
        <f>+'(令和6年2月)'!M21</f>
        <v>5794.0919999999996</v>
      </c>
      <c r="N40" s="149">
        <f>+'(令和6年2月)'!N21</f>
        <v>1154175</v>
      </c>
      <c r="O40" s="148">
        <f>+'(令和6年2月)'!O21</f>
        <v>3728</v>
      </c>
      <c r="P40" s="149">
        <f>+'(令和6年2月)'!P21</f>
        <v>1215107</v>
      </c>
      <c r="Q40" s="148">
        <f>+'(令和6年2月)'!Q21</f>
        <v>25977</v>
      </c>
      <c r="R40" s="149">
        <f>+'(令和6年2月)'!R21</f>
        <v>5089655.8</v>
      </c>
      <c r="S40" s="144">
        <f>+'(令和6年2月)'!S21</f>
        <v>40405.5</v>
      </c>
      <c r="T40" s="145">
        <f>+'(令和6年2月)'!T21</f>
        <v>7610949</v>
      </c>
      <c r="U40" s="148">
        <f>+'(令和6年2月)'!U21</f>
        <v>3120</v>
      </c>
      <c r="V40" s="149">
        <f>+'(令和6年2月)'!V21</f>
        <v>1025437.3488372093</v>
      </c>
      <c r="W40" s="148">
        <f>+'(令和6年2月)'!W21</f>
        <v>4012.4859999999999</v>
      </c>
      <c r="X40" s="149">
        <f>+'(令和6年2月)'!X21</f>
        <v>696441</v>
      </c>
      <c r="Y40" s="150">
        <f>+'(令和6年2月)'!Y21</f>
        <v>89029.391999999993</v>
      </c>
      <c r="Z40" s="151">
        <f>+'(令和6年2月)'!Z21</f>
        <v>23818899.3397463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+'(令和6年2月)'!E22</f>
        <v>1946.9080000000001</v>
      </c>
      <c r="F41" s="149">
        <f>+'(令和6年2月)'!F22</f>
        <v>366216</v>
      </c>
      <c r="G41" s="148">
        <f>+'(令和6年2月)'!G22</f>
        <v>1514.1559999999999</v>
      </c>
      <c r="H41" s="149">
        <f>+'(令和6年2月)'!H22</f>
        <v>680526.2</v>
      </c>
      <c r="I41" s="148">
        <f>+'(令和6年2月)'!I22</f>
        <v>3376</v>
      </c>
      <c r="J41" s="149">
        <f>+'(令和6年2月)'!J22</f>
        <v>3411454.5818181816</v>
      </c>
      <c r="K41" s="148">
        <f>+'(令和6年2月)'!K22</f>
        <v>4754</v>
      </c>
      <c r="L41" s="149">
        <f>+'(令和6年2月)'!L22</f>
        <v>2722029</v>
      </c>
      <c r="M41" s="148">
        <f>+'(令和6年2月)'!M22</f>
        <v>16416.435000000001</v>
      </c>
      <c r="N41" s="149">
        <f>+'(令和6年2月)'!N22</f>
        <v>3274306.75</v>
      </c>
      <c r="O41" s="148">
        <f>+'(令和6年2月)'!O22</f>
        <v>4973</v>
      </c>
      <c r="P41" s="149">
        <f>+'(令和6年2月)'!P22</f>
        <v>1515414</v>
      </c>
      <c r="Q41" s="148">
        <f>+'(令和6年2月)'!Q22</f>
        <v>59839.9</v>
      </c>
      <c r="R41" s="149">
        <f>+'(令和6年2月)'!R22</f>
        <v>10967278.5</v>
      </c>
      <c r="S41" s="144">
        <f>+'(令和6年2月)'!S22</f>
        <v>32887.199999999997</v>
      </c>
      <c r="T41" s="145">
        <f>+'(令和6年2月)'!T22</f>
        <v>2864684</v>
      </c>
      <c r="U41" s="148">
        <f>+'(令和6年2月)'!U22</f>
        <v>5515.5</v>
      </c>
      <c r="V41" s="149">
        <f>+'(令和6年2月)'!V22</f>
        <v>2347877.1976744188</v>
      </c>
      <c r="W41" s="148">
        <f>+'(令和6年2月)'!W22</f>
        <v>7421.4267</v>
      </c>
      <c r="X41" s="149">
        <f>+'(令和6年2月)'!X22</f>
        <v>1694304</v>
      </c>
      <c r="Y41" s="150">
        <f>+'(令和6年2月)'!Y22</f>
        <v>138644.5257</v>
      </c>
      <c r="Z41" s="151">
        <f>+'(令和6年2月)'!Z22</f>
        <v>29844090.229492601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+'(令和6年2月)'!E23</f>
        <v>53.374557670867077</v>
      </c>
      <c r="F42" s="193">
        <f>+'(令和5年12月)'!F23</f>
        <v>0</v>
      </c>
      <c r="G42" s="192">
        <f>+'(令和6年2月)'!G23</f>
        <v>74.038777564999805</v>
      </c>
      <c r="H42" s="193">
        <f>+'(令和5年12月)'!H23</f>
        <v>0</v>
      </c>
      <c r="I42" s="192">
        <f>+'(令和6年2月)'!I23</f>
        <v>52.735229759299784</v>
      </c>
      <c r="J42" s="193">
        <f>+'(令和5年12月)'!J23</f>
        <v>0</v>
      </c>
      <c r="K42" s="192">
        <f>+'(令和6年2月)'!K23</f>
        <v>34.767453440892346</v>
      </c>
      <c r="L42" s="193">
        <f>+'(令和5年12月)'!L23</f>
        <v>0</v>
      </c>
      <c r="M42" s="192">
        <f>+'(令和6年2月)'!M23</f>
        <v>38.876717229889792</v>
      </c>
      <c r="N42" s="193">
        <f>+'(令和5年12月)'!N23</f>
        <v>0</v>
      </c>
      <c r="O42" s="192">
        <f>+'(令和6年2月)'!O23</f>
        <v>74.194194194194196</v>
      </c>
      <c r="P42" s="193">
        <f>+'(令和5年12月)'!P23</f>
        <v>0</v>
      </c>
      <c r="Q42" s="192">
        <f>+'(令和6年2月)'!Q23</f>
        <v>42.829633476134838</v>
      </c>
      <c r="R42" s="193">
        <f>+'(令和5年12月)'!R23</f>
        <v>0</v>
      </c>
      <c r="S42" s="192">
        <f>+'(令和6年2月)'!S23</f>
        <v>112.19381913090305</v>
      </c>
      <c r="T42" s="193">
        <f>+'(令和5年12月)'!T23</f>
        <v>0</v>
      </c>
      <c r="U42" s="192">
        <f>+'(令和6年2月)'!U23</f>
        <v>70.662055335968375</v>
      </c>
      <c r="V42" s="193">
        <f>+'(令和5年12月)'!V23</f>
        <v>0</v>
      </c>
      <c r="W42" s="192">
        <f>+'(令和6年2月)'!W23</f>
        <v>61.201619354109496</v>
      </c>
      <c r="X42" s="193">
        <f>+'(令和5年12月)'!X23</f>
        <v>0</v>
      </c>
      <c r="Y42" s="192">
        <f>+'(令和6年2月)'!Y23</f>
        <v>63.036883528815544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-20</v>
      </c>
      <c r="F43" s="93">
        <f t="shared" si="18"/>
        <v>-6192</v>
      </c>
      <c r="G43" s="90">
        <f t="shared" si="18"/>
        <v>148.77200000000016</v>
      </c>
      <c r="H43" s="91">
        <f t="shared" si="18"/>
        <v>30624</v>
      </c>
      <c r="I43" s="92">
        <f t="shared" si="18"/>
        <v>410</v>
      </c>
      <c r="J43" s="93">
        <f t="shared" si="18"/>
        <v>-13810</v>
      </c>
      <c r="K43" s="90">
        <f t="shared" si="18"/>
        <v>271</v>
      </c>
      <c r="L43" s="91">
        <f t="shared" si="18"/>
        <v>4859595</v>
      </c>
      <c r="M43" s="92">
        <f t="shared" si="18"/>
        <v>-1210.8000000000002</v>
      </c>
      <c r="N43" s="93">
        <f t="shared" si="18"/>
        <v>-86599</v>
      </c>
      <c r="O43" s="90">
        <f t="shared" si="18"/>
        <v>713</v>
      </c>
      <c r="P43" s="91">
        <f t="shared" si="18"/>
        <v>270709</v>
      </c>
      <c r="Q43" s="92">
        <f t="shared" si="18"/>
        <v>-1666</v>
      </c>
      <c r="R43" s="93">
        <f t="shared" si="18"/>
        <v>49082.399999999441</v>
      </c>
      <c r="S43" s="90">
        <f t="shared" si="18"/>
        <v>2560</v>
      </c>
      <c r="T43" s="91">
        <f t="shared" si="18"/>
        <v>708536</v>
      </c>
      <c r="U43" s="92">
        <f t="shared" si="18"/>
        <v>12</v>
      </c>
      <c r="V43" s="93">
        <f t="shared" si="18"/>
        <v>-206945.0232558141</v>
      </c>
      <c r="W43" s="90">
        <f t="shared" si="18"/>
        <v>-691.54999999999973</v>
      </c>
      <c r="X43" s="91">
        <f t="shared" si="18"/>
        <v>-159794</v>
      </c>
      <c r="Y43" s="90">
        <f t="shared" si="18"/>
        <v>526.42199999999139</v>
      </c>
      <c r="Z43" s="91">
        <f t="shared" si="18"/>
        <v>5445206.3767441846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255</v>
      </c>
      <c r="F44" s="97">
        <f t="shared" si="18"/>
        <v>49058</v>
      </c>
      <c r="G44" s="94">
        <f t="shared" si="18"/>
        <v>103.35000000000014</v>
      </c>
      <c r="H44" s="95">
        <f t="shared" si="18"/>
        <v>24613.200000000012</v>
      </c>
      <c r="I44" s="96">
        <f t="shared" si="18"/>
        <v>239</v>
      </c>
      <c r="J44" s="97">
        <f t="shared" si="18"/>
        <v>300803.09090909106</v>
      </c>
      <c r="K44" s="94">
        <f t="shared" si="18"/>
        <v>-33</v>
      </c>
      <c r="L44" s="95">
        <f t="shared" si="18"/>
        <v>-2263330</v>
      </c>
      <c r="M44" s="96">
        <f t="shared" si="18"/>
        <v>302.05200000000059</v>
      </c>
      <c r="N44" s="97">
        <f t="shared" si="18"/>
        <v>257801</v>
      </c>
      <c r="O44" s="94">
        <f t="shared" si="18"/>
        <v>766</v>
      </c>
      <c r="P44" s="95">
        <f t="shared" si="18"/>
        <v>284761</v>
      </c>
      <c r="Q44" s="96">
        <f t="shared" si="18"/>
        <v>738</v>
      </c>
      <c r="R44" s="97">
        <f t="shared" si="18"/>
        <v>398691.60000000056</v>
      </c>
      <c r="S44" s="94">
        <f t="shared" si="18"/>
        <v>519.5</v>
      </c>
      <c r="T44" s="95">
        <f t="shared" si="18"/>
        <v>-120344</v>
      </c>
      <c r="U44" s="96">
        <f t="shared" si="18"/>
        <v>982</v>
      </c>
      <c r="V44" s="97">
        <f t="shared" si="18"/>
        <v>544263.83720930235</v>
      </c>
      <c r="W44" s="94">
        <f t="shared" si="18"/>
        <v>472.78999999999996</v>
      </c>
      <c r="X44" s="95">
        <f t="shared" si="18"/>
        <v>28335</v>
      </c>
      <c r="Y44" s="94">
        <f t="shared" si="18"/>
        <v>4344.69200000001</v>
      </c>
      <c r="Z44" s="95">
        <f t="shared" si="18"/>
        <v>-495347.27188160643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-177</v>
      </c>
      <c r="F45" s="97">
        <f t="shared" si="18"/>
        <v>-57216</v>
      </c>
      <c r="G45" s="94">
        <f t="shared" si="18"/>
        <v>3.76299999999992</v>
      </c>
      <c r="H45" s="95">
        <f t="shared" si="18"/>
        <v>2484</v>
      </c>
      <c r="I45" s="96">
        <f t="shared" si="18"/>
        <v>68</v>
      </c>
      <c r="J45" s="97">
        <f t="shared" si="18"/>
        <v>-575038.54545454541</v>
      </c>
      <c r="K45" s="94">
        <f t="shared" si="18"/>
        <v>-229</v>
      </c>
      <c r="L45" s="95">
        <f t="shared" si="18"/>
        <v>6032850</v>
      </c>
      <c r="M45" s="96">
        <f t="shared" si="18"/>
        <v>-665.94400000000132</v>
      </c>
      <c r="N45" s="97">
        <f t="shared" si="18"/>
        <v>78405</v>
      </c>
      <c r="O45" s="94">
        <f t="shared" si="18"/>
        <v>-97</v>
      </c>
      <c r="P45" s="95">
        <f t="shared" si="18"/>
        <v>-23732</v>
      </c>
      <c r="Q45" s="96">
        <f t="shared" si="18"/>
        <v>-2891</v>
      </c>
      <c r="R45" s="97">
        <f t="shared" si="18"/>
        <v>-396513.80000000075</v>
      </c>
      <c r="S45" s="94">
        <f t="shared" si="18"/>
        <v>-1265.9999999999964</v>
      </c>
      <c r="T45" s="95">
        <f t="shared" si="18"/>
        <v>-78691</v>
      </c>
      <c r="U45" s="96">
        <f t="shared" si="18"/>
        <v>-59</v>
      </c>
      <c r="V45" s="97">
        <f t="shared" si="18"/>
        <v>-158922.162790698</v>
      </c>
      <c r="W45" s="94">
        <f t="shared" si="18"/>
        <v>-507.33999999999924</v>
      </c>
      <c r="X45" s="95">
        <f t="shared" si="18"/>
        <v>-55689</v>
      </c>
      <c r="Y45" s="94">
        <f t="shared" si="18"/>
        <v>-5820.5210000000079</v>
      </c>
      <c r="Z45" s="95">
        <f t="shared" si="18"/>
        <v>4767936.4917547591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7.4570788696557742</v>
      </c>
      <c r="F46" s="193"/>
      <c r="G46" s="192">
        <f>G23-G42</f>
        <v>9.2405278611522732</v>
      </c>
      <c r="H46" s="193"/>
      <c r="I46" s="192">
        <f>I23-I42</f>
        <v>9.7867643755975777</v>
      </c>
      <c r="J46" s="193"/>
      <c r="K46" s="192">
        <f>K23-K42</f>
        <v>5.4200667660265012</v>
      </c>
      <c r="L46" s="193"/>
      <c r="M46" s="192">
        <f>M23-M42</f>
        <v>-3.0438123386981317</v>
      </c>
      <c r="N46" s="193"/>
      <c r="O46" s="192">
        <f t="shared" si="18"/>
        <v>16.078929980848955</v>
      </c>
      <c r="P46" s="193"/>
      <c r="Q46" s="192">
        <f t="shared" si="18"/>
        <v>0.44420785111572059</v>
      </c>
      <c r="R46" s="193"/>
      <c r="S46" s="192">
        <f t="shared" si="18"/>
        <v>12.726346304916177</v>
      </c>
      <c r="T46" s="193"/>
      <c r="U46" s="192">
        <f t="shared" si="18"/>
        <v>3.5723595382569187</v>
      </c>
      <c r="V46" s="193"/>
      <c r="W46" s="192">
        <f t="shared" si="18"/>
        <v>-2.1649335804419891</v>
      </c>
      <c r="X46" s="193"/>
      <c r="Y46" s="192">
        <f t="shared" si="18"/>
        <v>3.6108589308386385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98.116760828625232</v>
      </c>
      <c r="F47" s="72">
        <f t="shared" si="19"/>
        <v>93.739383644746425</v>
      </c>
      <c r="G47" s="71">
        <f t="shared" si="19"/>
        <v>113.33494673532589</v>
      </c>
      <c r="H47" s="73">
        <f t="shared" si="19"/>
        <v>106.40673477030191</v>
      </c>
      <c r="I47" s="74">
        <f t="shared" si="19"/>
        <v>123.34851936218678</v>
      </c>
      <c r="J47" s="72">
        <f t="shared" si="19"/>
        <v>98.99995071180949</v>
      </c>
      <c r="K47" s="71">
        <f t="shared" si="19"/>
        <v>118.32319134550372</v>
      </c>
      <c r="L47" s="73">
        <f t="shared" si="19"/>
        <v>230.86969893151874</v>
      </c>
      <c r="M47" s="74">
        <f t="shared" si="19"/>
        <v>81.767806053305222</v>
      </c>
      <c r="N47" s="72">
        <f t="shared" si="19"/>
        <v>94.508554325356059</v>
      </c>
      <c r="O47" s="71">
        <f t="shared" si="19"/>
        <v>119.35396308360478</v>
      </c>
      <c r="P47" s="73">
        <f t="shared" si="19"/>
        <v>122.45751920273895</v>
      </c>
      <c r="Q47" s="74">
        <f t="shared" si="19"/>
        <v>93.464103570027461</v>
      </c>
      <c r="R47" s="72">
        <f t="shared" si="19"/>
        <v>100.97332583055059</v>
      </c>
      <c r="S47" s="71">
        <f t="shared" si="19"/>
        <v>106.90045553788512</v>
      </c>
      <c r="T47" s="73">
        <f t="shared" si="19"/>
        <v>110.56983508911478</v>
      </c>
      <c r="U47" s="74">
        <f t="shared" si="19"/>
        <v>100.29769288017863</v>
      </c>
      <c r="V47" s="72">
        <f t="shared" si="19"/>
        <v>87.207643744799427</v>
      </c>
      <c r="W47" s="71">
        <f t="shared" si="19"/>
        <v>85.190018772944171</v>
      </c>
      <c r="X47" s="73">
        <f t="shared" si="19"/>
        <v>80.721720005646176</v>
      </c>
      <c r="Y47" s="71">
        <f t="shared" si="19"/>
        <v>100.6048940525347</v>
      </c>
      <c r="Z47" s="73">
        <f t="shared" si="19"/>
        <v>124.0445929833982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126.45228215767634</v>
      </c>
      <c r="F48" s="66">
        <f t="shared" si="19"/>
        <v>148.63487657380787</v>
      </c>
      <c r="G48" s="63">
        <f t="shared" si="19"/>
        <v>108.93016069968913</v>
      </c>
      <c r="H48" s="64">
        <f t="shared" si="19"/>
        <v>105.11152304413613</v>
      </c>
      <c r="I48" s="65">
        <f t="shared" si="19"/>
        <v>112.85637439483594</v>
      </c>
      <c r="J48" s="66">
        <f t="shared" si="19"/>
        <v>118.32648346881275</v>
      </c>
      <c r="K48" s="63">
        <f t="shared" si="19"/>
        <v>98.359840954274361</v>
      </c>
      <c r="L48" s="64">
        <f t="shared" si="19"/>
        <v>52.880501096831132</v>
      </c>
      <c r="M48" s="65">
        <f t="shared" si="19"/>
        <v>105.21310327830489</v>
      </c>
      <c r="N48" s="66">
        <f t="shared" si="19"/>
        <v>122.3363874629064</v>
      </c>
      <c r="O48" s="63">
        <f t="shared" si="19"/>
        <v>120.54721030042919</v>
      </c>
      <c r="P48" s="64">
        <f t="shared" si="19"/>
        <v>123.43505551362965</v>
      </c>
      <c r="Q48" s="65">
        <f t="shared" si="19"/>
        <v>102.84097470839588</v>
      </c>
      <c r="R48" s="66">
        <f t="shared" si="19"/>
        <v>107.83337057881204</v>
      </c>
      <c r="S48" s="63">
        <f t="shared" si="19"/>
        <v>101.28571605350756</v>
      </c>
      <c r="T48" s="64">
        <f t="shared" si="19"/>
        <v>98.418804277889663</v>
      </c>
      <c r="U48" s="65">
        <f t="shared" si="19"/>
        <v>131.47435897435898</v>
      </c>
      <c r="V48" s="66">
        <f t="shared" si="19"/>
        <v>153.07626427167571</v>
      </c>
      <c r="W48" s="63">
        <f t="shared" si="19"/>
        <v>111.78296946082801</v>
      </c>
      <c r="X48" s="64">
        <f t="shared" si="19"/>
        <v>104.06854277677506</v>
      </c>
      <c r="Y48" s="63">
        <f t="shared" si="19"/>
        <v>104.88006477680989</v>
      </c>
      <c r="Z48" s="64">
        <f t="shared" si="19"/>
        <v>97.920360362516718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90.908661323493462</v>
      </c>
      <c r="F49" s="70">
        <f t="shared" si="19"/>
        <v>84.37643358018218</v>
      </c>
      <c r="G49" s="67">
        <f t="shared" si="19"/>
        <v>100.24852128842734</v>
      </c>
      <c r="H49" s="68">
        <f t="shared" si="19"/>
        <v>100.36501166303368</v>
      </c>
      <c r="I49" s="69">
        <f t="shared" si="19"/>
        <v>102.01421800947867</v>
      </c>
      <c r="J49" s="70">
        <f t="shared" si="19"/>
        <v>83.143889749572139</v>
      </c>
      <c r="K49" s="67">
        <f t="shared" si="19"/>
        <v>95.183003786285241</v>
      </c>
      <c r="L49" s="68">
        <f t="shared" si="19"/>
        <v>321.63062921078358</v>
      </c>
      <c r="M49" s="69">
        <f t="shared" si="19"/>
        <v>95.94343107989036</v>
      </c>
      <c r="N49" s="70">
        <f t="shared" si="19"/>
        <v>102.39455267897549</v>
      </c>
      <c r="O49" s="67">
        <f t="shared" si="19"/>
        <v>98.04946712246128</v>
      </c>
      <c r="P49" s="68">
        <f t="shared" si="19"/>
        <v>98.43395930089072</v>
      </c>
      <c r="Q49" s="69">
        <f t="shared" si="19"/>
        <v>95.168775348889284</v>
      </c>
      <c r="R49" s="70">
        <f t="shared" si="19"/>
        <v>96.384574349962932</v>
      </c>
      <c r="S49" s="67">
        <f t="shared" si="19"/>
        <v>96.150477997518806</v>
      </c>
      <c r="T49" s="68">
        <f t="shared" si="19"/>
        <v>97.253065259553921</v>
      </c>
      <c r="U49" s="69">
        <f t="shared" si="19"/>
        <v>98.930287371951778</v>
      </c>
      <c r="V49" s="70">
        <f t="shared" si="19"/>
        <v>93.231240418020548</v>
      </c>
      <c r="W49" s="67">
        <f t="shared" si="19"/>
        <v>93.16384813178847</v>
      </c>
      <c r="X49" s="68">
        <f t="shared" si="19"/>
        <v>96.713163635333444</v>
      </c>
      <c r="Y49" s="67">
        <f t="shared" si="19"/>
        <v>95.801838571979033</v>
      </c>
      <c r="Z49" s="68">
        <f t="shared" si="19"/>
        <v>115.97614956626481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7B1E-47FE-4162-8803-89E1047089B2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8" sqref="E8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896</v>
      </c>
      <c r="F5" s="14">
        <v>71609</v>
      </c>
      <c r="G5" s="15">
        <v>30</v>
      </c>
      <c r="H5" s="16">
        <v>5460</v>
      </c>
      <c r="I5" s="13">
        <v>1328</v>
      </c>
      <c r="J5" s="14">
        <v>1191745</v>
      </c>
      <c r="K5" s="17">
        <v>1466</v>
      </c>
      <c r="L5" s="18">
        <v>3710768</v>
      </c>
      <c r="M5" s="13">
        <v>904</v>
      </c>
      <c r="N5" s="75">
        <v>215715</v>
      </c>
      <c r="O5" s="19">
        <v>687</v>
      </c>
      <c r="P5" s="18">
        <v>45805</v>
      </c>
      <c r="Q5" s="13">
        <v>10793</v>
      </c>
      <c r="R5" s="14">
        <v>1707784</v>
      </c>
      <c r="S5" s="19">
        <v>14559</v>
      </c>
      <c r="T5" s="18">
        <v>4049605</v>
      </c>
      <c r="U5" s="13">
        <v>3774</v>
      </c>
      <c r="V5" s="14">
        <v>1584574</v>
      </c>
      <c r="W5" s="13">
        <v>790</v>
      </c>
      <c r="X5" s="18">
        <v>178508</v>
      </c>
      <c r="Y5" s="20">
        <f t="shared" ref="Y5:Z19" si="0">+W5+U5+S5+Q5+O5+M5+K5+I5+G5+E5</f>
        <v>35227</v>
      </c>
      <c r="Z5" s="21">
        <f t="shared" si="0"/>
        <v>12761573</v>
      </c>
    </row>
    <row r="6" spans="1:26" ht="18.95" customHeight="1" x14ac:dyDescent="0.15">
      <c r="A6" s="7"/>
      <c r="B6" s="22"/>
      <c r="C6" s="83"/>
      <c r="D6" s="81" t="s">
        <v>22</v>
      </c>
      <c r="E6" s="23">
        <v>754</v>
      </c>
      <c r="F6" s="24">
        <v>62858</v>
      </c>
      <c r="G6" s="25">
        <v>30</v>
      </c>
      <c r="H6" s="26">
        <v>5460</v>
      </c>
      <c r="I6" s="27">
        <v>1383</v>
      </c>
      <c r="J6" s="21">
        <v>1139800</v>
      </c>
      <c r="K6" s="25">
        <v>1956</v>
      </c>
      <c r="L6" s="26">
        <v>4763788</v>
      </c>
      <c r="M6" s="27">
        <v>723</v>
      </c>
      <c r="N6" s="76">
        <v>186869</v>
      </c>
      <c r="O6" s="25">
        <v>750</v>
      </c>
      <c r="P6" s="26">
        <v>54323</v>
      </c>
      <c r="Q6" s="27">
        <v>11174</v>
      </c>
      <c r="R6" s="21">
        <v>1733813</v>
      </c>
      <c r="S6" s="25">
        <v>18600.5</v>
      </c>
      <c r="T6" s="26">
        <v>5035607</v>
      </c>
      <c r="U6" s="27">
        <v>2941</v>
      </c>
      <c r="V6" s="21">
        <v>999800</v>
      </c>
      <c r="W6" s="27">
        <v>501</v>
      </c>
      <c r="X6" s="26">
        <v>94276</v>
      </c>
      <c r="Y6" s="20">
        <f t="shared" si="0"/>
        <v>38812.5</v>
      </c>
      <c r="Z6" s="21">
        <f t="shared" si="0"/>
        <v>14076594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1436.9</v>
      </c>
      <c r="F7" s="36">
        <v>268701</v>
      </c>
      <c r="G7" s="29">
        <v>151</v>
      </c>
      <c r="H7" s="30">
        <v>74178</v>
      </c>
      <c r="I7" s="31">
        <v>2350</v>
      </c>
      <c r="J7" s="32">
        <v>2571727</v>
      </c>
      <c r="K7" s="77">
        <v>4539</v>
      </c>
      <c r="L7" s="30">
        <v>2605143</v>
      </c>
      <c r="M7" s="23">
        <v>1527.3</v>
      </c>
      <c r="N7" s="24">
        <v>252478.25</v>
      </c>
      <c r="O7" s="33">
        <v>2929</v>
      </c>
      <c r="P7" s="34">
        <v>698897</v>
      </c>
      <c r="Q7" s="23">
        <v>32229.4</v>
      </c>
      <c r="R7" s="24">
        <v>5041759</v>
      </c>
      <c r="S7" s="33">
        <v>27416.2</v>
      </c>
      <c r="T7" s="34">
        <v>2052445</v>
      </c>
      <c r="U7" s="23">
        <v>3955.5</v>
      </c>
      <c r="V7" s="24">
        <v>2125630.5</v>
      </c>
      <c r="W7" s="23">
        <v>1577.1999999999998</v>
      </c>
      <c r="X7" s="34">
        <v>404274</v>
      </c>
      <c r="Y7" s="31">
        <f t="shared" si="0"/>
        <v>78111.5</v>
      </c>
      <c r="Z7" s="24">
        <f t="shared" si="0"/>
        <v>16095232.75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178.655</v>
      </c>
      <c r="H8" s="16">
        <v>103481</v>
      </c>
      <c r="I8" s="13">
        <v>242</v>
      </c>
      <c r="J8" s="14">
        <v>100594.63636363637</v>
      </c>
      <c r="K8" s="17">
        <v>0</v>
      </c>
      <c r="L8" s="18">
        <v>0</v>
      </c>
      <c r="M8" s="13">
        <v>4935</v>
      </c>
      <c r="N8" s="75">
        <v>1037914</v>
      </c>
      <c r="O8" s="19">
        <v>44</v>
      </c>
      <c r="P8" s="18">
        <v>0</v>
      </c>
      <c r="Q8" s="13">
        <v>6320</v>
      </c>
      <c r="R8" s="14">
        <v>1267380</v>
      </c>
      <c r="S8" s="19">
        <v>22239</v>
      </c>
      <c r="T8" s="18">
        <v>2588252</v>
      </c>
      <c r="U8" s="13">
        <v>60</v>
      </c>
      <c r="V8" s="14">
        <v>3124.046511627907</v>
      </c>
      <c r="W8" s="13">
        <v>43</v>
      </c>
      <c r="X8" s="18">
        <v>1400</v>
      </c>
      <c r="Y8" s="13">
        <f t="shared" si="0"/>
        <v>34227.654999999999</v>
      </c>
      <c r="Z8" s="14">
        <f t="shared" si="0"/>
        <v>5129440.6828752644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171</v>
      </c>
      <c r="F9" s="24">
        <v>28054</v>
      </c>
      <c r="G9" s="25">
        <v>174.31399999999999</v>
      </c>
      <c r="H9" s="26">
        <v>106381.8</v>
      </c>
      <c r="I9" s="27">
        <v>259</v>
      </c>
      <c r="J9" s="21">
        <v>101140.09090909091</v>
      </c>
      <c r="K9" s="25">
        <v>0</v>
      </c>
      <c r="L9" s="26">
        <v>0</v>
      </c>
      <c r="M9" s="27">
        <v>2961</v>
      </c>
      <c r="N9" s="76">
        <v>524967</v>
      </c>
      <c r="O9" s="25">
        <v>41</v>
      </c>
      <c r="P9" s="26">
        <v>0</v>
      </c>
      <c r="Q9" s="27">
        <v>6711</v>
      </c>
      <c r="R9" s="21">
        <v>1380580</v>
      </c>
      <c r="S9" s="25">
        <v>21524</v>
      </c>
      <c r="T9" s="26">
        <v>2511816</v>
      </c>
      <c r="U9" s="27">
        <v>49</v>
      </c>
      <c r="V9" s="21">
        <v>2567.3488372093025</v>
      </c>
      <c r="W9" s="27">
        <v>101</v>
      </c>
      <c r="X9" s="26">
        <v>4280</v>
      </c>
      <c r="Y9" s="20">
        <f t="shared" si="0"/>
        <v>31991.313999999998</v>
      </c>
      <c r="Z9" s="21">
        <f t="shared" si="0"/>
        <v>4659786.2397463005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221</v>
      </c>
      <c r="F10" s="36">
        <v>29311</v>
      </c>
      <c r="G10" s="29">
        <v>160.15600000000001</v>
      </c>
      <c r="H10" s="30">
        <v>89326.2</v>
      </c>
      <c r="I10" s="37">
        <v>565</v>
      </c>
      <c r="J10" s="38">
        <v>88080.181818181823</v>
      </c>
      <c r="K10" s="77">
        <v>59</v>
      </c>
      <c r="L10" s="30">
        <v>911</v>
      </c>
      <c r="M10" s="35">
        <v>8661.0750000000007</v>
      </c>
      <c r="N10" s="36">
        <v>1875990</v>
      </c>
      <c r="O10" s="29">
        <v>3</v>
      </c>
      <c r="P10" s="30">
        <v>0</v>
      </c>
      <c r="Q10" s="35">
        <v>12278</v>
      </c>
      <c r="R10" s="36">
        <v>1637430</v>
      </c>
      <c r="S10" s="29">
        <v>5333</v>
      </c>
      <c r="T10" s="30">
        <v>778573</v>
      </c>
      <c r="U10" s="35">
        <v>731</v>
      </c>
      <c r="V10" s="36">
        <v>59629.697674418603</v>
      </c>
      <c r="W10" s="35">
        <v>287</v>
      </c>
      <c r="X10" s="30">
        <v>15568</v>
      </c>
      <c r="Y10" s="37">
        <f t="shared" si="0"/>
        <v>28298.231</v>
      </c>
      <c r="Z10" s="36">
        <f t="shared" si="0"/>
        <v>4574819.0794926006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1930</v>
      </c>
      <c r="R11" s="14">
        <v>533746.19999999995</v>
      </c>
      <c r="S11" s="19">
        <v>0</v>
      </c>
      <c r="T11" s="18">
        <v>0</v>
      </c>
      <c r="U11" s="13">
        <v>197</v>
      </c>
      <c r="V11" s="14">
        <v>30026</v>
      </c>
      <c r="W11" s="13">
        <v>30</v>
      </c>
      <c r="X11" s="18">
        <v>22400</v>
      </c>
      <c r="Y11" s="13">
        <f>+W11+U11+S11+Q11+O11+M11+K11+I11+G11+E11</f>
        <v>2248</v>
      </c>
      <c r="Z11" s="14">
        <f t="shared" si="0"/>
        <v>677523.5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2144</v>
      </c>
      <c r="R12" s="21">
        <v>555486.80000000005</v>
      </c>
      <c r="S12" s="25">
        <v>0</v>
      </c>
      <c r="T12" s="26">
        <v>0</v>
      </c>
      <c r="U12" s="27">
        <v>125</v>
      </c>
      <c r="V12" s="21">
        <v>21970</v>
      </c>
      <c r="W12" s="27">
        <v>1</v>
      </c>
      <c r="X12" s="26">
        <v>70</v>
      </c>
      <c r="Y12" s="20">
        <f t="shared" ref="Y12:Y19" si="1">+W12+U12+S12+Q12+O12+M12+K12+I12+G12+E12</f>
        <v>2370</v>
      </c>
      <c r="Z12" s="21">
        <f t="shared" si="0"/>
        <v>669478.10000000009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12010.400000000001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7182.5</v>
      </c>
      <c r="R13" s="36">
        <v>1999439.5</v>
      </c>
      <c r="S13" s="29">
        <v>2</v>
      </c>
      <c r="T13" s="30">
        <v>1835</v>
      </c>
      <c r="U13" s="35">
        <v>794</v>
      </c>
      <c r="V13" s="36">
        <v>154917</v>
      </c>
      <c r="W13" s="35">
        <v>43</v>
      </c>
      <c r="X13" s="30">
        <v>58475</v>
      </c>
      <c r="Y13" s="37">
        <f t="shared" si="1"/>
        <v>8270.5</v>
      </c>
      <c r="Z13" s="36">
        <f t="shared" si="0"/>
        <v>2440676.9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1214</v>
      </c>
      <c r="N15" s="76">
        <v>119963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1214</v>
      </c>
      <c r="Z15" s="24">
        <f t="shared" si="0"/>
        <v>119963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4856</v>
      </c>
      <c r="N16" s="36">
        <v>673933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4856</v>
      </c>
      <c r="Z16" s="36">
        <f t="shared" si="0"/>
        <v>673933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832</v>
      </c>
      <c r="H17" s="18">
        <v>294056</v>
      </c>
      <c r="I17" s="13">
        <v>185</v>
      </c>
      <c r="J17" s="14">
        <v>87241</v>
      </c>
      <c r="K17" s="19">
        <v>13</v>
      </c>
      <c r="L17" s="18">
        <v>2540</v>
      </c>
      <c r="M17" s="13">
        <v>787</v>
      </c>
      <c r="N17" s="75">
        <v>308351</v>
      </c>
      <c r="O17" s="19">
        <v>2953</v>
      </c>
      <c r="P17" s="18">
        <v>1159622</v>
      </c>
      <c r="Q17" s="13">
        <v>6447</v>
      </c>
      <c r="R17" s="14">
        <v>1533841</v>
      </c>
      <c r="S17" s="19">
        <v>301</v>
      </c>
      <c r="T17" s="18">
        <v>65521</v>
      </c>
      <c r="U17" s="13">
        <v>0</v>
      </c>
      <c r="V17" s="14">
        <v>0</v>
      </c>
      <c r="W17" s="13">
        <v>3806.4859999999999</v>
      </c>
      <c r="X17" s="18">
        <v>626573</v>
      </c>
      <c r="Y17" s="41">
        <f t="shared" si="1"/>
        <v>15324.486000000001</v>
      </c>
      <c r="Z17" s="42">
        <f t="shared" si="0"/>
        <v>4077745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39</v>
      </c>
      <c r="F18" s="21">
        <v>9958</v>
      </c>
      <c r="G18" s="25">
        <v>878</v>
      </c>
      <c r="H18" s="26">
        <v>294682</v>
      </c>
      <c r="I18" s="27">
        <v>207</v>
      </c>
      <c r="J18" s="21">
        <v>398466</v>
      </c>
      <c r="K18" s="25">
        <v>56</v>
      </c>
      <c r="L18" s="26">
        <v>39595</v>
      </c>
      <c r="M18" s="27">
        <v>881.09199999999998</v>
      </c>
      <c r="N18" s="21">
        <v>307376</v>
      </c>
      <c r="O18" s="25">
        <v>2937</v>
      </c>
      <c r="P18" s="26">
        <v>1160784</v>
      </c>
      <c r="Q18" s="27">
        <v>5948</v>
      </c>
      <c r="R18" s="21">
        <v>1419776</v>
      </c>
      <c r="S18" s="25">
        <v>281</v>
      </c>
      <c r="T18" s="26">
        <v>63526</v>
      </c>
      <c r="U18" s="27">
        <v>5</v>
      </c>
      <c r="V18" s="21">
        <v>1100</v>
      </c>
      <c r="W18" s="27">
        <v>3409.4859999999999</v>
      </c>
      <c r="X18" s="26">
        <v>597815</v>
      </c>
      <c r="Y18" s="23">
        <f t="shared" si="1"/>
        <v>14641.578000000001</v>
      </c>
      <c r="Z18" s="24">
        <f t="shared" si="0"/>
        <v>4293078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289.00799999999998</v>
      </c>
      <c r="F19" s="24">
        <v>68204</v>
      </c>
      <c r="G19" s="33">
        <v>1008</v>
      </c>
      <c r="H19" s="34">
        <v>322022</v>
      </c>
      <c r="I19" s="23">
        <v>426</v>
      </c>
      <c r="J19" s="24">
        <v>739637</v>
      </c>
      <c r="K19" s="78">
        <v>156</v>
      </c>
      <c r="L19" s="34">
        <v>115975</v>
      </c>
      <c r="M19" s="23">
        <v>1353.06</v>
      </c>
      <c r="N19" s="24">
        <v>452905.5</v>
      </c>
      <c r="O19" s="33">
        <v>2041</v>
      </c>
      <c r="P19" s="34">
        <v>816517</v>
      </c>
      <c r="Q19" s="23">
        <v>8150</v>
      </c>
      <c r="R19" s="24">
        <v>2288650</v>
      </c>
      <c r="S19" s="33">
        <v>136</v>
      </c>
      <c r="T19" s="34">
        <v>31831</v>
      </c>
      <c r="U19" s="23">
        <v>35</v>
      </c>
      <c r="V19" s="24">
        <v>7700</v>
      </c>
      <c r="W19" s="23">
        <v>5514.2267000000002</v>
      </c>
      <c r="X19" s="34">
        <v>1215987</v>
      </c>
      <c r="Y19" s="35">
        <f t="shared" si="1"/>
        <v>19108.294700000002</v>
      </c>
      <c r="Z19" s="36">
        <f t="shared" si="0"/>
        <v>6059428.5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1062</v>
      </c>
      <c r="F20" s="14">
        <f t="shared" ref="F20:X22" si="2">F5+F8+F11+F14+F17</f>
        <v>98904</v>
      </c>
      <c r="G20" s="19">
        <f>G5+G8+G11+G14+G17</f>
        <v>1115.655</v>
      </c>
      <c r="H20" s="18">
        <f t="shared" si="2"/>
        <v>477997</v>
      </c>
      <c r="I20" s="13">
        <f t="shared" si="2"/>
        <v>1756</v>
      </c>
      <c r="J20" s="14">
        <f t="shared" si="2"/>
        <v>1380931.9363636365</v>
      </c>
      <c r="K20" s="19">
        <f t="shared" si="2"/>
        <v>1479</v>
      </c>
      <c r="L20" s="18">
        <f t="shared" si="2"/>
        <v>3713308</v>
      </c>
      <c r="M20" s="13">
        <f t="shared" si="2"/>
        <v>6641</v>
      </c>
      <c r="N20" s="14">
        <f t="shared" si="2"/>
        <v>1576980</v>
      </c>
      <c r="O20" s="19">
        <f t="shared" si="2"/>
        <v>3684</v>
      </c>
      <c r="P20" s="18">
        <f t="shared" si="2"/>
        <v>1205427</v>
      </c>
      <c r="Q20" s="13">
        <f t="shared" si="2"/>
        <v>25490</v>
      </c>
      <c r="R20" s="14">
        <f t="shared" si="2"/>
        <v>5042751.2</v>
      </c>
      <c r="S20" s="19">
        <f t="shared" si="2"/>
        <v>37099</v>
      </c>
      <c r="T20" s="18">
        <f t="shared" si="2"/>
        <v>6703378</v>
      </c>
      <c r="U20" s="13">
        <f t="shared" si="2"/>
        <v>4031</v>
      </c>
      <c r="V20" s="14">
        <f t="shared" si="2"/>
        <v>1617724.046511628</v>
      </c>
      <c r="W20" s="13">
        <f t="shared" si="2"/>
        <v>4669.4859999999999</v>
      </c>
      <c r="X20" s="18">
        <f t="shared" si="2"/>
        <v>828881</v>
      </c>
      <c r="Y20" s="31">
        <f t="shared" ref="Y20:Z22" si="3">+Y17+Y14+Y11+Y8+Y5</f>
        <v>87027.141000000003</v>
      </c>
      <c r="Z20" s="32">
        <f t="shared" si="3"/>
        <v>22646282.182875264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964</v>
      </c>
      <c r="F21" s="21">
        <f t="shared" si="4"/>
        <v>100870</v>
      </c>
      <c r="G21" s="25">
        <f t="shared" si="4"/>
        <v>1157.3139999999999</v>
      </c>
      <c r="H21" s="26">
        <f t="shared" si="4"/>
        <v>481523.8</v>
      </c>
      <c r="I21" s="27">
        <f t="shared" si="4"/>
        <v>1859</v>
      </c>
      <c r="J21" s="21">
        <f t="shared" si="4"/>
        <v>1641357.3909090909</v>
      </c>
      <c r="K21" s="25">
        <f t="shared" si="4"/>
        <v>2012</v>
      </c>
      <c r="L21" s="26">
        <f t="shared" si="4"/>
        <v>4803383</v>
      </c>
      <c r="M21" s="27">
        <f t="shared" si="4"/>
        <v>5794.0919999999996</v>
      </c>
      <c r="N21" s="21">
        <f t="shared" si="4"/>
        <v>1154175</v>
      </c>
      <c r="O21" s="25">
        <f t="shared" si="4"/>
        <v>3728</v>
      </c>
      <c r="P21" s="26">
        <f t="shared" si="4"/>
        <v>1215107</v>
      </c>
      <c r="Q21" s="27">
        <f t="shared" si="4"/>
        <v>25977</v>
      </c>
      <c r="R21" s="21">
        <f t="shared" si="4"/>
        <v>5089655.8</v>
      </c>
      <c r="S21" s="25">
        <f t="shared" si="4"/>
        <v>40405.5</v>
      </c>
      <c r="T21" s="26">
        <f t="shared" si="4"/>
        <v>7610949</v>
      </c>
      <c r="U21" s="27">
        <f t="shared" si="2"/>
        <v>3120</v>
      </c>
      <c r="V21" s="21">
        <f t="shared" si="2"/>
        <v>1025437.3488372093</v>
      </c>
      <c r="W21" s="27">
        <f t="shared" si="2"/>
        <v>4012.4859999999999</v>
      </c>
      <c r="X21" s="26">
        <f t="shared" si="2"/>
        <v>696441</v>
      </c>
      <c r="Y21" s="23">
        <f t="shared" si="3"/>
        <v>89029.391999999993</v>
      </c>
      <c r="Z21" s="24">
        <f t="shared" si="3"/>
        <v>23818899.3397463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1946.9080000000001</v>
      </c>
      <c r="F22" s="24">
        <f t="shared" si="2"/>
        <v>366216</v>
      </c>
      <c r="G22" s="33">
        <f t="shared" si="2"/>
        <v>1514.1559999999999</v>
      </c>
      <c r="H22" s="34">
        <f t="shared" si="2"/>
        <v>680526.2</v>
      </c>
      <c r="I22" s="23">
        <f t="shared" si="2"/>
        <v>3376</v>
      </c>
      <c r="J22" s="24">
        <f t="shared" si="2"/>
        <v>3411454.5818181816</v>
      </c>
      <c r="K22" s="33">
        <f t="shared" si="2"/>
        <v>4754</v>
      </c>
      <c r="L22" s="34">
        <f t="shared" si="2"/>
        <v>2722029</v>
      </c>
      <c r="M22" s="23">
        <f t="shared" si="2"/>
        <v>16416.435000000001</v>
      </c>
      <c r="N22" s="24">
        <f t="shared" si="2"/>
        <v>3274306.75</v>
      </c>
      <c r="O22" s="33">
        <f t="shared" si="2"/>
        <v>4973</v>
      </c>
      <c r="P22" s="34">
        <f t="shared" si="2"/>
        <v>1515414</v>
      </c>
      <c r="Q22" s="23">
        <f t="shared" si="2"/>
        <v>59839.9</v>
      </c>
      <c r="R22" s="24">
        <f t="shared" si="2"/>
        <v>10967278.5</v>
      </c>
      <c r="S22" s="33">
        <f t="shared" si="2"/>
        <v>32887.199999999997</v>
      </c>
      <c r="T22" s="34">
        <f t="shared" si="2"/>
        <v>2864684</v>
      </c>
      <c r="U22" s="23">
        <f t="shared" si="2"/>
        <v>5515.5</v>
      </c>
      <c r="V22" s="24">
        <f t="shared" si="2"/>
        <v>2347877.1976744188</v>
      </c>
      <c r="W22" s="23">
        <f t="shared" si="2"/>
        <v>7421.4267</v>
      </c>
      <c r="X22" s="34">
        <f t="shared" si="2"/>
        <v>1694304</v>
      </c>
      <c r="Y22" s="23">
        <f t="shared" si="3"/>
        <v>138644.5257</v>
      </c>
      <c r="Z22" s="24">
        <f t="shared" si="3"/>
        <v>29844090.229492601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53.374557670867077</v>
      </c>
      <c r="F23" s="175"/>
      <c r="G23" s="174">
        <f>(G20+G21)/(G22+G41)*100</f>
        <v>74.038777564999805</v>
      </c>
      <c r="H23" s="175"/>
      <c r="I23" s="174">
        <f>(I20+I21)/(I22+I41)*100</f>
        <v>52.735229759299784</v>
      </c>
      <c r="J23" s="175"/>
      <c r="K23" s="174">
        <f>(K20+K21)/(K22+K41)*100</f>
        <v>34.767453440892346</v>
      </c>
      <c r="L23" s="175"/>
      <c r="M23" s="174">
        <f>(M20+M21)/(M22+M41)*100</f>
        <v>38.876717229889792</v>
      </c>
      <c r="N23" s="175"/>
      <c r="O23" s="174">
        <f>(O20+O21)/(O22+O41)*100</f>
        <v>74.194194194194196</v>
      </c>
      <c r="P23" s="175"/>
      <c r="Q23" s="174">
        <f>(Q20+Q21)/(Q22+Q41)*100</f>
        <v>42.829633476134838</v>
      </c>
      <c r="R23" s="175"/>
      <c r="S23" s="174">
        <f>(S20+S21)/(S22+S41)*100</f>
        <v>112.19381913090305</v>
      </c>
      <c r="T23" s="175"/>
      <c r="U23" s="174">
        <f>(U20+U21)/(U22+U41)*100</f>
        <v>70.662055335968375</v>
      </c>
      <c r="V23" s="175"/>
      <c r="W23" s="174">
        <f>(W20+W21)/(W22+W41)*100</f>
        <v>61.201619354109496</v>
      </c>
      <c r="X23" s="175"/>
      <c r="Y23" s="174">
        <f>(Y20+Y21)/(Y22+Y41)*100</f>
        <v>63.036883528815544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188101.33812178078</v>
      </c>
      <c r="F24" s="177"/>
      <c r="G24" s="178">
        <f>H22/G22*1000</f>
        <v>449442.59376180527</v>
      </c>
      <c r="H24" s="179"/>
      <c r="I24" s="180">
        <f>J22/I22*1000</f>
        <v>1010501.9495906936</v>
      </c>
      <c r="J24" s="181"/>
      <c r="K24" s="178">
        <f>L22/K22*1000</f>
        <v>572576.56710138824</v>
      </c>
      <c r="L24" s="179"/>
      <c r="M24" s="180">
        <f>N22/M22*1000</f>
        <v>199452.97197594971</v>
      </c>
      <c r="N24" s="181"/>
      <c r="O24" s="178">
        <f>P22/O22*1000</f>
        <v>304728.33299819025</v>
      </c>
      <c r="P24" s="179"/>
      <c r="Q24" s="180">
        <f>R22/Q22*1000</f>
        <v>183277.01917951065</v>
      </c>
      <c r="R24" s="181"/>
      <c r="S24" s="178">
        <f>T22/S22*1000</f>
        <v>87106.351407234426</v>
      </c>
      <c r="T24" s="179"/>
      <c r="U24" s="180">
        <f>V22/U22*1000</f>
        <v>425687.09956928995</v>
      </c>
      <c r="V24" s="181"/>
      <c r="W24" s="178">
        <f>X22/W22*1000</f>
        <v>228298.96036027683</v>
      </c>
      <c r="X24" s="179"/>
      <c r="Y24" s="180">
        <f>Z22/Y22*1000</f>
        <v>215256.17458614596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1.4042444086200225</v>
      </c>
      <c r="F25" s="49"/>
      <c r="G25" s="50">
        <f>G22/Y22*100</f>
        <v>1.0921138013601355</v>
      </c>
      <c r="H25" s="51"/>
      <c r="I25" s="48">
        <f>I22/Y22*100</f>
        <v>2.4350041827868578</v>
      </c>
      <c r="J25" s="49"/>
      <c r="K25" s="50">
        <f>K22/Y22*100</f>
        <v>3.4289128806186975</v>
      </c>
      <c r="L25" s="51"/>
      <c r="M25" s="48">
        <f>M22/Y22*100</f>
        <v>11.840665844623393</v>
      </c>
      <c r="N25" s="49"/>
      <c r="O25" s="50">
        <f>O22/Y22*100</f>
        <v>3.5868707941347879</v>
      </c>
      <c r="P25" s="51"/>
      <c r="Q25" s="48">
        <f>Q22/Y22*100</f>
        <v>43.160665520600503</v>
      </c>
      <c r="R25" s="49"/>
      <c r="S25" s="50">
        <f>S22/Y22*100</f>
        <v>23.720518234640977</v>
      </c>
      <c r="T25" s="51"/>
      <c r="U25" s="48">
        <f>U22/Y22*100</f>
        <v>3.9781592328675695</v>
      </c>
      <c r="V25" s="49"/>
      <c r="W25" s="50">
        <f>W22/Y22*100</f>
        <v>5.352845099747058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+'(令和5年2月)'!E20</f>
        <v>1004</v>
      </c>
      <c r="F27" s="128">
        <f>+'(令和5年2月)'!F20</f>
        <v>97350</v>
      </c>
      <c r="G27" s="129">
        <f>+'(令和5年2月)'!G20</f>
        <v>1229.6759999999999</v>
      </c>
      <c r="H27" s="130">
        <f>+'(令和5年2月)'!H20</f>
        <v>473682</v>
      </c>
      <c r="I27" s="131">
        <f>+'(令和5年2月)'!I20</f>
        <v>3163</v>
      </c>
      <c r="J27" s="128">
        <f>+'(令和5年2月)'!J20</f>
        <v>4259004.5999999996</v>
      </c>
      <c r="K27" s="129">
        <f>+'(令和5年2月)'!K20</f>
        <v>1634</v>
      </c>
      <c r="L27" s="130">
        <f>+'(令和5年2月)'!L20</f>
        <v>3136190</v>
      </c>
      <c r="M27" s="131">
        <f>+'(令和5年2月)'!M20</f>
        <v>7900.7120000000004</v>
      </c>
      <c r="N27" s="128">
        <f>+'(令和5年2月)'!N20</f>
        <v>1773659.5</v>
      </c>
      <c r="O27" s="129">
        <f>+'(令和5年2月)'!O20</f>
        <v>3262</v>
      </c>
      <c r="P27" s="130">
        <f>+'(令和5年2月)'!P20</f>
        <v>1163322</v>
      </c>
      <c r="Q27" s="131">
        <f>+'(令和5年2月)'!Q20</f>
        <v>23967</v>
      </c>
      <c r="R27" s="128">
        <f>+'(令和5年2月)'!R20</f>
        <v>4679499.2</v>
      </c>
      <c r="S27" s="129">
        <f>+'(令和5年2月)'!S20</f>
        <v>40723</v>
      </c>
      <c r="T27" s="130">
        <f>+'(令和5年2月)'!T20</f>
        <v>6892648</v>
      </c>
      <c r="U27" s="131">
        <f>+'(令和5年2月)'!U20</f>
        <v>3985</v>
      </c>
      <c r="V27" s="128">
        <f>+'(令和5年2月)'!V20</f>
        <v>1282688</v>
      </c>
      <c r="W27" s="131">
        <f>+'(令和5年2月)'!W20</f>
        <v>5936.2839999999997</v>
      </c>
      <c r="X27" s="130">
        <f>+'(令和5年2月)'!X20</f>
        <v>1309349</v>
      </c>
      <c r="Y27" s="131">
        <f>+'(令和5年2月)'!Y20</f>
        <v>92804.671999999991</v>
      </c>
      <c r="Z27" s="128">
        <f>+'(令和5年2月)'!Z20</f>
        <v>25067392.300000001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+'(令和5年2月)'!E21</f>
        <v>1023.5</v>
      </c>
      <c r="F28" s="135">
        <f>+'(令和5年2月)'!F21</f>
        <v>103431</v>
      </c>
      <c r="G28" s="136">
        <f>+'(令和5年2月)'!G21</f>
        <v>1166.886</v>
      </c>
      <c r="H28" s="137">
        <f>+'(令和5年2月)'!H21</f>
        <v>440847</v>
      </c>
      <c r="I28" s="134">
        <f>+'(令和5年2月)'!I21</f>
        <v>2654</v>
      </c>
      <c r="J28" s="135">
        <f>+'(令和5年2月)'!J21</f>
        <v>4347016</v>
      </c>
      <c r="K28" s="136">
        <f>+'(令和5年2月)'!K21</f>
        <v>1216</v>
      </c>
      <c r="L28" s="137">
        <f>+'(令和5年2月)'!L21</f>
        <v>2282697</v>
      </c>
      <c r="M28" s="134">
        <f>+'(令和5年2月)'!M21</f>
        <v>7042.1360000000004</v>
      </c>
      <c r="N28" s="135">
        <f>+'(令和5年2月)'!N21</f>
        <v>1655009.5</v>
      </c>
      <c r="O28" s="136">
        <f>+'(令和5年2月)'!O21</f>
        <v>3571</v>
      </c>
      <c r="P28" s="137">
        <f>+'(令和5年2月)'!P21</f>
        <v>1201547</v>
      </c>
      <c r="Q28" s="134">
        <f>+'(令和5年2月)'!Q21</f>
        <v>25545</v>
      </c>
      <c r="R28" s="135">
        <f>+'(令和5年2月)'!R21</f>
        <v>4883459.2</v>
      </c>
      <c r="S28" s="136">
        <f>+'(令和5年2月)'!S21</f>
        <v>41108</v>
      </c>
      <c r="T28" s="137">
        <f>+'(令和5年2月)'!T21</f>
        <v>6702204</v>
      </c>
      <c r="U28" s="134">
        <f>+'(令和5年2月)'!U21</f>
        <v>3937</v>
      </c>
      <c r="V28" s="135">
        <f>+'(令和5年2月)'!V21</f>
        <v>1181751</v>
      </c>
      <c r="W28" s="134">
        <f>+'(令和5年2月)'!W21</f>
        <v>5609.134</v>
      </c>
      <c r="X28" s="137">
        <f>+'(令和5年2月)'!X21</f>
        <v>1259994</v>
      </c>
      <c r="Y28" s="138">
        <f>+'(令和5年2月)'!Y21</f>
        <v>92872.656000000003</v>
      </c>
      <c r="Z28" s="139">
        <f>+'(令和5年2月)'!Z21</f>
        <v>24057955.699999999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+'(令和5年2月)'!E22</f>
        <v>1929.4</v>
      </c>
      <c r="F29" s="139">
        <f>+'(令和5年2月)'!F22</f>
        <v>353937</v>
      </c>
      <c r="G29" s="140">
        <f>+'(令和5年2月)'!G22</f>
        <v>1641.902</v>
      </c>
      <c r="H29" s="141">
        <f>+'(令和5年2月)'!H22</f>
        <v>724703</v>
      </c>
      <c r="I29" s="138">
        <f>+'(令和5年2月)'!I22</f>
        <v>5412</v>
      </c>
      <c r="J29" s="139">
        <f>+'(令和5年2月)'!J22</f>
        <v>4682626</v>
      </c>
      <c r="K29" s="140">
        <f>+'(令和5年2月)'!K22</f>
        <v>7380.3</v>
      </c>
      <c r="L29" s="141">
        <f>+'(令和5年2月)'!L22</f>
        <v>4017412</v>
      </c>
      <c r="M29" s="138">
        <f>+'(令和5年2月)'!M22</f>
        <v>17603.884000000002</v>
      </c>
      <c r="N29" s="139">
        <f>+'(令和5年2月)'!N22</f>
        <v>3524825.25</v>
      </c>
      <c r="O29" s="140">
        <f>+'(令和5年2月)'!O22</f>
        <v>5029</v>
      </c>
      <c r="P29" s="141">
        <f>+'(令和5年2月)'!P22</f>
        <v>1418790</v>
      </c>
      <c r="Q29" s="138">
        <f>+'(令和5年2月)'!Q22</f>
        <v>60348.5</v>
      </c>
      <c r="R29" s="139">
        <f>+'(令和5年2月)'!R22</f>
        <v>10878655.300000001</v>
      </c>
      <c r="S29" s="140">
        <f>+'(令和5年2月)'!S22</f>
        <v>28290</v>
      </c>
      <c r="T29" s="141">
        <f>+'(令和5年2月)'!T22</f>
        <v>2542953</v>
      </c>
      <c r="U29" s="138">
        <f>+'(令和5年2月)'!U22</f>
        <v>5651.2</v>
      </c>
      <c r="V29" s="139">
        <f>+'(令和5年2月)'!V22</f>
        <v>1898609.5</v>
      </c>
      <c r="W29" s="138">
        <f>+'(令和5年2月)'!W22</f>
        <v>7550.9409999999998</v>
      </c>
      <c r="X29" s="141">
        <f>+'(令和5年2月)'!X22</f>
        <v>1981673.5</v>
      </c>
      <c r="Y29" s="138">
        <f>+'(令和5年2月)'!Y22</f>
        <v>140837.12699999998</v>
      </c>
      <c r="Z29" s="139">
        <f>+'(令和5年2月)'!Z22</f>
        <v>32024184.550000001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+'(令和5年2月)'!E23</f>
        <v>52.278059974731192</v>
      </c>
      <c r="F30" s="183">
        <f>+'(令和5年1月)'!F23</f>
        <v>0</v>
      </c>
      <c r="G30" s="182">
        <f>+'(令和5年2月)'!G23</f>
        <v>74.403960988682442</v>
      </c>
      <c r="H30" s="183">
        <f>+'(令和5年1月)'!H23</f>
        <v>0</v>
      </c>
      <c r="I30" s="182">
        <f>+'(令和5年2月)'!I23</f>
        <v>56.393601551139113</v>
      </c>
      <c r="J30" s="183">
        <f>+'(令和5年1月)'!J23</f>
        <v>0</v>
      </c>
      <c r="K30" s="182">
        <f>+'(令和5年2月)'!K23</f>
        <v>19.87087417901915</v>
      </c>
      <c r="L30" s="183">
        <f>+'(令和5年1月)'!L23</f>
        <v>0</v>
      </c>
      <c r="M30" s="182">
        <f>+'(令和5年2月)'!M23</f>
        <v>43.502764198936617</v>
      </c>
      <c r="N30" s="183">
        <f>+'(令和5年1月)'!N23</f>
        <v>0</v>
      </c>
      <c r="O30" s="182">
        <f>+'(令和5年2月)'!O23</f>
        <v>65.911063952927563</v>
      </c>
      <c r="P30" s="183">
        <f>+'(令和5年1月)'!P23</f>
        <v>0</v>
      </c>
      <c r="Q30" s="182">
        <f>+'(令和5年2月)'!Q23</f>
        <v>40.492332856266614</v>
      </c>
      <c r="R30" s="183">
        <f>+'(令和5年1月)'!R23</f>
        <v>0</v>
      </c>
      <c r="S30" s="182">
        <f>+'(令和5年2月)'!S23</f>
        <v>143.65136487316775</v>
      </c>
      <c r="T30" s="183">
        <f>+'(令和5年1月)'!T23</f>
        <v>0</v>
      </c>
      <c r="U30" s="182">
        <f>+'(令和5年2月)'!U23</f>
        <v>70.390247369917546</v>
      </c>
      <c r="V30" s="183">
        <f>+'(令和5年1月)'!V23</f>
        <v>0</v>
      </c>
      <c r="W30" s="182">
        <f>+'(令和5年2月)'!W23</f>
        <v>78.142994404230137</v>
      </c>
      <c r="X30" s="183">
        <f>+'(令和5年1月)'!X23</f>
        <v>0</v>
      </c>
      <c r="Y30" s="182">
        <f>+'(令和5年2月)'!Y23</f>
        <v>65.903262967620762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58</v>
      </c>
      <c r="F31" s="91">
        <f t="shared" ref="F31:Z33" si="5">F20-F27</f>
        <v>1554</v>
      </c>
      <c r="G31" s="92">
        <f t="shared" si="5"/>
        <v>-114.02099999999996</v>
      </c>
      <c r="H31" s="93">
        <f t="shared" si="5"/>
        <v>4315</v>
      </c>
      <c r="I31" s="90">
        <f t="shared" si="5"/>
        <v>-1407</v>
      </c>
      <c r="J31" s="91">
        <f t="shared" si="5"/>
        <v>-2878072.6636363631</v>
      </c>
      <c r="K31" s="92">
        <f t="shared" si="5"/>
        <v>-155</v>
      </c>
      <c r="L31" s="93">
        <f t="shared" si="5"/>
        <v>577118</v>
      </c>
      <c r="M31" s="90">
        <f t="shared" si="5"/>
        <v>-1259.7120000000004</v>
      </c>
      <c r="N31" s="91">
        <f t="shared" si="5"/>
        <v>-196679.5</v>
      </c>
      <c r="O31" s="92">
        <f t="shared" si="5"/>
        <v>422</v>
      </c>
      <c r="P31" s="93">
        <f t="shared" si="5"/>
        <v>42105</v>
      </c>
      <c r="Q31" s="90">
        <f t="shared" si="5"/>
        <v>1523</v>
      </c>
      <c r="R31" s="91">
        <f t="shared" si="5"/>
        <v>363252</v>
      </c>
      <c r="S31" s="92">
        <f t="shared" si="5"/>
        <v>-3624</v>
      </c>
      <c r="T31" s="93">
        <f t="shared" si="5"/>
        <v>-189270</v>
      </c>
      <c r="U31" s="90">
        <f t="shared" si="5"/>
        <v>46</v>
      </c>
      <c r="V31" s="91">
        <f t="shared" si="5"/>
        <v>335036.04651162797</v>
      </c>
      <c r="W31" s="92">
        <f t="shared" si="5"/>
        <v>-1266.7979999999998</v>
      </c>
      <c r="X31" s="93">
        <f t="shared" si="5"/>
        <v>-480468</v>
      </c>
      <c r="Y31" s="90">
        <f t="shared" si="5"/>
        <v>-5777.5309999999881</v>
      </c>
      <c r="Z31" s="91">
        <f t="shared" si="5"/>
        <v>-2421110.1171247363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-59.5</v>
      </c>
      <c r="F32" s="95">
        <f t="shared" si="6"/>
        <v>-2561</v>
      </c>
      <c r="G32" s="96">
        <f t="shared" si="6"/>
        <v>-9.5720000000001164</v>
      </c>
      <c r="H32" s="97">
        <f t="shared" si="6"/>
        <v>40676.799999999988</v>
      </c>
      <c r="I32" s="94">
        <f t="shared" si="6"/>
        <v>-795</v>
      </c>
      <c r="J32" s="95">
        <f t="shared" si="6"/>
        <v>-2705658.6090909094</v>
      </c>
      <c r="K32" s="96">
        <f t="shared" si="6"/>
        <v>796</v>
      </c>
      <c r="L32" s="97">
        <f t="shared" si="6"/>
        <v>2520686</v>
      </c>
      <c r="M32" s="94">
        <f t="shared" si="6"/>
        <v>-1248.0440000000008</v>
      </c>
      <c r="N32" s="95">
        <f t="shared" si="6"/>
        <v>-500834.5</v>
      </c>
      <c r="O32" s="96">
        <f t="shared" si="6"/>
        <v>157</v>
      </c>
      <c r="P32" s="97">
        <f t="shared" si="6"/>
        <v>13560</v>
      </c>
      <c r="Q32" s="94">
        <f t="shared" si="6"/>
        <v>432</v>
      </c>
      <c r="R32" s="95">
        <f t="shared" si="6"/>
        <v>206196.59999999963</v>
      </c>
      <c r="S32" s="96">
        <f t="shared" si="6"/>
        <v>-702.5</v>
      </c>
      <c r="T32" s="97">
        <f t="shared" si="6"/>
        <v>908745</v>
      </c>
      <c r="U32" s="94">
        <f t="shared" si="5"/>
        <v>-817</v>
      </c>
      <c r="V32" s="95">
        <f t="shared" si="5"/>
        <v>-156313.65116279072</v>
      </c>
      <c r="W32" s="96">
        <f t="shared" si="5"/>
        <v>-1596.6480000000001</v>
      </c>
      <c r="X32" s="97">
        <f t="shared" si="5"/>
        <v>-563553</v>
      </c>
      <c r="Y32" s="94">
        <f t="shared" si="5"/>
        <v>-3843.2640000000101</v>
      </c>
      <c r="Z32" s="95">
        <f t="shared" si="5"/>
        <v>-239056.36025369912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17.508000000000038</v>
      </c>
      <c r="F33" s="95">
        <f t="shared" si="5"/>
        <v>12279</v>
      </c>
      <c r="G33" s="96">
        <f t="shared" si="5"/>
        <v>-127.74600000000009</v>
      </c>
      <c r="H33" s="97">
        <f t="shared" si="5"/>
        <v>-44176.800000000047</v>
      </c>
      <c r="I33" s="94">
        <f t="shared" si="5"/>
        <v>-2036</v>
      </c>
      <c r="J33" s="95">
        <f t="shared" si="5"/>
        <v>-1271171.4181818184</v>
      </c>
      <c r="K33" s="96">
        <f t="shared" si="5"/>
        <v>-2626.3</v>
      </c>
      <c r="L33" s="97">
        <f t="shared" si="5"/>
        <v>-1295383</v>
      </c>
      <c r="M33" s="94">
        <f t="shared" si="5"/>
        <v>-1187.4490000000005</v>
      </c>
      <c r="N33" s="95">
        <f t="shared" si="5"/>
        <v>-250518.5</v>
      </c>
      <c r="O33" s="96">
        <f t="shared" si="5"/>
        <v>-56</v>
      </c>
      <c r="P33" s="97">
        <f t="shared" si="5"/>
        <v>96624</v>
      </c>
      <c r="Q33" s="94">
        <f t="shared" si="5"/>
        <v>-508.59999999999854</v>
      </c>
      <c r="R33" s="95">
        <f t="shared" si="5"/>
        <v>88623.199999999255</v>
      </c>
      <c r="S33" s="96">
        <f t="shared" si="5"/>
        <v>4597.1999999999971</v>
      </c>
      <c r="T33" s="97">
        <f t="shared" si="5"/>
        <v>321731</v>
      </c>
      <c r="U33" s="94">
        <f t="shared" si="5"/>
        <v>-135.69999999999982</v>
      </c>
      <c r="V33" s="95">
        <f t="shared" si="5"/>
        <v>449267.6976744188</v>
      </c>
      <c r="W33" s="96">
        <f t="shared" si="5"/>
        <v>-129.51429999999982</v>
      </c>
      <c r="X33" s="97">
        <f t="shared" si="5"/>
        <v>-287369.5</v>
      </c>
      <c r="Y33" s="94">
        <f t="shared" si="5"/>
        <v>-2192.6012999999803</v>
      </c>
      <c r="Z33" s="95">
        <f t="shared" si="5"/>
        <v>-2180094.3205073997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1.0964976961358843</v>
      </c>
      <c r="F34" s="188"/>
      <c r="G34" s="187">
        <f t="shared" ref="G34" si="7">+G23-G30</f>
        <v>-0.36518342368263745</v>
      </c>
      <c r="H34" s="188"/>
      <c r="I34" s="187">
        <f t="shared" ref="I34" si="8">+I23-I30</f>
        <v>-3.658371791839329</v>
      </c>
      <c r="J34" s="188"/>
      <c r="K34" s="187">
        <f t="shared" ref="K34" si="9">+K23-K30</f>
        <v>14.896579261873196</v>
      </c>
      <c r="L34" s="188"/>
      <c r="M34" s="187">
        <f t="shared" ref="M34" si="10">+M23-M30</f>
        <v>-4.6260469690468256</v>
      </c>
      <c r="N34" s="188"/>
      <c r="O34" s="187">
        <f t="shared" ref="O34" si="11">+O23-O30</f>
        <v>8.2831302412666332</v>
      </c>
      <c r="P34" s="188"/>
      <c r="Q34" s="187">
        <f t="shared" ref="Q34" si="12">+Q23-Q30</f>
        <v>2.3373006198682234</v>
      </c>
      <c r="R34" s="188"/>
      <c r="S34" s="187">
        <f t="shared" ref="S34" si="13">+S23-S30</f>
        <v>-31.457545742264699</v>
      </c>
      <c r="T34" s="188"/>
      <c r="U34" s="187">
        <f t="shared" ref="U34" si="14">+U23-U30</f>
        <v>0.27180796605082946</v>
      </c>
      <c r="V34" s="188"/>
      <c r="W34" s="187">
        <f t="shared" ref="W34" si="15">+W23-W30</f>
        <v>-16.941375050120641</v>
      </c>
      <c r="X34" s="188"/>
      <c r="Y34" s="187">
        <f t="shared" ref="Y34" si="16">+Y23-Y30</f>
        <v>-2.8663794388052182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105.77689243027888</v>
      </c>
      <c r="F35" s="60">
        <f t="shared" si="17"/>
        <v>101.59630200308168</v>
      </c>
      <c r="G35" s="61">
        <f t="shared" si="17"/>
        <v>90.72755750295201</v>
      </c>
      <c r="H35" s="62">
        <f t="shared" si="17"/>
        <v>100.91094869553837</v>
      </c>
      <c r="I35" s="59">
        <f t="shared" si="17"/>
        <v>55.516914321846343</v>
      </c>
      <c r="J35" s="60">
        <f t="shared" si="17"/>
        <v>32.423818851091092</v>
      </c>
      <c r="K35" s="61">
        <f t="shared" si="17"/>
        <v>90.514075887392892</v>
      </c>
      <c r="L35" s="62">
        <f t="shared" si="17"/>
        <v>118.40188253900435</v>
      </c>
      <c r="M35" s="59">
        <f t="shared" si="17"/>
        <v>84.055715484882882</v>
      </c>
      <c r="N35" s="60">
        <f t="shared" si="17"/>
        <v>88.911090319195978</v>
      </c>
      <c r="O35" s="61">
        <f t="shared" si="17"/>
        <v>112.93684855916615</v>
      </c>
      <c r="P35" s="62">
        <f t="shared" si="17"/>
        <v>103.61937623461088</v>
      </c>
      <c r="Q35" s="59">
        <f t="shared" si="17"/>
        <v>106.35457086827722</v>
      </c>
      <c r="R35" s="60">
        <f t="shared" si="17"/>
        <v>107.76262553907479</v>
      </c>
      <c r="S35" s="61">
        <f t="shared" si="17"/>
        <v>91.100852098322818</v>
      </c>
      <c r="T35" s="62">
        <f t="shared" si="17"/>
        <v>97.254030671521306</v>
      </c>
      <c r="U35" s="59">
        <f t="shared" si="17"/>
        <v>101.15432873274781</v>
      </c>
      <c r="V35" s="60">
        <f t="shared" si="17"/>
        <v>126.11983947083219</v>
      </c>
      <c r="W35" s="61">
        <f t="shared" si="17"/>
        <v>78.660084322111274</v>
      </c>
      <c r="X35" s="62">
        <f t="shared" si="17"/>
        <v>63.304817890417297</v>
      </c>
      <c r="Y35" s="59">
        <f t="shared" si="17"/>
        <v>93.774525704912804</v>
      </c>
      <c r="Z35" s="60">
        <f t="shared" si="17"/>
        <v>90.341595614934647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94.186614557889598</v>
      </c>
      <c r="F36" s="64">
        <f t="shared" si="17"/>
        <v>97.52395316684553</v>
      </c>
      <c r="G36" s="65">
        <f t="shared" si="17"/>
        <v>99.179697074092914</v>
      </c>
      <c r="H36" s="66">
        <f t="shared" si="17"/>
        <v>109.2269653644008</v>
      </c>
      <c r="I36" s="63">
        <f t="shared" si="17"/>
        <v>70.045214770158253</v>
      </c>
      <c r="J36" s="64">
        <f t="shared" si="17"/>
        <v>37.758255109000999</v>
      </c>
      <c r="K36" s="65">
        <f t="shared" si="17"/>
        <v>165.46052631578948</v>
      </c>
      <c r="L36" s="66">
        <f t="shared" si="17"/>
        <v>210.42578143310303</v>
      </c>
      <c r="M36" s="63">
        <f t="shared" si="17"/>
        <v>82.27747944657699</v>
      </c>
      <c r="N36" s="64">
        <f t="shared" si="17"/>
        <v>69.73827038455066</v>
      </c>
      <c r="O36" s="65">
        <f t="shared" si="17"/>
        <v>104.39652758330999</v>
      </c>
      <c r="P36" s="66">
        <f t="shared" si="17"/>
        <v>101.128545117253</v>
      </c>
      <c r="Q36" s="63">
        <f t="shared" si="17"/>
        <v>101.69113329418673</v>
      </c>
      <c r="R36" s="64">
        <f t="shared" si="17"/>
        <v>104.22234714277945</v>
      </c>
      <c r="S36" s="65">
        <f t="shared" si="17"/>
        <v>98.291086893062172</v>
      </c>
      <c r="T36" s="66">
        <f t="shared" si="17"/>
        <v>113.55889793864824</v>
      </c>
      <c r="U36" s="63">
        <f t="shared" si="17"/>
        <v>79.248158496316989</v>
      </c>
      <c r="V36" s="64">
        <f t="shared" si="17"/>
        <v>86.772708365570182</v>
      </c>
      <c r="W36" s="65">
        <f t="shared" si="17"/>
        <v>71.534857252474268</v>
      </c>
      <c r="X36" s="66">
        <f t="shared" si="17"/>
        <v>55.273358444564025</v>
      </c>
      <c r="Y36" s="63">
        <f t="shared" si="17"/>
        <v>95.861791655877695</v>
      </c>
      <c r="Z36" s="64">
        <f t="shared" si="17"/>
        <v>99.006331363999905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100.90743236239246</v>
      </c>
      <c r="F37" s="68">
        <f t="shared" si="17"/>
        <v>103.46926147873774</v>
      </c>
      <c r="G37" s="69">
        <f t="shared" si="17"/>
        <v>92.219633084069557</v>
      </c>
      <c r="H37" s="70">
        <f t="shared" si="17"/>
        <v>93.904151079821659</v>
      </c>
      <c r="I37" s="67">
        <f t="shared" si="17"/>
        <v>62.379896526237985</v>
      </c>
      <c r="J37" s="68">
        <f t="shared" si="17"/>
        <v>72.853449791168075</v>
      </c>
      <c r="K37" s="69">
        <f t="shared" si="17"/>
        <v>64.41472568865764</v>
      </c>
      <c r="L37" s="70">
        <f t="shared" si="17"/>
        <v>67.755784071934869</v>
      </c>
      <c r="M37" s="67">
        <f t="shared" si="17"/>
        <v>93.25461926470318</v>
      </c>
      <c r="N37" s="68">
        <f t="shared" si="17"/>
        <v>92.892739859940576</v>
      </c>
      <c r="O37" s="69">
        <f t="shared" si="17"/>
        <v>98.886458540465298</v>
      </c>
      <c r="P37" s="70">
        <f t="shared" si="17"/>
        <v>106.81031019389762</v>
      </c>
      <c r="Q37" s="67">
        <f t="shared" si="17"/>
        <v>99.157228431526889</v>
      </c>
      <c r="R37" s="68">
        <f t="shared" si="17"/>
        <v>100.8146521565032</v>
      </c>
      <c r="S37" s="69">
        <f t="shared" si="17"/>
        <v>116.25026511134675</v>
      </c>
      <c r="T37" s="70">
        <f t="shared" si="17"/>
        <v>112.65186576393664</v>
      </c>
      <c r="U37" s="67">
        <f t="shared" si="17"/>
        <v>97.598740090600231</v>
      </c>
      <c r="V37" s="68">
        <f t="shared" si="17"/>
        <v>123.66298586804811</v>
      </c>
      <c r="W37" s="69">
        <f t="shared" si="17"/>
        <v>98.28479258412959</v>
      </c>
      <c r="X37" s="70">
        <f t="shared" si="17"/>
        <v>85.498645463039196</v>
      </c>
      <c r="Y37" s="67">
        <f t="shared" si="17"/>
        <v>98.443165274168095</v>
      </c>
      <c r="Z37" s="68">
        <f t="shared" si="17"/>
        <v>93.192350246721901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+'(令和6年1月)'!E20</f>
        <v>690</v>
      </c>
      <c r="F39" s="143">
        <f>+'(令和6年1月)'!F20</f>
        <v>67854</v>
      </c>
      <c r="G39" s="142">
        <f>+'(令和6年1月)'!G20</f>
        <v>1001.566</v>
      </c>
      <c r="H39" s="143">
        <f>+'(令和6年1月)'!H20</f>
        <v>384806</v>
      </c>
      <c r="I39" s="142">
        <f>+'(令和6年1月)'!I20</f>
        <v>1562</v>
      </c>
      <c r="J39" s="143">
        <f>+'(令和6年1月)'!J20</f>
        <v>2234635.5727272728</v>
      </c>
      <c r="K39" s="142">
        <f>+'(令和6年1月)'!K20</f>
        <v>1104</v>
      </c>
      <c r="L39" s="143">
        <f>+'(令和6年1月)'!L20</f>
        <v>2064816</v>
      </c>
      <c r="M39" s="142">
        <f>+'(令和6年1月)'!M20</f>
        <v>4201</v>
      </c>
      <c r="N39" s="143">
        <f>+'(令和6年1月)'!N20</f>
        <v>1039597</v>
      </c>
      <c r="O39" s="142">
        <f>+'(令和6年1月)'!O20</f>
        <v>3723</v>
      </c>
      <c r="P39" s="143">
        <f>+'(令和6年1月)'!P20</f>
        <v>1251148</v>
      </c>
      <c r="Q39" s="142">
        <f>+'(令和6年1月)'!Q20</f>
        <v>20904</v>
      </c>
      <c r="R39" s="143">
        <f>+'(令和6年1月)'!R20</f>
        <v>4627807.4000000004</v>
      </c>
      <c r="S39" s="144">
        <f>+'(令和6年1月)'!S20</f>
        <v>34584</v>
      </c>
      <c r="T39" s="145">
        <f>+'(令和6年1月)'!T20</f>
        <v>5714826</v>
      </c>
      <c r="U39" s="142">
        <f>+'(令和6年1月)'!U20</f>
        <v>2743</v>
      </c>
      <c r="V39" s="143">
        <f>+'(令和6年1月)'!V20</f>
        <v>954528.20930232562</v>
      </c>
      <c r="W39" s="142">
        <f>+'(令和6年1月)'!W20</f>
        <v>3522.1570000000002</v>
      </c>
      <c r="X39" s="143">
        <f>+'(令和6年1月)'!X20</f>
        <v>628946</v>
      </c>
      <c r="Y39" s="146">
        <f>+'(令和6年1月)'!Y20</f>
        <v>74034.722999999998</v>
      </c>
      <c r="Z39" s="147">
        <f>+'(令和6年1月)'!Z20</f>
        <v>18968964.182029597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+'(令和6年1月)'!E21</f>
        <v>976</v>
      </c>
      <c r="F40" s="149">
        <f>+'(令和6年1月)'!F21</f>
        <v>103100</v>
      </c>
      <c r="G40" s="148">
        <f>+'(令和6年1月)'!G21</f>
        <v>1025.7449999999999</v>
      </c>
      <c r="H40" s="149">
        <f>+'(令和6年1月)'!H21</f>
        <v>397812</v>
      </c>
      <c r="I40" s="148">
        <f>+'(令和6年1月)'!I21</f>
        <v>2136</v>
      </c>
      <c r="J40" s="149">
        <f>+'(令和6年1月)'!J21</f>
        <v>2913311.3909090906</v>
      </c>
      <c r="K40" s="148">
        <f>+'(令和6年1月)'!K21</f>
        <v>1015</v>
      </c>
      <c r="L40" s="149">
        <f>+'(令和6年1月)'!L21</f>
        <v>1925023</v>
      </c>
      <c r="M40" s="148">
        <f>+'(令和6年1月)'!M21</f>
        <v>5931.4790000000003</v>
      </c>
      <c r="N40" s="149">
        <f>+'(令和6年1月)'!N21</f>
        <v>1569790.5</v>
      </c>
      <c r="O40" s="148">
        <f>+'(令和6年1月)'!O21</f>
        <v>3570</v>
      </c>
      <c r="P40" s="149">
        <f>+'(令和6年1月)'!P21</f>
        <v>1193035</v>
      </c>
      <c r="Q40" s="148">
        <f>+'(令和6年1月)'!Q21</f>
        <v>20748</v>
      </c>
      <c r="R40" s="149">
        <f>+'(令和6年1月)'!R21</f>
        <v>4675134.8</v>
      </c>
      <c r="S40" s="144">
        <f>+'(令和6年1月)'!S21</f>
        <v>34954.5</v>
      </c>
      <c r="T40" s="145">
        <f>+'(令和6年1月)'!T21</f>
        <v>6019933</v>
      </c>
      <c r="U40" s="148">
        <f>+'(令和6年1月)'!U21</f>
        <v>2410</v>
      </c>
      <c r="V40" s="149">
        <f>+'(令和6年1月)'!V21</f>
        <v>504678.83720930235</v>
      </c>
      <c r="W40" s="148">
        <f>+'(令和6年1月)'!W21</f>
        <v>4254.1270000000004</v>
      </c>
      <c r="X40" s="149">
        <f>+'(令和6年1月)'!X21</f>
        <v>854425</v>
      </c>
      <c r="Y40" s="150">
        <f>+'(令和6年1月)'!Y21</f>
        <v>77020.850999999995</v>
      </c>
      <c r="Z40" s="151">
        <f>+'(令和6年1月)'!Z21</f>
        <v>20156243.528118394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+'(令和6年1月)'!E22</f>
        <v>1848.9080000000001</v>
      </c>
      <c r="F41" s="149">
        <f>+'(令和6年1月)'!F22</f>
        <v>368182</v>
      </c>
      <c r="G41" s="148">
        <f>+'(令和6年1月)'!G22</f>
        <v>1555.8150000000001</v>
      </c>
      <c r="H41" s="149">
        <f>+'(令和6年1月)'!H22</f>
        <v>684053</v>
      </c>
      <c r="I41" s="148">
        <f>+'(令和6年1月)'!I22</f>
        <v>3479</v>
      </c>
      <c r="J41" s="149">
        <f>+'(令和6年1月)'!J22</f>
        <v>3671880.0363636361</v>
      </c>
      <c r="K41" s="148">
        <f>+'(令和6年1月)'!K22</f>
        <v>5287</v>
      </c>
      <c r="L41" s="149">
        <f>+'(令和6年1月)'!L22</f>
        <v>3812104</v>
      </c>
      <c r="M41" s="148">
        <f>+'(令和6年1月)'!M22</f>
        <v>15569.527</v>
      </c>
      <c r="N41" s="149">
        <f>+'(令和6年1月)'!N22</f>
        <v>2851501.75</v>
      </c>
      <c r="O41" s="148">
        <f>+'(令和6年1月)'!O22</f>
        <v>5017</v>
      </c>
      <c r="P41" s="149">
        <f>+'(令和6年1月)'!P22</f>
        <v>1525094</v>
      </c>
      <c r="Q41" s="148">
        <f>+'(令和6年1月)'!Q22</f>
        <v>60326.9</v>
      </c>
      <c r="R41" s="149">
        <f>+'(令和6年1月)'!R22</f>
        <v>11014183.1</v>
      </c>
      <c r="S41" s="144">
        <f>+'(令和6年1月)'!S22</f>
        <v>36193.699999999997</v>
      </c>
      <c r="T41" s="145">
        <f>+'(令和6年1月)'!T22</f>
        <v>3772255</v>
      </c>
      <c r="U41" s="148">
        <f>+'(令和6年1月)'!U22</f>
        <v>4604.5</v>
      </c>
      <c r="V41" s="149">
        <f>+'(令和6年1月)'!V22</f>
        <v>1755590.5</v>
      </c>
      <c r="W41" s="148">
        <f>+'(令和6年1月)'!W22</f>
        <v>6764.4266999999991</v>
      </c>
      <c r="X41" s="149">
        <f>+'(令和6年1月)'!X22</f>
        <v>1561864</v>
      </c>
      <c r="Y41" s="150">
        <f>+'(令和6年1月)'!Y22</f>
        <v>140646.77669999999</v>
      </c>
      <c r="Z41" s="151">
        <f>+'(令和6年1月)'!Z22</f>
        <v>31016707.386363637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+'(令和6年1月)'!E23</f>
        <v>41.819200485162973</v>
      </c>
      <c r="F42" s="193">
        <f>+'(令和5年12月)'!F23</f>
        <v>0</v>
      </c>
      <c r="G42" s="192">
        <f>+'(令和6年1月)'!G23</f>
        <v>64.650334251862901</v>
      </c>
      <c r="H42" s="193">
        <f>+'(令和5年12月)'!H23</f>
        <v>0</v>
      </c>
      <c r="I42" s="192">
        <f>+'(令和6年1月)'!I23</f>
        <v>49.097185342538502</v>
      </c>
      <c r="J42" s="193">
        <f>+'(令和5年12月)'!J23</f>
        <v>0</v>
      </c>
      <c r="K42" s="192">
        <f>+'(令和6年1月)'!K23</f>
        <v>20.209823557463043</v>
      </c>
      <c r="L42" s="193">
        <f>+'(令和5年12月)'!L23</f>
        <v>0</v>
      </c>
      <c r="M42" s="192">
        <f>+'(令和6年1月)'!M23</f>
        <v>30.826355214721186</v>
      </c>
      <c r="N42" s="193">
        <f>+'(令和5年12月)'!N23</f>
        <v>0</v>
      </c>
      <c r="O42" s="192">
        <f>+'(令和6年1月)'!O23</f>
        <v>73.808318996053032</v>
      </c>
      <c r="P42" s="193">
        <f>+'(令和5年12月)'!P23</f>
        <v>0</v>
      </c>
      <c r="Q42" s="192">
        <f>+'(令和6年1月)'!Q23</f>
        <v>34.566606195299833</v>
      </c>
      <c r="R42" s="193">
        <f>+'(令和5年12月)'!R23</f>
        <v>0</v>
      </c>
      <c r="S42" s="192">
        <f>+'(令和6年1月)'!S23</f>
        <v>95.575188398785571</v>
      </c>
      <c r="T42" s="193">
        <f>+'(令和5年12月)'!T23</f>
        <v>0</v>
      </c>
      <c r="U42" s="192">
        <f>+'(令和6年1月)'!U23</f>
        <v>58.055430374042359</v>
      </c>
      <c r="V42" s="193">
        <f>+'(令和5年12月)'!V23</f>
        <v>0</v>
      </c>
      <c r="W42" s="192">
        <f>+'(令和6年1月)'!W23</f>
        <v>54.528997252711243</v>
      </c>
      <c r="X42" s="193">
        <f>+'(令和5年12月)'!X23</f>
        <v>0</v>
      </c>
      <c r="Y42" s="192">
        <f>+'(令和6年1月)'!Y23</f>
        <v>53.13625414806026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372</v>
      </c>
      <c r="F43" s="93">
        <f t="shared" si="18"/>
        <v>31050</v>
      </c>
      <c r="G43" s="90">
        <f t="shared" si="18"/>
        <v>114.08899999999994</v>
      </c>
      <c r="H43" s="91">
        <f t="shared" si="18"/>
        <v>93191</v>
      </c>
      <c r="I43" s="92">
        <f t="shared" si="18"/>
        <v>194</v>
      </c>
      <c r="J43" s="93">
        <f t="shared" si="18"/>
        <v>-853703.63636363624</v>
      </c>
      <c r="K43" s="90">
        <f t="shared" si="18"/>
        <v>375</v>
      </c>
      <c r="L43" s="91">
        <f t="shared" si="18"/>
        <v>1648492</v>
      </c>
      <c r="M43" s="92">
        <f t="shared" si="18"/>
        <v>2440</v>
      </c>
      <c r="N43" s="93">
        <f t="shared" si="18"/>
        <v>537383</v>
      </c>
      <c r="O43" s="90">
        <f t="shared" si="18"/>
        <v>-39</v>
      </c>
      <c r="P43" s="91">
        <f t="shared" si="18"/>
        <v>-45721</v>
      </c>
      <c r="Q43" s="92">
        <f t="shared" si="18"/>
        <v>4586</v>
      </c>
      <c r="R43" s="93">
        <f t="shared" si="18"/>
        <v>414943.79999999981</v>
      </c>
      <c r="S43" s="90">
        <f t="shared" si="18"/>
        <v>2515</v>
      </c>
      <c r="T43" s="91">
        <f t="shared" si="18"/>
        <v>988552</v>
      </c>
      <c r="U43" s="92">
        <f t="shared" si="18"/>
        <v>1288</v>
      </c>
      <c r="V43" s="93">
        <f t="shared" si="18"/>
        <v>663195.83720930235</v>
      </c>
      <c r="W43" s="90">
        <f t="shared" si="18"/>
        <v>1147.3289999999997</v>
      </c>
      <c r="X43" s="91">
        <f t="shared" si="18"/>
        <v>199935</v>
      </c>
      <c r="Y43" s="90">
        <f t="shared" si="18"/>
        <v>12992.418000000005</v>
      </c>
      <c r="Z43" s="91">
        <f t="shared" si="18"/>
        <v>3677318.000845667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-12</v>
      </c>
      <c r="F44" s="97">
        <f t="shared" si="18"/>
        <v>-2230</v>
      </c>
      <c r="G44" s="94">
        <f t="shared" si="18"/>
        <v>131.56899999999996</v>
      </c>
      <c r="H44" s="95">
        <f t="shared" si="18"/>
        <v>83711.799999999988</v>
      </c>
      <c r="I44" s="96">
        <f t="shared" si="18"/>
        <v>-277</v>
      </c>
      <c r="J44" s="97">
        <f t="shared" si="18"/>
        <v>-1271953.9999999998</v>
      </c>
      <c r="K44" s="94">
        <f t="shared" si="18"/>
        <v>997</v>
      </c>
      <c r="L44" s="95">
        <f t="shared" si="18"/>
        <v>2878360</v>
      </c>
      <c r="M44" s="96">
        <f t="shared" si="18"/>
        <v>-137.38700000000063</v>
      </c>
      <c r="N44" s="97">
        <f t="shared" si="18"/>
        <v>-415615.5</v>
      </c>
      <c r="O44" s="94">
        <f t="shared" si="18"/>
        <v>158</v>
      </c>
      <c r="P44" s="95">
        <f t="shared" si="18"/>
        <v>22072</v>
      </c>
      <c r="Q44" s="96">
        <f t="shared" si="18"/>
        <v>5229</v>
      </c>
      <c r="R44" s="97">
        <f t="shared" si="18"/>
        <v>414521</v>
      </c>
      <c r="S44" s="94">
        <f t="shared" si="18"/>
        <v>5451</v>
      </c>
      <c r="T44" s="95">
        <f t="shared" si="18"/>
        <v>1591016</v>
      </c>
      <c r="U44" s="96">
        <f t="shared" si="18"/>
        <v>710</v>
      </c>
      <c r="V44" s="97">
        <f t="shared" si="18"/>
        <v>520758.51162790693</v>
      </c>
      <c r="W44" s="94">
        <f t="shared" si="18"/>
        <v>-241.64100000000053</v>
      </c>
      <c r="X44" s="95">
        <f t="shared" si="18"/>
        <v>-157984</v>
      </c>
      <c r="Y44" s="94">
        <f t="shared" si="18"/>
        <v>12008.540999999997</v>
      </c>
      <c r="Z44" s="95">
        <f t="shared" si="18"/>
        <v>3662655.8116279058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98</v>
      </c>
      <c r="F45" s="97">
        <f t="shared" si="18"/>
        <v>-1966</v>
      </c>
      <c r="G45" s="94">
        <f t="shared" si="18"/>
        <v>-41.659000000000106</v>
      </c>
      <c r="H45" s="95">
        <f t="shared" si="18"/>
        <v>-3526.8000000000466</v>
      </c>
      <c r="I45" s="96">
        <f t="shared" si="18"/>
        <v>-103</v>
      </c>
      <c r="J45" s="97">
        <f t="shared" si="18"/>
        <v>-260425.45454545459</v>
      </c>
      <c r="K45" s="94">
        <f t="shared" si="18"/>
        <v>-533</v>
      </c>
      <c r="L45" s="95">
        <f t="shared" si="18"/>
        <v>-1090075</v>
      </c>
      <c r="M45" s="96">
        <f t="shared" si="18"/>
        <v>846.90800000000127</v>
      </c>
      <c r="N45" s="97">
        <f t="shared" si="18"/>
        <v>422805</v>
      </c>
      <c r="O45" s="94">
        <f t="shared" si="18"/>
        <v>-44</v>
      </c>
      <c r="P45" s="95">
        <f t="shared" si="18"/>
        <v>-9680</v>
      </c>
      <c r="Q45" s="96">
        <f t="shared" si="18"/>
        <v>-487</v>
      </c>
      <c r="R45" s="97">
        <f t="shared" si="18"/>
        <v>-46904.599999999627</v>
      </c>
      <c r="S45" s="94">
        <f t="shared" si="18"/>
        <v>-3306.5</v>
      </c>
      <c r="T45" s="95">
        <f t="shared" si="18"/>
        <v>-907571</v>
      </c>
      <c r="U45" s="96">
        <f t="shared" si="18"/>
        <v>911</v>
      </c>
      <c r="V45" s="97">
        <f t="shared" si="18"/>
        <v>592286.6976744188</v>
      </c>
      <c r="W45" s="94">
        <f t="shared" si="18"/>
        <v>657.00000000000091</v>
      </c>
      <c r="X45" s="95">
        <f t="shared" si="18"/>
        <v>132440</v>
      </c>
      <c r="Y45" s="94">
        <f t="shared" si="18"/>
        <v>-2002.2509999999893</v>
      </c>
      <c r="Z45" s="95">
        <f t="shared" si="18"/>
        <v>-1172617.1568710357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11.555357185704104</v>
      </c>
      <c r="F46" s="193"/>
      <c r="G46" s="192">
        <f>G23-G42</f>
        <v>9.3884433131369036</v>
      </c>
      <c r="H46" s="193"/>
      <c r="I46" s="192">
        <f>I23-I42</f>
        <v>3.6380444167612822</v>
      </c>
      <c r="J46" s="193"/>
      <c r="K46" s="192">
        <f>K23-K42</f>
        <v>14.557629883429303</v>
      </c>
      <c r="L46" s="193"/>
      <c r="M46" s="192">
        <f>M23-M42</f>
        <v>8.0503620151686057</v>
      </c>
      <c r="N46" s="193"/>
      <c r="O46" s="192">
        <f t="shared" si="18"/>
        <v>0.38587519814116433</v>
      </c>
      <c r="P46" s="193"/>
      <c r="Q46" s="192">
        <f t="shared" si="18"/>
        <v>8.2630272808350043</v>
      </c>
      <c r="R46" s="193"/>
      <c r="S46" s="192">
        <f t="shared" si="18"/>
        <v>16.618630732117481</v>
      </c>
      <c r="T46" s="193"/>
      <c r="U46" s="192">
        <f t="shared" si="18"/>
        <v>12.606624961926016</v>
      </c>
      <c r="V46" s="193"/>
      <c r="W46" s="192">
        <f t="shared" si="18"/>
        <v>6.6726221013982538</v>
      </c>
      <c r="X46" s="193"/>
      <c r="Y46" s="192">
        <f t="shared" si="18"/>
        <v>9.9006293807552836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153.91304347826087</v>
      </c>
      <c r="F47" s="72">
        <f t="shared" si="19"/>
        <v>145.76001414802371</v>
      </c>
      <c r="G47" s="71">
        <f t="shared" si="19"/>
        <v>111.39106159753824</v>
      </c>
      <c r="H47" s="73">
        <f t="shared" si="19"/>
        <v>124.21765772882961</v>
      </c>
      <c r="I47" s="74">
        <f t="shared" si="19"/>
        <v>112.41997439180538</v>
      </c>
      <c r="J47" s="72">
        <f t="shared" si="19"/>
        <v>61.796740068818956</v>
      </c>
      <c r="K47" s="71">
        <f t="shared" si="19"/>
        <v>133.96739130434781</v>
      </c>
      <c r="L47" s="73">
        <f t="shared" si="19"/>
        <v>179.83723489163199</v>
      </c>
      <c r="M47" s="74">
        <f t="shared" si="19"/>
        <v>158.08140918828849</v>
      </c>
      <c r="N47" s="72">
        <f t="shared" si="19"/>
        <v>151.69147275338423</v>
      </c>
      <c r="O47" s="71">
        <f t="shared" si="19"/>
        <v>98.95245769540692</v>
      </c>
      <c r="P47" s="73">
        <f t="shared" si="19"/>
        <v>96.345676131041245</v>
      </c>
      <c r="Q47" s="74">
        <f t="shared" si="19"/>
        <v>121.93838499808649</v>
      </c>
      <c r="R47" s="72">
        <f t="shared" si="19"/>
        <v>108.96631523602301</v>
      </c>
      <c r="S47" s="71">
        <f t="shared" si="19"/>
        <v>107.27214897062225</v>
      </c>
      <c r="T47" s="73">
        <f t="shared" si="19"/>
        <v>117.29802447178619</v>
      </c>
      <c r="U47" s="74">
        <f t="shared" si="19"/>
        <v>146.95588771418156</v>
      </c>
      <c r="V47" s="72">
        <f t="shared" si="19"/>
        <v>169.4789143732105</v>
      </c>
      <c r="W47" s="71">
        <f t="shared" si="19"/>
        <v>132.57461265923126</v>
      </c>
      <c r="X47" s="73">
        <f t="shared" si="19"/>
        <v>131.78889761601155</v>
      </c>
      <c r="Y47" s="71">
        <f t="shared" si="19"/>
        <v>117.54908706823959</v>
      </c>
      <c r="Z47" s="73">
        <f t="shared" si="19"/>
        <v>119.38597155626138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98.770491803278688</v>
      </c>
      <c r="F48" s="66">
        <f t="shared" si="19"/>
        <v>97.837051406401557</v>
      </c>
      <c r="G48" s="63">
        <f t="shared" si="19"/>
        <v>112.82667719559929</v>
      </c>
      <c r="H48" s="64">
        <f t="shared" si="19"/>
        <v>121.04305551365972</v>
      </c>
      <c r="I48" s="65">
        <f t="shared" si="19"/>
        <v>87.031835205992508</v>
      </c>
      <c r="J48" s="66">
        <f t="shared" si="19"/>
        <v>56.339922880571649</v>
      </c>
      <c r="K48" s="63">
        <f t="shared" si="19"/>
        <v>198.22660098522167</v>
      </c>
      <c r="L48" s="64">
        <f t="shared" si="19"/>
        <v>249.52340829174506</v>
      </c>
      <c r="M48" s="65">
        <f t="shared" si="19"/>
        <v>97.683764875505744</v>
      </c>
      <c r="N48" s="66">
        <f t="shared" si="19"/>
        <v>73.524142234266293</v>
      </c>
      <c r="O48" s="63">
        <f t="shared" si="19"/>
        <v>104.42577030812326</v>
      </c>
      <c r="P48" s="64">
        <f t="shared" si="19"/>
        <v>101.85007145641158</v>
      </c>
      <c r="Q48" s="65">
        <f t="shared" si="19"/>
        <v>125.20242914979758</v>
      </c>
      <c r="R48" s="66">
        <f t="shared" si="19"/>
        <v>108.86650369952969</v>
      </c>
      <c r="S48" s="63">
        <f t="shared" si="19"/>
        <v>115.5945586405184</v>
      </c>
      <c r="T48" s="64">
        <f t="shared" si="19"/>
        <v>126.42913135411973</v>
      </c>
      <c r="U48" s="65">
        <f t="shared" si="19"/>
        <v>129.46058091286307</v>
      </c>
      <c r="V48" s="66">
        <f t="shared" si="19"/>
        <v>203.18612020815445</v>
      </c>
      <c r="W48" s="63">
        <f t="shared" si="19"/>
        <v>94.319845176225343</v>
      </c>
      <c r="X48" s="64">
        <f t="shared" si="19"/>
        <v>81.509904321619814</v>
      </c>
      <c r="Y48" s="63">
        <f t="shared" si="19"/>
        <v>115.59128579350543</v>
      </c>
      <c r="Z48" s="64">
        <f t="shared" si="19"/>
        <v>118.17132148913771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105.30042598117375</v>
      </c>
      <c r="F49" s="70">
        <f t="shared" si="19"/>
        <v>99.466024955049406</v>
      </c>
      <c r="G49" s="67">
        <f t="shared" si="19"/>
        <v>97.322368019333922</v>
      </c>
      <c r="H49" s="68">
        <f t="shared" si="19"/>
        <v>99.484425914366284</v>
      </c>
      <c r="I49" s="69">
        <f t="shared" si="19"/>
        <v>97.039379131934467</v>
      </c>
      <c r="J49" s="70">
        <f t="shared" si="19"/>
        <v>92.907571816987769</v>
      </c>
      <c r="K49" s="67">
        <f t="shared" si="19"/>
        <v>89.918668432003017</v>
      </c>
      <c r="L49" s="68">
        <f t="shared" si="19"/>
        <v>71.404898712102295</v>
      </c>
      <c r="M49" s="69">
        <f t="shared" si="19"/>
        <v>105.43952298615109</v>
      </c>
      <c r="N49" s="70">
        <f t="shared" si="19"/>
        <v>114.82745013219788</v>
      </c>
      <c r="O49" s="67">
        <f t="shared" si="19"/>
        <v>99.122981861670326</v>
      </c>
      <c r="P49" s="68">
        <f t="shared" si="19"/>
        <v>99.365285025054192</v>
      </c>
      <c r="Q49" s="69">
        <f t="shared" si="19"/>
        <v>99.192731600662384</v>
      </c>
      <c r="R49" s="70">
        <f t="shared" si="19"/>
        <v>99.574143633039853</v>
      </c>
      <c r="S49" s="67">
        <f t="shared" si="19"/>
        <v>90.86443220781517</v>
      </c>
      <c r="T49" s="68">
        <f t="shared" si="19"/>
        <v>75.940889467970749</v>
      </c>
      <c r="U49" s="69">
        <f t="shared" si="19"/>
        <v>119.78499294168748</v>
      </c>
      <c r="V49" s="70">
        <f t="shared" si="19"/>
        <v>133.73717832686032</v>
      </c>
      <c r="W49" s="67">
        <f t="shared" si="19"/>
        <v>109.71257475522651</v>
      </c>
      <c r="X49" s="68">
        <f t="shared" si="19"/>
        <v>108.47961154108168</v>
      </c>
      <c r="Y49" s="67">
        <f t="shared" si="19"/>
        <v>98.57639752081144</v>
      </c>
      <c r="Z49" s="68">
        <f t="shared" si="19"/>
        <v>96.219401555864138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2D88-1635-44EB-BE2C-24FC9D7CE53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K22" sqref="K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558</v>
      </c>
      <c r="F5" s="14">
        <v>48854</v>
      </c>
      <c r="G5" s="15">
        <v>30</v>
      </c>
      <c r="H5" s="16">
        <v>5440</v>
      </c>
      <c r="I5" s="13">
        <v>1070</v>
      </c>
      <c r="J5" s="14">
        <v>892563</v>
      </c>
      <c r="K5" s="17">
        <v>1039</v>
      </c>
      <c r="L5" s="18">
        <v>2022742</v>
      </c>
      <c r="M5" s="13">
        <v>906</v>
      </c>
      <c r="N5" s="75">
        <v>184405</v>
      </c>
      <c r="O5" s="19">
        <v>731</v>
      </c>
      <c r="P5" s="18">
        <v>64742</v>
      </c>
      <c r="Q5" s="13">
        <v>11733</v>
      </c>
      <c r="R5" s="14">
        <v>1773624</v>
      </c>
      <c r="S5" s="19">
        <v>11397</v>
      </c>
      <c r="T5" s="18">
        <v>3244333</v>
      </c>
      <c r="U5" s="13">
        <v>2594</v>
      </c>
      <c r="V5" s="14">
        <v>935892</v>
      </c>
      <c r="W5" s="13">
        <v>355</v>
      </c>
      <c r="X5" s="18">
        <v>77366</v>
      </c>
      <c r="Y5" s="20">
        <f t="shared" ref="Y5:Z19" si="0">+W5+U5+S5+Q5+O5+M5+K5+I5+G5+E5</f>
        <v>30413</v>
      </c>
      <c r="Z5" s="21">
        <f t="shared" si="0"/>
        <v>9249961</v>
      </c>
    </row>
    <row r="6" spans="1:26" ht="18.95" customHeight="1" x14ac:dyDescent="0.15">
      <c r="A6" s="7"/>
      <c r="B6" s="22"/>
      <c r="C6" s="83"/>
      <c r="D6" s="81" t="s">
        <v>22</v>
      </c>
      <c r="E6" s="23">
        <v>792</v>
      </c>
      <c r="F6" s="24">
        <v>65785</v>
      </c>
      <c r="G6" s="25">
        <v>30</v>
      </c>
      <c r="H6" s="26">
        <v>5440</v>
      </c>
      <c r="I6" s="27">
        <v>1193</v>
      </c>
      <c r="J6" s="21">
        <v>1109251</v>
      </c>
      <c r="K6" s="25">
        <v>959</v>
      </c>
      <c r="L6" s="26">
        <v>1888488</v>
      </c>
      <c r="M6" s="27">
        <v>622</v>
      </c>
      <c r="N6" s="76">
        <v>158396</v>
      </c>
      <c r="O6" s="25">
        <v>741</v>
      </c>
      <c r="P6" s="26">
        <v>67926</v>
      </c>
      <c r="Q6" s="27">
        <v>11186</v>
      </c>
      <c r="R6" s="21">
        <v>1714516</v>
      </c>
      <c r="S6" s="25">
        <v>12123.5</v>
      </c>
      <c r="T6" s="26">
        <v>3531494</v>
      </c>
      <c r="U6" s="27">
        <v>2199</v>
      </c>
      <c r="V6" s="21">
        <v>476072</v>
      </c>
      <c r="W6" s="27">
        <v>389</v>
      </c>
      <c r="X6" s="26">
        <v>70735</v>
      </c>
      <c r="Y6" s="20">
        <f t="shared" si="0"/>
        <v>30234.5</v>
      </c>
      <c r="Z6" s="21">
        <f t="shared" si="0"/>
        <v>9088103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1294.9000000000001</v>
      </c>
      <c r="F7" s="36">
        <v>259950</v>
      </c>
      <c r="G7" s="29">
        <v>151</v>
      </c>
      <c r="H7" s="30">
        <v>74178</v>
      </c>
      <c r="I7" s="31">
        <v>2405</v>
      </c>
      <c r="J7" s="32">
        <v>2519782</v>
      </c>
      <c r="K7" s="77">
        <v>5029</v>
      </c>
      <c r="L7" s="30">
        <v>3658163</v>
      </c>
      <c r="M7" s="23">
        <v>1346.3</v>
      </c>
      <c r="N7" s="24">
        <v>223632.25</v>
      </c>
      <c r="O7" s="33">
        <v>2992</v>
      </c>
      <c r="P7" s="34">
        <v>707415</v>
      </c>
      <c r="Q7" s="23">
        <v>32610.400000000001</v>
      </c>
      <c r="R7" s="24">
        <v>5067788</v>
      </c>
      <c r="S7" s="33">
        <v>31457.7</v>
      </c>
      <c r="T7" s="34">
        <v>3038447</v>
      </c>
      <c r="U7" s="23">
        <v>3122.5</v>
      </c>
      <c r="V7" s="24">
        <v>1540856.5</v>
      </c>
      <c r="W7" s="23">
        <v>1288.2</v>
      </c>
      <c r="X7" s="34">
        <v>320042</v>
      </c>
      <c r="Y7" s="31">
        <f t="shared" si="0"/>
        <v>81697</v>
      </c>
      <c r="Z7" s="24">
        <f t="shared" si="0"/>
        <v>17410253.75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132</v>
      </c>
      <c r="F8" s="14">
        <v>19000</v>
      </c>
      <c r="G8" s="15">
        <v>136.566</v>
      </c>
      <c r="H8" s="16">
        <v>82000</v>
      </c>
      <c r="I8" s="13">
        <v>150</v>
      </c>
      <c r="J8" s="14">
        <v>80808.272727272735</v>
      </c>
      <c r="K8" s="17">
        <v>4</v>
      </c>
      <c r="L8" s="18">
        <v>324</v>
      </c>
      <c r="M8" s="13">
        <v>2860</v>
      </c>
      <c r="N8" s="75">
        <v>618915</v>
      </c>
      <c r="O8" s="19">
        <v>1</v>
      </c>
      <c r="P8" s="18">
        <v>0</v>
      </c>
      <c r="Q8" s="13">
        <v>3638</v>
      </c>
      <c r="R8" s="14">
        <v>1339311</v>
      </c>
      <c r="S8" s="19">
        <v>22939</v>
      </c>
      <c r="T8" s="18">
        <v>2413156</v>
      </c>
      <c r="U8" s="13">
        <v>62</v>
      </c>
      <c r="V8" s="14">
        <v>2644.2093023255811</v>
      </c>
      <c r="W8" s="13">
        <v>44</v>
      </c>
      <c r="X8" s="18">
        <v>1400</v>
      </c>
      <c r="Y8" s="13">
        <f t="shared" si="0"/>
        <v>29966.565999999999</v>
      </c>
      <c r="Z8" s="14">
        <f t="shared" si="0"/>
        <v>4557558.4820295982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137</v>
      </c>
      <c r="F9" s="24">
        <v>28412</v>
      </c>
      <c r="G9" s="25">
        <v>156.745</v>
      </c>
      <c r="H9" s="26">
        <v>92254</v>
      </c>
      <c r="I9" s="27">
        <v>569</v>
      </c>
      <c r="J9" s="21">
        <v>104189.09090909091</v>
      </c>
      <c r="K9" s="25">
        <v>3</v>
      </c>
      <c r="L9" s="26">
        <v>0</v>
      </c>
      <c r="M9" s="27">
        <v>4738.4750000000004</v>
      </c>
      <c r="N9" s="76">
        <v>1098100</v>
      </c>
      <c r="O9" s="25">
        <v>1</v>
      </c>
      <c r="P9" s="26">
        <v>0</v>
      </c>
      <c r="Q9" s="27">
        <v>3901</v>
      </c>
      <c r="R9" s="21">
        <v>1401659</v>
      </c>
      <c r="S9" s="25">
        <v>22607</v>
      </c>
      <c r="T9" s="26">
        <v>2437140</v>
      </c>
      <c r="U9" s="27">
        <v>56</v>
      </c>
      <c r="V9" s="21">
        <v>2247.8372093023254</v>
      </c>
      <c r="W9" s="27">
        <v>44</v>
      </c>
      <c r="X9" s="26">
        <v>1400</v>
      </c>
      <c r="Y9" s="20">
        <f t="shared" si="0"/>
        <v>32213.219999999998</v>
      </c>
      <c r="Z9" s="21">
        <f t="shared" si="0"/>
        <v>5165401.9281183938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226</v>
      </c>
      <c r="F10" s="36">
        <v>30070</v>
      </c>
      <c r="G10" s="29">
        <v>155.815</v>
      </c>
      <c r="H10" s="30">
        <v>92227</v>
      </c>
      <c r="I10" s="37">
        <v>582</v>
      </c>
      <c r="J10" s="38">
        <v>88625.636363636382</v>
      </c>
      <c r="K10" s="77">
        <v>59</v>
      </c>
      <c r="L10" s="30">
        <v>911</v>
      </c>
      <c r="M10" s="35">
        <v>6687.0749999999998</v>
      </c>
      <c r="N10" s="36">
        <v>1363043</v>
      </c>
      <c r="O10" s="29">
        <v>0</v>
      </c>
      <c r="P10" s="30">
        <v>0</v>
      </c>
      <c r="Q10" s="35">
        <v>12669</v>
      </c>
      <c r="R10" s="36">
        <v>1750630</v>
      </c>
      <c r="S10" s="29">
        <v>4618</v>
      </c>
      <c r="T10" s="30">
        <v>702137</v>
      </c>
      <c r="U10" s="35">
        <v>720</v>
      </c>
      <c r="V10" s="36">
        <v>59073</v>
      </c>
      <c r="W10" s="35">
        <v>345</v>
      </c>
      <c r="X10" s="30">
        <v>18448</v>
      </c>
      <c r="Y10" s="37">
        <f t="shared" si="0"/>
        <v>26061.89</v>
      </c>
      <c r="Z10" s="36">
        <f t="shared" si="0"/>
        <v>4105164.6363636362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1758</v>
      </c>
      <c r="R11" s="14">
        <v>480514.4</v>
      </c>
      <c r="S11" s="19">
        <v>0</v>
      </c>
      <c r="T11" s="18">
        <v>0</v>
      </c>
      <c r="U11" s="13">
        <v>87</v>
      </c>
      <c r="V11" s="14">
        <v>15992</v>
      </c>
      <c r="W11" s="13">
        <v>0</v>
      </c>
      <c r="X11" s="18">
        <v>0</v>
      </c>
      <c r="Y11" s="13">
        <f>+W11+U11+S11+Q11+O11+M11+K11+I11+G11+E11</f>
        <v>1936</v>
      </c>
      <c r="Z11" s="14">
        <f t="shared" si="0"/>
        <v>587857.69999999995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</v>
      </c>
      <c r="J12" s="21">
        <v>1651.3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1986</v>
      </c>
      <c r="R12" s="21">
        <v>524288.80000000005</v>
      </c>
      <c r="S12" s="25">
        <v>0</v>
      </c>
      <c r="T12" s="26">
        <v>0</v>
      </c>
      <c r="U12" s="27">
        <v>150</v>
      </c>
      <c r="V12" s="21">
        <v>25259</v>
      </c>
      <c r="W12" s="27">
        <v>0</v>
      </c>
      <c r="X12" s="26">
        <v>0</v>
      </c>
      <c r="Y12" s="20">
        <f t="shared" ref="Y12:Y19" si="1">+W12+U12+S12+Q12+O12+M12+K12+I12+G12+E12</f>
        <v>2231</v>
      </c>
      <c r="Z12" s="21">
        <f t="shared" si="0"/>
        <v>641199.10000000009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44</v>
      </c>
      <c r="J13" s="38">
        <v>12610.400000000001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7396.5</v>
      </c>
      <c r="R13" s="36">
        <v>2021180.0999999999</v>
      </c>
      <c r="S13" s="29">
        <v>2</v>
      </c>
      <c r="T13" s="30">
        <v>1835</v>
      </c>
      <c r="U13" s="35">
        <v>722</v>
      </c>
      <c r="V13" s="36">
        <v>146861</v>
      </c>
      <c r="W13" s="35">
        <v>14</v>
      </c>
      <c r="X13" s="30">
        <v>36145</v>
      </c>
      <c r="Y13" s="37">
        <f t="shared" si="1"/>
        <v>8392.5</v>
      </c>
      <c r="Z13" s="36">
        <f t="shared" si="0"/>
        <v>2432631.4999999995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102</v>
      </c>
      <c r="N15" s="76">
        <v>58858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102</v>
      </c>
      <c r="Z15" s="24">
        <f t="shared" si="0"/>
        <v>58858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6070</v>
      </c>
      <c r="N16" s="36">
        <v>793896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6070</v>
      </c>
      <c r="Z16" s="36">
        <f t="shared" si="0"/>
        <v>793896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222366</v>
      </c>
      <c r="I17" s="13">
        <v>341</v>
      </c>
      <c r="J17" s="14">
        <v>1259913</v>
      </c>
      <c r="K17" s="19">
        <v>61</v>
      </c>
      <c r="L17" s="18">
        <v>41750</v>
      </c>
      <c r="M17" s="13">
        <v>420</v>
      </c>
      <c r="N17" s="75">
        <v>221277</v>
      </c>
      <c r="O17" s="19">
        <v>2991</v>
      </c>
      <c r="P17" s="18">
        <v>1186406</v>
      </c>
      <c r="Q17" s="13">
        <v>3775</v>
      </c>
      <c r="R17" s="14">
        <v>1034358</v>
      </c>
      <c r="S17" s="19">
        <v>248</v>
      </c>
      <c r="T17" s="18">
        <v>57337</v>
      </c>
      <c r="U17" s="13">
        <v>0</v>
      </c>
      <c r="V17" s="14">
        <v>0</v>
      </c>
      <c r="W17" s="13">
        <v>3123.1570000000002</v>
      </c>
      <c r="X17" s="18">
        <v>550180</v>
      </c>
      <c r="Y17" s="41">
        <f t="shared" si="1"/>
        <v>11719.156999999999</v>
      </c>
      <c r="Z17" s="42">
        <f t="shared" si="0"/>
        <v>4573587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8903</v>
      </c>
      <c r="G18" s="25">
        <v>764</v>
      </c>
      <c r="H18" s="26">
        <v>225118</v>
      </c>
      <c r="I18" s="27">
        <v>369</v>
      </c>
      <c r="J18" s="21">
        <v>1698220</v>
      </c>
      <c r="K18" s="25">
        <v>53</v>
      </c>
      <c r="L18" s="26">
        <v>36535</v>
      </c>
      <c r="M18" s="27">
        <v>454.00400000000002</v>
      </c>
      <c r="N18" s="21">
        <v>239436.5</v>
      </c>
      <c r="O18" s="25">
        <v>2828</v>
      </c>
      <c r="P18" s="26">
        <v>1125109</v>
      </c>
      <c r="Q18" s="27">
        <v>3675</v>
      </c>
      <c r="R18" s="21">
        <v>1034671</v>
      </c>
      <c r="S18" s="25">
        <v>224</v>
      </c>
      <c r="T18" s="26">
        <v>51299</v>
      </c>
      <c r="U18" s="27">
        <v>5</v>
      </c>
      <c r="V18" s="21">
        <v>1100</v>
      </c>
      <c r="W18" s="27">
        <v>3821.127</v>
      </c>
      <c r="X18" s="26">
        <v>782290</v>
      </c>
      <c r="Y18" s="23">
        <f t="shared" si="1"/>
        <v>12240.131000000001</v>
      </c>
      <c r="Z18" s="24">
        <f t="shared" si="0"/>
        <v>5202681.5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328.00799999999998</v>
      </c>
      <c r="F19" s="24">
        <v>78162</v>
      </c>
      <c r="G19" s="33">
        <v>1054</v>
      </c>
      <c r="H19" s="34">
        <v>322648</v>
      </c>
      <c r="I19" s="23">
        <v>448</v>
      </c>
      <c r="J19" s="24">
        <v>1050862</v>
      </c>
      <c r="K19" s="78">
        <v>199</v>
      </c>
      <c r="L19" s="34">
        <v>153030</v>
      </c>
      <c r="M19" s="23">
        <v>1447.152</v>
      </c>
      <c r="N19" s="24">
        <v>451930.5</v>
      </c>
      <c r="O19" s="33">
        <v>2025</v>
      </c>
      <c r="P19" s="34">
        <v>817679</v>
      </c>
      <c r="Q19" s="23">
        <v>7651</v>
      </c>
      <c r="R19" s="24">
        <v>2174585</v>
      </c>
      <c r="S19" s="33">
        <v>116</v>
      </c>
      <c r="T19" s="34">
        <v>29836</v>
      </c>
      <c r="U19" s="23">
        <v>40</v>
      </c>
      <c r="V19" s="24">
        <v>8800</v>
      </c>
      <c r="W19" s="23">
        <v>5117.2266999999993</v>
      </c>
      <c r="X19" s="34">
        <v>1187229</v>
      </c>
      <c r="Y19" s="35">
        <f t="shared" si="1"/>
        <v>18425.386700000003</v>
      </c>
      <c r="Z19" s="36">
        <f t="shared" si="0"/>
        <v>6274761.5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690</v>
      </c>
      <c r="F20" s="14">
        <f t="shared" ref="F20:X22" si="2">F5+F8+F11+F14+F17</f>
        <v>67854</v>
      </c>
      <c r="G20" s="19">
        <f>G5+G8+G11+G14+G17</f>
        <v>1001.566</v>
      </c>
      <c r="H20" s="18">
        <f t="shared" si="2"/>
        <v>384806</v>
      </c>
      <c r="I20" s="13">
        <f t="shared" si="2"/>
        <v>1562</v>
      </c>
      <c r="J20" s="14">
        <f t="shared" si="2"/>
        <v>2234635.5727272728</v>
      </c>
      <c r="K20" s="19">
        <f t="shared" si="2"/>
        <v>1104</v>
      </c>
      <c r="L20" s="18">
        <f t="shared" si="2"/>
        <v>2064816</v>
      </c>
      <c r="M20" s="13">
        <f t="shared" si="2"/>
        <v>4201</v>
      </c>
      <c r="N20" s="14">
        <f t="shared" si="2"/>
        <v>1039597</v>
      </c>
      <c r="O20" s="19">
        <f t="shared" si="2"/>
        <v>3723</v>
      </c>
      <c r="P20" s="18">
        <f t="shared" si="2"/>
        <v>1251148</v>
      </c>
      <c r="Q20" s="13">
        <f t="shared" si="2"/>
        <v>20904</v>
      </c>
      <c r="R20" s="14">
        <f t="shared" si="2"/>
        <v>4627807.4000000004</v>
      </c>
      <c r="S20" s="19">
        <f t="shared" si="2"/>
        <v>34584</v>
      </c>
      <c r="T20" s="18">
        <f t="shared" si="2"/>
        <v>5714826</v>
      </c>
      <c r="U20" s="13">
        <f t="shared" si="2"/>
        <v>2743</v>
      </c>
      <c r="V20" s="14">
        <f t="shared" si="2"/>
        <v>954528.20930232562</v>
      </c>
      <c r="W20" s="13">
        <f t="shared" si="2"/>
        <v>3522.1570000000002</v>
      </c>
      <c r="X20" s="18">
        <f t="shared" si="2"/>
        <v>628946</v>
      </c>
      <c r="Y20" s="31">
        <f t="shared" ref="Y20:Z22" si="3">+Y17+Y14+Y11+Y8+Y5</f>
        <v>74034.722999999998</v>
      </c>
      <c r="Z20" s="32">
        <f t="shared" si="3"/>
        <v>18968964.182029597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976</v>
      </c>
      <c r="F21" s="21">
        <f t="shared" si="4"/>
        <v>103100</v>
      </c>
      <c r="G21" s="25">
        <f t="shared" si="4"/>
        <v>1025.7449999999999</v>
      </c>
      <c r="H21" s="26">
        <f t="shared" si="4"/>
        <v>397812</v>
      </c>
      <c r="I21" s="27">
        <f t="shared" si="4"/>
        <v>2136</v>
      </c>
      <c r="J21" s="21">
        <f t="shared" si="4"/>
        <v>2913311.3909090906</v>
      </c>
      <c r="K21" s="25">
        <f t="shared" si="4"/>
        <v>1015</v>
      </c>
      <c r="L21" s="26">
        <f t="shared" si="4"/>
        <v>1925023</v>
      </c>
      <c r="M21" s="27">
        <f t="shared" si="4"/>
        <v>5931.4790000000003</v>
      </c>
      <c r="N21" s="21">
        <f t="shared" si="4"/>
        <v>1569790.5</v>
      </c>
      <c r="O21" s="25">
        <f t="shared" si="4"/>
        <v>3570</v>
      </c>
      <c r="P21" s="26">
        <f t="shared" si="4"/>
        <v>1193035</v>
      </c>
      <c r="Q21" s="27">
        <f t="shared" si="4"/>
        <v>20748</v>
      </c>
      <c r="R21" s="21">
        <f t="shared" si="4"/>
        <v>4675134.8</v>
      </c>
      <c r="S21" s="25">
        <f t="shared" si="4"/>
        <v>34954.5</v>
      </c>
      <c r="T21" s="26">
        <f t="shared" si="4"/>
        <v>6019933</v>
      </c>
      <c r="U21" s="27">
        <f t="shared" si="2"/>
        <v>2410</v>
      </c>
      <c r="V21" s="21">
        <f t="shared" si="2"/>
        <v>504678.83720930235</v>
      </c>
      <c r="W21" s="27">
        <f t="shared" si="2"/>
        <v>4254.1270000000004</v>
      </c>
      <c r="X21" s="26">
        <f t="shared" si="2"/>
        <v>854425</v>
      </c>
      <c r="Y21" s="23">
        <f t="shared" si="3"/>
        <v>77020.850999999995</v>
      </c>
      <c r="Z21" s="24">
        <f t="shared" si="3"/>
        <v>20156243.528118394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1848.9080000000001</v>
      </c>
      <c r="F22" s="24">
        <f t="shared" si="2"/>
        <v>368182</v>
      </c>
      <c r="G22" s="33">
        <f t="shared" si="2"/>
        <v>1555.8150000000001</v>
      </c>
      <c r="H22" s="34">
        <f t="shared" si="2"/>
        <v>684053</v>
      </c>
      <c r="I22" s="23">
        <f t="shared" si="2"/>
        <v>3479</v>
      </c>
      <c r="J22" s="24">
        <f t="shared" si="2"/>
        <v>3671880.0363636361</v>
      </c>
      <c r="K22" s="33">
        <f t="shared" si="2"/>
        <v>5287</v>
      </c>
      <c r="L22" s="34">
        <f t="shared" si="2"/>
        <v>3812104</v>
      </c>
      <c r="M22" s="23">
        <f t="shared" si="2"/>
        <v>15569.527</v>
      </c>
      <c r="N22" s="24">
        <f t="shared" si="2"/>
        <v>2851501.75</v>
      </c>
      <c r="O22" s="33">
        <f t="shared" si="2"/>
        <v>5017</v>
      </c>
      <c r="P22" s="34">
        <f t="shared" si="2"/>
        <v>1525094</v>
      </c>
      <c r="Q22" s="23">
        <f t="shared" si="2"/>
        <v>60326.9</v>
      </c>
      <c r="R22" s="24">
        <f t="shared" si="2"/>
        <v>11014183.1</v>
      </c>
      <c r="S22" s="33">
        <f t="shared" si="2"/>
        <v>36193.699999999997</v>
      </c>
      <c r="T22" s="34">
        <f t="shared" si="2"/>
        <v>3772255</v>
      </c>
      <c r="U22" s="23">
        <f t="shared" si="2"/>
        <v>4604.5</v>
      </c>
      <c r="V22" s="24">
        <f t="shared" si="2"/>
        <v>1755590.5</v>
      </c>
      <c r="W22" s="23">
        <f t="shared" si="2"/>
        <v>6764.4266999999991</v>
      </c>
      <c r="X22" s="34">
        <f t="shared" si="2"/>
        <v>1561864</v>
      </c>
      <c r="Y22" s="23">
        <f t="shared" si="3"/>
        <v>140646.77669999999</v>
      </c>
      <c r="Z22" s="24">
        <f t="shared" si="3"/>
        <v>31016707.386363637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41.819200485162973</v>
      </c>
      <c r="F23" s="175"/>
      <c r="G23" s="174">
        <f>(G20+G21)/(G22+G41)*100</f>
        <v>64.650334251862901</v>
      </c>
      <c r="H23" s="175"/>
      <c r="I23" s="174">
        <f>(I20+I21)/(I22+I41)*100</f>
        <v>49.097185342538502</v>
      </c>
      <c r="J23" s="175"/>
      <c r="K23" s="174">
        <f>(K20+K21)/(K22+K41)*100</f>
        <v>20.209823557463043</v>
      </c>
      <c r="L23" s="175"/>
      <c r="M23" s="174">
        <f>(M20+M21)/(M22+M41)*100</f>
        <v>30.826355214721186</v>
      </c>
      <c r="N23" s="175"/>
      <c r="O23" s="174">
        <f>(O20+O21)/(O22+O41)*100</f>
        <v>73.808318996053032</v>
      </c>
      <c r="P23" s="175"/>
      <c r="Q23" s="174">
        <f>(Q20+Q21)/(Q22+Q41)*100</f>
        <v>34.566606195299833</v>
      </c>
      <c r="R23" s="175"/>
      <c r="S23" s="174">
        <f>(S20+S21)/(S22+S41)*100</f>
        <v>95.575188398785571</v>
      </c>
      <c r="T23" s="175"/>
      <c r="U23" s="174">
        <f>(U20+U21)/(U22+U41)*100</f>
        <v>58.055430374042359</v>
      </c>
      <c r="V23" s="175"/>
      <c r="W23" s="174">
        <f>(W20+W21)/(W22+W41)*100</f>
        <v>54.528997252711243</v>
      </c>
      <c r="X23" s="175"/>
      <c r="Y23" s="174">
        <f>(Y20+Y21)/(Y22+Y41)*100</f>
        <v>53.13625414806026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199134.84067352186</v>
      </c>
      <c r="F24" s="177"/>
      <c r="G24" s="178">
        <f>H22/G22*1000</f>
        <v>439675.02562965389</v>
      </c>
      <c r="H24" s="179"/>
      <c r="I24" s="180">
        <f>J22/I22*1000</f>
        <v>1055441.2291933417</v>
      </c>
      <c r="J24" s="181"/>
      <c r="K24" s="178">
        <f>L22/K22*1000</f>
        <v>721033.47834310564</v>
      </c>
      <c r="L24" s="179"/>
      <c r="M24" s="180">
        <f>N22/M22*1000</f>
        <v>183146.33129188832</v>
      </c>
      <c r="N24" s="181"/>
      <c r="O24" s="178">
        <f>P22/O22*1000</f>
        <v>303985.25014949171</v>
      </c>
      <c r="P24" s="179"/>
      <c r="Q24" s="180">
        <f>R22/Q22*1000</f>
        <v>182574.98893528423</v>
      </c>
      <c r="R24" s="181"/>
      <c r="S24" s="178">
        <f>T22/S22*1000</f>
        <v>104224.07767097591</v>
      </c>
      <c r="T24" s="179"/>
      <c r="U24" s="180">
        <f>V22/U22*1000</f>
        <v>381277.12020849169</v>
      </c>
      <c r="V24" s="181"/>
      <c r="W24" s="178">
        <f>X22/W22*1000</f>
        <v>230893.77256464324</v>
      </c>
      <c r="X24" s="179"/>
      <c r="Y24" s="180">
        <f>Z22/Y22*1000</f>
        <v>220529.10215299402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1.3145754516249786</v>
      </c>
      <c r="F25" s="49"/>
      <c r="G25" s="50">
        <f>G22/Y22*100</f>
        <v>1.1061860331990105</v>
      </c>
      <c r="H25" s="51"/>
      <c r="I25" s="48">
        <f>I22/Y22*100</f>
        <v>2.473572506692221</v>
      </c>
      <c r="J25" s="49"/>
      <c r="K25" s="50">
        <f>K22/Y22*100</f>
        <v>3.7590623290835792</v>
      </c>
      <c r="L25" s="51"/>
      <c r="M25" s="48">
        <f>M22/Y22*100</f>
        <v>11.069949390457664</v>
      </c>
      <c r="N25" s="49"/>
      <c r="O25" s="50">
        <f>O22/Y22*100</f>
        <v>3.5670920569344267</v>
      </c>
      <c r="P25" s="51"/>
      <c r="Q25" s="48">
        <f>Q22/Y22*100</f>
        <v>42.892486707091386</v>
      </c>
      <c r="R25" s="49"/>
      <c r="S25" s="50">
        <f>S22/Y22*100</f>
        <v>25.733757181795408</v>
      </c>
      <c r="T25" s="51"/>
      <c r="U25" s="48">
        <f>U22/Y22*100</f>
        <v>3.2738041411510004</v>
      </c>
      <c r="V25" s="49"/>
      <c r="W25" s="50">
        <f>W22/Y22*100</f>
        <v>4.8095142019703312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+'(令和5年1月)'!E20</f>
        <v>1022.1</v>
      </c>
      <c r="F27" s="128">
        <f>+'(令和5年1月)'!F20</f>
        <v>68014</v>
      </c>
      <c r="G27" s="129">
        <f>+'(令和5年1月)'!G20</f>
        <v>1180.9010000000001</v>
      </c>
      <c r="H27" s="130">
        <f>+'(令和5年1月)'!H20</f>
        <v>444565</v>
      </c>
      <c r="I27" s="131">
        <f>+'(令和5年1月)'!I20</f>
        <v>2275</v>
      </c>
      <c r="J27" s="128">
        <f>+'(令和5年1月)'!J20</f>
        <v>4379083</v>
      </c>
      <c r="K27" s="129">
        <f>+'(令和5年1月)'!K20</f>
        <v>1278.2</v>
      </c>
      <c r="L27" s="130">
        <f>+'(令和5年1月)'!L20</f>
        <v>2400022</v>
      </c>
      <c r="M27" s="131">
        <f>+'(令和5年1月)'!M20</f>
        <v>5337.5279999999993</v>
      </c>
      <c r="N27" s="128">
        <f>+'(令和5年1月)'!N20</f>
        <v>1288122.5</v>
      </c>
      <c r="O27" s="129">
        <f>+'(令和5年1月)'!O20</f>
        <v>3457</v>
      </c>
      <c r="P27" s="130">
        <f>+'(令和5年1月)'!P20</f>
        <v>1129924</v>
      </c>
      <c r="Q27" s="131">
        <f>+'(令和5年1月)'!Q20</f>
        <v>23704.6</v>
      </c>
      <c r="R27" s="128">
        <f>+'(令和5年1月)'!R20</f>
        <v>4634460.5</v>
      </c>
      <c r="S27" s="129">
        <f>+'(令和5年1月)'!S20</f>
        <v>33447</v>
      </c>
      <c r="T27" s="130">
        <f>+'(令和5年1月)'!T20</f>
        <v>5573886</v>
      </c>
      <c r="U27" s="131">
        <f>+'(令和5年1月)'!U20</f>
        <v>4554.3999999999996</v>
      </c>
      <c r="V27" s="128">
        <f>+'(令和5年1月)'!V20</f>
        <v>1386118.5</v>
      </c>
      <c r="W27" s="131">
        <f>+'(令和5年1月)'!W20</f>
        <v>5264.1629999999996</v>
      </c>
      <c r="X27" s="130">
        <f>+'(令和5年1月)'!X20</f>
        <v>1085782</v>
      </c>
      <c r="Y27" s="131">
        <f>+'(令和5年1月)'!Y20</f>
        <v>81520.891999999993</v>
      </c>
      <c r="Z27" s="128">
        <f>+'(令和5年1月)'!Z20</f>
        <v>22389977.5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+'(令和5年1月)'!E21</f>
        <v>949.3</v>
      </c>
      <c r="F28" s="135">
        <f>+'(令和5年1月)'!F21</f>
        <v>122961</v>
      </c>
      <c r="G28" s="136">
        <f>+'(令和5年1月)'!G21</f>
        <v>1197.0409999999999</v>
      </c>
      <c r="H28" s="137">
        <f>+'(令和5年1月)'!H21</f>
        <v>444258</v>
      </c>
      <c r="I28" s="134">
        <f>+'(令和5年1月)'!I21</f>
        <v>2018</v>
      </c>
      <c r="J28" s="135">
        <f>+'(令和5年1月)'!J21</f>
        <v>4347331</v>
      </c>
      <c r="K28" s="136">
        <f>+'(令和5年1月)'!K21</f>
        <v>1454.6</v>
      </c>
      <c r="L28" s="137">
        <f>+'(令和5年1月)'!L21</f>
        <v>2736199</v>
      </c>
      <c r="M28" s="134">
        <f>+'(令和5年1月)'!M21</f>
        <v>7255.2120000000004</v>
      </c>
      <c r="N28" s="135">
        <f>+'(令和5年1月)'!N21</f>
        <v>1726281.75</v>
      </c>
      <c r="O28" s="136">
        <f>+'(令和5年1月)'!O21</f>
        <v>3608</v>
      </c>
      <c r="P28" s="137">
        <f>+'(令和5年1月)'!P21</f>
        <v>1214125</v>
      </c>
      <c r="Q28" s="134">
        <f>+'(令和5年1月)'!Q21</f>
        <v>24401.7</v>
      </c>
      <c r="R28" s="135">
        <f>+'(令和5年1月)'!R21</f>
        <v>4591582</v>
      </c>
      <c r="S28" s="136">
        <f>+'(令和5年1月)'!S21</f>
        <v>33937</v>
      </c>
      <c r="T28" s="137">
        <f>+'(令和5年1月)'!T21</f>
        <v>5758774</v>
      </c>
      <c r="U28" s="134">
        <f>+'(令和5年1月)'!U21</f>
        <v>3105.3</v>
      </c>
      <c r="V28" s="135">
        <f>+'(令和5年1月)'!V21</f>
        <v>646752</v>
      </c>
      <c r="W28" s="134">
        <f>+'(令和5年1月)'!W21</f>
        <v>5597.8130000000001</v>
      </c>
      <c r="X28" s="137">
        <f>+'(令和5年1月)'!X21</f>
        <v>1158934</v>
      </c>
      <c r="Y28" s="138">
        <f>+'(令和5年1月)'!Y21</f>
        <v>83523.965999999986</v>
      </c>
      <c r="Z28" s="139">
        <f>+'(令和5年1月)'!Z21</f>
        <v>22747197.75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+'(令和5年1月)'!E22</f>
        <v>1948.9</v>
      </c>
      <c r="F29" s="139">
        <f>+'(令和5年1月)'!F22</f>
        <v>360018</v>
      </c>
      <c r="G29" s="140">
        <f>+'(令和5年1月)'!G22</f>
        <v>1579.1120000000001</v>
      </c>
      <c r="H29" s="141">
        <f>+'(令和5年1月)'!H22</f>
        <v>691868</v>
      </c>
      <c r="I29" s="138">
        <f>+'(令和5年1月)'!I22</f>
        <v>4903</v>
      </c>
      <c r="J29" s="139">
        <f>+'(令和5年1月)'!J22</f>
        <v>4770637.4000000004</v>
      </c>
      <c r="K29" s="140">
        <f>+'(令和5年1月)'!K22</f>
        <v>6962.2999999999993</v>
      </c>
      <c r="L29" s="141">
        <f>+'(令和5年1月)'!L22</f>
        <v>3163919</v>
      </c>
      <c r="M29" s="138">
        <f>+'(令和5年1月)'!M22</f>
        <v>16745.308000000001</v>
      </c>
      <c r="N29" s="139">
        <f>+'(令和5年1月)'!N22</f>
        <v>3406175.25</v>
      </c>
      <c r="O29" s="140">
        <f>+'(令和5年1月)'!O22</f>
        <v>5338</v>
      </c>
      <c r="P29" s="141">
        <f>+'(令和5年1月)'!P22</f>
        <v>1457015</v>
      </c>
      <c r="Q29" s="138">
        <f>+'(令和5年1月)'!Q22</f>
        <v>61926.5</v>
      </c>
      <c r="R29" s="139">
        <f>+'(令和5年1月)'!R22</f>
        <v>11082615.300000001</v>
      </c>
      <c r="S29" s="140">
        <f>+'(令和5年1月)'!S22</f>
        <v>28675</v>
      </c>
      <c r="T29" s="141">
        <f>+'(令和5年1月)'!T22</f>
        <v>2352509</v>
      </c>
      <c r="U29" s="138">
        <f>+'(令和5年1月)'!U22</f>
        <v>5603.2</v>
      </c>
      <c r="V29" s="139">
        <f>+'(令和5年1月)'!V22</f>
        <v>1797672.5</v>
      </c>
      <c r="W29" s="138">
        <f>+'(令和5年1月)'!W22</f>
        <v>7223.7910000000002</v>
      </c>
      <c r="X29" s="141">
        <f>+'(令和5年1月)'!X22</f>
        <v>1932318.5</v>
      </c>
      <c r="Y29" s="138">
        <f>+'(令和5年1月)'!Y22</f>
        <v>140905.111</v>
      </c>
      <c r="Z29" s="139">
        <f>+'(令和5年1月)'!Z22</f>
        <v>31014747.949999999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+'(令和5年1月)'!E23</f>
        <v>51.53986928104576</v>
      </c>
      <c r="F30" s="183">
        <f>+'(令和5年1月)'!F23</f>
        <v>0</v>
      </c>
      <c r="G30" s="182">
        <f>+'(令和5年1月)'!G23</f>
        <v>74.910816780936273</v>
      </c>
      <c r="H30" s="183">
        <f>+'(令和5年1月)'!H23</f>
        <v>0</v>
      </c>
      <c r="I30" s="182">
        <f>+'(令和5年1月)'!I23</f>
        <v>44.957587181903861</v>
      </c>
      <c r="J30" s="183">
        <f>+'(令和5年1月)'!J23</f>
        <v>0</v>
      </c>
      <c r="K30" s="182">
        <f>+'(令和5年1月)'!K23</f>
        <v>19.380185802425363</v>
      </c>
      <c r="L30" s="183">
        <f>+'(令和5年1月)'!L23</f>
        <v>0</v>
      </c>
      <c r="M30" s="182">
        <f>+'(令和5年1月)'!M23</f>
        <v>35.564373324898398</v>
      </c>
      <c r="N30" s="183">
        <f>+'(令和5年1月)'!N23</f>
        <v>0</v>
      </c>
      <c r="O30" s="182">
        <f>+'(令和5年1月)'!O23</f>
        <v>65.253532834580213</v>
      </c>
      <c r="P30" s="183">
        <f>+'(令和5年1月)'!P23</f>
        <v>0</v>
      </c>
      <c r="Q30" s="182">
        <f>+'(令和5年1月)'!Q23</f>
        <v>38.624055701280049</v>
      </c>
      <c r="R30" s="183">
        <f>+'(令和5年1月)'!R23</f>
        <v>0</v>
      </c>
      <c r="S30" s="182">
        <f>+'(令和5年1月)'!S23</f>
        <v>116.50069156293223</v>
      </c>
      <c r="T30" s="183">
        <f>+'(令和5年1月)'!T23</f>
        <v>0</v>
      </c>
      <c r="U30" s="182">
        <f>+'(令和5年1月)'!U23</f>
        <v>78.502249597737091</v>
      </c>
      <c r="V30" s="183">
        <f>+'(令和5年1月)'!V23</f>
        <v>0</v>
      </c>
      <c r="W30" s="182">
        <f>+'(令和5年1月)'!W23</f>
        <v>73.484916548228171</v>
      </c>
      <c r="X30" s="183">
        <f>+'(令和5年1月)'!X23</f>
        <v>0</v>
      </c>
      <c r="Y30" s="182">
        <f>+'(令和5年1月)'!Y23</f>
        <v>58.152616641328883</v>
      </c>
      <c r="Z30" s="183">
        <f>+'(令和5年1月)'!Z23</f>
        <v>0</v>
      </c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-332.1</v>
      </c>
      <c r="F31" s="91">
        <f t="shared" ref="F31:Z33" si="5">F20-F27</f>
        <v>-160</v>
      </c>
      <c r="G31" s="92">
        <f t="shared" si="5"/>
        <v>-179.33500000000004</v>
      </c>
      <c r="H31" s="93">
        <f t="shared" si="5"/>
        <v>-59759</v>
      </c>
      <c r="I31" s="90">
        <f t="shared" si="5"/>
        <v>-713</v>
      </c>
      <c r="J31" s="91">
        <f t="shared" si="5"/>
        <v>-2144447.4272727272</v>
      </c>
      <c r="K31" s="92">
        <f t="shared" si="5"/>
        <v>-174.20000000000005</v>
      </c>
      <c r="L31" s="93">
        <f t="shared" si="5"/>
        <v>-335206</v>
      </c>
      <c r="M31" s="90">
        <f t="shared" si="5"/>
        <v>-1136.5279999999993</v>
      </c>
      <c r="N31" s="91">
        <f t="shared" si="5"/>
        <v>-248525.5</v>
      </c>
      <c r="O31" s="92">
        <f t="shared" si="5"/>
        <v>266</v>
      </c>
      <c r="P31" s="93">
        <f t="shared" si="5"/>
        <v>121224</v>
      </c>
      <c r="Q31" s="90">
        <f t="shared" si="5"/>
        <v>-2800.5999999999985</v>
      </c>
      <c r="R31" s="91">
        <f t="shared" si="5"/>
        <v>-6653.0999999996275</v>
      </c>
      <c r="S31" s="92">
        <f t="shared" si="5"/>
        <v>1137</v>
      </c>
      <c r="T31" s="93">
        <f t="shared" si="5"/>
        <v>140940</v>
      </c>
      <c r="U31" s="90">
        <f t="shared" si="5"/>
        <v>-1811.3999999999996</v>
      </c>
      <c r="V31" s="91">
        <f t="shared" si="5"/>
        <v>-431590.29069767438</v>
      </c>
      <c r="W31" s="92">
        <f t="shared" si="5"/>
        <v>-1742.0059999999994</v>
      </c>
      <c r="X31" s="93">
        <f t="shared" si="5"/>
        <v>-456836</v>
      </c>
      <c r="Y31" s="90">
        <f t="shared" si="5"/>
        <v>-7486.1689999999944</v>
      </c>
      <c r="Z31" s="91">
        <f t="shared" si="5"/>
        <v>-3421013.3179704025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26.700000000000045</v>
      </c>
      <c r="F32" s="95">
        <f t="shared" si="6"/>
        <v>-19861</v>
      </c>
      <c r="G32" s="96">
        <f t="shared" si="6"/>
        <v>-171.29600000000005</v>
      </c>
      <c r="H32" s="97">
        <f t="shared" si="6"/>
        <v>-46446</v>
      </c>
      <c r="I32" s="94">
        <f t="shared" si="6"/>
        <v>118</v>
      </c>
      <c r="J32" s="95">
        <f t="shared" si="6"/>
        <v>-1434019.6090909094</v>
      </c>
      <c r="K32" s="96">
        <f t="shared" si="6"/>
        <v>-439.59999999999991</v>
      </c>
      <c r="L32" s="97">
        <f t="shared" si="6"/>
        <v>-811176</v>
      </c>
      <c r="M32" s="94">
        <f t="shared" si="6"/>
        <v>-1323.7330000000002</v>
      </c>
      <c r="N32" s="95">
        <f t="shared" si="6"/>
        <v>-156491.25</v>
      </c>
      <c r="O32" s="96">
        <f t="shared" si="6"/>
        <v>-38</v>
      </c>
      <c r="P32" s="97">
        <f t="shared" si="6"/>
        <v>-21090</v>
      </c>
      <c r="Q32" s="94">
        <f t="shared" si="6"/>
        <v>-3653.7000000000007</v>
      </c>
      <c r="R32" s="95">
        <f t="shared" si="6"/>
        <v>83552.799999999814</v>
      </c>
      <c r="S32" s="96">
        <f t="shared" si="6"/>
        <v>1017.5</v>
      </c>
      <c r="T32" s="97">
        <f t="shared" si="6"/>
        <v>261159</v>
      </c>
      <c r="U32" s="94">
        <f t="shared" si="5"/>
        <v>-695.30000000000018</v>
      </c>
      <c r="V32" s="95">
        <f t="shared" si="5"/>
        <v>-142073.16279069765</v>
      </c>
      <c r="W32" s="96">
        <f t="shared" si="5"/>
        <v>-1343.6859999999997</v>
      </c>
      <c r="X32" s="97">
        <f t="shared" si="5"/>
        <v>-304509</v>
      </c>
      <c r="Y32" s="94">
        <f t="shared" si="5"/>
        <v>-6503.1149999999907</v>
      </c>
      <c r="Z32" s="95">
        <f t="shared" si="5"/>
        <v>-2590954.2218816057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-99.991999999999962</v>
      </c>
      <c r="F33" s="95">
        <f t="shared" si="5"/>
        <v>8164</v>
      </c>
      <c r="G33" s="96">
        <f t="shared" si="5"/>
        <v>-23.297000000000025</v>
      </c>
      <c r="H33" s="97">
        <f t="shared" si="5"/>
        <v>-7815</v>
      </c>
      <c r="I33" s="94">
        <f t="shared" si="5"/>
        <v>-1424</v>
      </c>
      <c r="J33" s="95">
        <f t="shared" si="5"/>
        <v>-1098757.3636363642</v>
      </c>
      <c r="K33" s="96">
        <f t="shared" si="5"/>
        <v>-1675.2999999999993</v>
      </c>
      <c r="L33" s="97">
        <f t="shared" si="5"/>
        <v>648185</v>
      </c>
      <c r="M33" s="94">
        <f t="shared" si="5"/>
        <v>-1175.7810000000009</v>
      </c>
      <c r="N33" s="95">
        <f t="shared" si="5"/>
        <v>-554673.5</v>
      </c>
      <c r="O33" s="96">
        <f t="shared" si="5"/>
        <v>-321</v>
      </c>
      <c r="P33" s="97">
        <f t="shared" si="5"/>
        <v>68079</v>
      </c>
      <c r="Q33" s="94">
        <f t="shared" si="5"/>
        <v>-1599.5999999999985</v>
      </c>
      <c r="R33" s="95">
        <f t="shared" si="5"/>
        <v>-68432.200000001118</v>
      </c>
      <c r="S33" s="96">
        <f t="shared" si="5"/>
        <v>7518.6999999999971</v>
      </c>
      <c r="T33" s="97">
        <f t="shared" si="5"/>
        <v>1419746</v>
      </c>
      <c r="U33" s="94">
        <f t="shared" si="5"/>
        <v>-998.69999999999982</v>
      </c>
      <c r="V33" s="95">
        <f t="shared" si="5"/>
        <v>-42082</v>
      </c>
      <c r="W33" s="96">
        <f t="shared" si="5"/>
        <v>-459.36430000000109</v>
      </c>
      <c r="X33" s="97">
        <f t="shared" si="5"/>
        <v>-370454.5</v>
      </c>
      <c r="Y33" s="94">
        <f t="shared" si="5"/>
        <v>-258.33430000001681</v>
      </c>
      <c r="Z33" s="95">
        <f t="shared" si="5"/>
        <v>1959.4363636374474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-9.7206687958827871</v>
      </c>
      <c r="F34" s="188"/>
      <c r="G34" s="187">
        <f t="shared" ref="G34" si="7">+G23-G30</f>
        <v>-10.260482529073371</v>
      </c>
      <c r="H34" s="188"/>
      <c r="I34" s="187">
        <f t="shared" ref="I34" si="8">+I23-I30</f>
        <v>4.139598160634641</v>
      </c>
      <c r="J34" s="188"/>
      <c r="K34" s="187">
        <f t="shared" ref="K34" si="9">+K23-K30</f>
        <v>0.82963775503768034</v>
      </c>
      <c r="L34" s="188"/>
      <c r="M34" s="187">
        <f t="shared" ref="M34" si="10">+M23-M30</f>
        <v>-4.7380181101772116</v>
      </c>
      <c r="N34" s="188"/>
      <c r="O34" s="187">
        <f t="shared" ref="O34" si="11">+O23-O30</f>
        <v>8.5547861614728191</v>
      </c>
      <c r="P34" s="188"/>
      <c r="Q34" s="187">
        <f t="shared" ref="Q34" si="12">+Q23-Q30</f>
        <v>-4.057449505980216</v>
      </c>
      <c r="R34" s="188"/>
      <c r="S34" s="187">
        <f t="shared" ref="S34" si="13">+S23-S30</f>
        <v>-20.925503164146662</v>
      </c>
      <c r="T34" s="188"/>
      <c r="U34" s="187">
        <f t="shared" ref="U34" si="14">+U23-U30</f>
        <v>-20.446819223694732</v>
      </c>
      <c r="V34" s="188"/>
      <c r="W34" s="187">
        <f t="shared" ref="W34" si="15">+W23-W30</f>
        <v>-18.955919295516928</v>
      </c>
      <c r="X34" s="188"/>
      <c r="Y34" s="187">
        <f t="shared" ref="Y34" si="16">+Y23-Y30</f>
        <v>-5.0163624932686233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67.50807161725858</v>
      </c>
      <c r="F35" s="60">
        <f t="shared" si="17"/>
        <v>99.76475431528803</v>
      </c>
      <c r="G35" s="61">
        <f t="shared" si="17"/>
        <v>84.813714274100874</v>
      </c>
      <c r="H35" s="62">
        <f t="shared" si="17"/>
        <v>86.557871177443118</v>
      </c>
      <c r="I35" s="59">
        <f t="shared" si="17"/>
        <v>68.659340659340657</v>
      </c>
      <c r="J35" s="60">
        <f t="shared" si="17"/>
        <v>51.029760630873469</v>
      </c>
      <c r="K35" s="61">
        <f t="shared" si="17"/>
        <v>86.371459865435767</v>
      </c>
      <c r="L35" s="62">
        <f t="shared" si="17"/>
        <v>86.033211362229181</v>
      </c>
      <c r="M35" s="59">
        <f t="shared" si="17"/>
        <v>78.70684706478356</v>
      </c>
      <c r="N35" s="60">
        <f t="shared" si="17"/>
        <v>80.706376916791683</v>
      </c>
      <c r="O35" s="61">
        <f t="shared" si="17"/>
        <v>107.69453283193519</v>
      </c>
      <c r="P35" s="62">
        <f t="shared" si="17"/>
        <v>110.72850917406834</v>
      </c>
      <c r="Q35" s="59">
        <f t="shared" si="17"/>
        <v>88.18541548897683</v>
      </c>
      <c r="R35" s="60">
        <f t="shared" si="17"/>
        <v>99.856442837305451</v>
      </c>
      <c r="S35" s="61">
        <f t="shared" si="17"/>
        <v>103.39940801865639</v>
      </c>
      <c r="T35" s="62">
        <f t="shared" si="17"/>
        <v>102.52857701072466</v>
      </c>
      <c r="U35" s="59">
        <f t="shared" si="17"/>
        <v>60.227472334445821</v>
      </c>
      <c r="V35" s="60">
        <f t="shared" si="17"/>
        <v>68.863391499523715</v>
      </c>
      <c r="W35" s="61">
        <f t="shared" si="17"/>
        <v>66.908205539988046</v>
      </c>
      <c r="X35" s="62">
        <f t="shared" si="17"/>
        <v>57.925624112390885</v>
      </c>
      <c r="Y35" s="59">
        <f t="shared" si="17"/>
        <v>90.816870600483625</v>
      </c>
      <c r="Z35" s="60">
        <f t="shared" si="17"/>
        <v>84.720782689619028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102.81259875697883</v>
      </c>
      <c r="F36" s="64">
        <f t="shared" si="17"/>
        <v>83.847724075113248</v>
      </c>
      <c r="G36" s="65">
        <f t="shared" si="17"/>
        <v>85.69004737515256</v>
      </c>
      <c r="H36" s="66">
        <f t="shared" si="17"/>
        <v>89.545264238347983</v>
      </c>
      <c r="I36" s="63">
        <f t="shared" si="17"/>
        <v>105.84737363726462</v>
      </c>
      <c r="J36" s="64">
        <f t="shared" si="17"/>
        <v>67.01379285150108</v>
      </c>
      <c r="K36" s="65">
        <f t="shared" si="17"/>
        <v>69.778633301251205</v>
      </c>
      <c r="L36" s="66">
        <f t="shared" si="17"/>
        <v>70.353910662199652</v>
      </c>
      <c r="M36" s="63">
        <f t="shared" si="17"/>
        <v>81.754730254608688</v>
      </c>
      <c r="N36" s="64">
        <f t="shared" si="17"/>
        <v>90.934779331357703</v>
      </c>
      <c r="O36" s="65">
        <f t="shared" si="17"/>
        <v>98.946784922394684</v>
      </c>
      <c r="P36" s="66">
        <f t="shared" si="17"/>
        <v>98.262946566457316</v>
      </c>
      <c r="Q36" s="63">
        <f t="shared" si="17"/>
        <v>85.026862882504091</v>
      </c>
      <c r="R36" s="64">
        <f t="shared" si="17"/>
        <v>101.8196952597166</v>
      </c>
      <c r="S36" s="65">
        <f t="shared" si="17"/>
        <v>102.99820255178713</v>
      </c>
      <c r="T36" s="66">
        <f t="shared" si="17"/>
        <v>104.53497567364165</v>
      </c>
      <c r="U36" s="63">
        <f t="shared" si="17"/>
        <v>77.609248703828939</v>
      </c>
      <c r="V36" s="64">
        <f t="shared" si="17"/>
        <v>78.032822041416551</v>
      </c>
      <c r="W36" s="65">
        <f t="shared" si="17"/>
        <v>75.996232814493808</v>
      </c>
      <c r="X36" s="66">
        <f t="shared" si="17"/>
        <v>73.725078391004146</v>
      </c>
      <c r="Y36" s="63">
        <f t="shared" si="17"/>
        <v>92.214073024262291</v>
      </c>
      <c r="Z36" s="64">
        <f t="shared" si="17"/>
        <v>88.609787234642539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94.869310893324439</v>
      </c>
      <c r="F37" s="68">
        <f t="shared" si="17"/>
        <v>102.26766439455805</v>
      </c>
      <c r="G37" s="69">
        <f t="shared" si="17"/>
        <v>98.524677160328082</v>
      </c>
      <c r="H37" s="70">
        <f t="shared" si="17"/>
        <v>98.870449276451581</v>
      </c>
      <c r="I37" s="67">
        <f t="shared" si="17"/>
        <v>70.956557209871505</v>
      </c>
      <c r="J37" s="68">
        <f t="shared" si="17"/>
        <v>76.968332079978154</v>
      </c>
      <c r="K37" s="69">
        <f t="shared" si="17"/>
        <v>75.937549373052022</v>
      </c>
      <c r="L37" s="70">
        <f t="shared" si="17"/>
        <v>120.486776052105</v>
      </c>
      <c r="M37" s="67">
        <f t="shared" si="17"/>
        <v>92.978445066522511</v>
      </c>
      <c r="N37" s="68">
        <f t="shared" si="17"/>
        <v>83.715649980135339</v>
      </c>
      <c r="O37" s="69">
        <f t="shared" si="17"/>
        <v>93.986511802173098</v>
      </c>
      <c r="P37" s="70">
        <f t="shared" si="17"/>
        <v>104.67249822410889</v>
      </c>
      <c r="Q37" s="67">
        <f t="shared" si="17"/>
        <v>97.416937821449622</v>
      </c>
      <c r="R37" s="68">
        <f t="shared" si="17"/>
        <v>99.382526613551221</v>
      </c>
      <c r="S37" s="69">
        <f t="shared" si="17"/>
        <v>126.22040104620748</v>
      </c>
      <c r="T37" s="70">
        <f t="shared" si="17"/>
        <v>160.35028983948627</v>
      </c>
      <c r="U37" s="67">
        <f t="shared" si="17"/>
        <v>82.17625642490006</v>
      </c>
      <c r="V37" s="68">
        <f t="shared" si="17"/>
        <v>97.659084176900961</v>
      </c>
      <c r="W37" s="69">
        <f t="shared" si="17"/>
        <v>93.640952513714737</v>
      </c>
      <c r="X37" s="70">
        <f t="shared" si="17"/>
        <v>80.82849695844655</v>
      </c>
      <c r="Y37" s="67">
        <f t="shared" si="17"/>
        <v>99.816660802318225</v>
      </c>
      <c r="Z37" s="68">
        <f t="shared" si="17"/>
        <v>100.00631775685167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+'(令和5年12月)'!E20</f>
        <v>1127</v>
      </c>
      <c r="F39" s="143">
        <f>+'(令和5年12月)'!F20</f>
        <v>112789</v>
      </c>
      <c r="G39" s="142">
        <f>+'(令和5年12月)'!G20</f>
        <v>953.42000000000007</v>
      </c>
      <c r="H39" s="143">
        <f>+'(令和5年12月)'!H20</f>
        <v>370337</v>
      </c>
      <c r="I39" s="142">
        <f>+'(令和5年12月)'!I20</f>
        <v>2564</v>
      </c>
      <c r="J39" s="143">
        <f>+'(令和5年12月)'!J20</f>
        <v>4806085.8181818184</v>
      </c>
      <c r="K39" s="142">
        <f>+'(令和5年12月)'!K20</f>
        <v>2064</v>
      </c>
      <c r="L39" s="143">
        <f>+'(令和5年12月)'!L20</f>
        <v>3993911</v>
      </c>
      <c r="M39" s="142">
        <f>+'(令和5年12月)'!M20</f>
        <v>11303.16</v>
      </c>
      <c r="N39" s="143">
        <f>+'(令和5年12月)'!N20</f>
        <v>2015005</v>
      </c>
      <c r="O39" s="142">
        <f>+'(令和5年12月)'!O20</f>
        <v>4761</v>
      </c>
      <c r="P39" s="143">
        <f>+'(令和5年12月)'!P20</f>
        <v>1604691</v>
      </c>
      <c r="Q39" s="142">
        <f>+'(令和5年12月)'!Q20</f>
        <v>26468</v>
      </c>
      <c r="R39" s="143">
        <f>+'(令和5年12月)'!R20</f>
        <v>4978030.2</v>
      </c>
      <c r="S39" s="144">
        <f>+'(令和5年12月)'!S20</f>
        <v>52355</v>
      </c>
      <c r="T39" s="145">
        <f>+'(令和5年12月)'!T20</f>
        <v>9160245</v>
      </c>
      <c r="U39" s="142">
        <f>+'(令和5年12月)'!U20</f>
        <v>3530</v>
      </c>
      <c r="V39" s="143">
        <f>+'(令和5年12月)'!V20</f>
        <v>1241881.3720930233</v>
      </c>
      <c r="W39" s="142">
        <f>+'(令和5年12月)'!W20</f>
        <v>6248.4059999999999</v>
      </c>
      <c r="X39" s="143">
        <f>+'(令和5年12月)'!X20</f>
        <v>1379009</v>
      </c>
      <c r="Y39" s="146">
        <f>+'(令和5年12月)'!Y20</f>
        <v>111373.986</v>
      </c>
      <c r="Z39" s="147">
        <f>+'(令和5年12月)'!Z20</f>
        <v>29661984.390274841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+'(令和5年12月)'!E21</f>
        <v>1142</v>
      </c>
      <c r="F40" s="149">
        <f>+'(令和5年12月)'!F21</f>
        <v>137197</v>
      </c>
      <c r="G40" s="148">
        <f>+'(令和5年12月)'!G21</f>
        <v>1031.425</v>
      </c>
      <c r="H40" s="149">
        <f>+'(令和5年12月)'!H21</f>
        <v>402107</v>
      </c>
      <c r="I40" s="148">
        <f>+'(令和5年12月)'!I21</f>
        <v>1709</v>
      </c>
      <c r="J40" s="149">
        <f>+'(令和5年12月)'!J21</f>
        <v>3168820.3</v>
      </c>
      <c r="K40" s="148">
        <f>+'(令和5年12月)'!K21</f>
        <v>2902</v>
      </c>
      <c r="L40" s="149">
        <f>+'(令和5年12月)'!L21</f>
        <v>2323646</v>
      </c>
      <c r="M40" s="148">
        <f>+'(令和5年12月)'!M21</f>
        <v>7805.0959999999995</v>
      </c>
      <c r="N40" s="149">
        <f>+'(令和5年12月)'!N21</f>
        <v>1768954</v>
      </c>
      <c r="O40" s="148">
        <f>+'(令和5年12月)'!O21</f>
        <v>4833</v>
      </c>
      <c r="P40" s="149">
        <f>+'(令和5年12月)'!P21</f>
        <v>1619923</v>
      </c>
      <c r="Q40" s="148">
        <f>+'(令和5年12月)'!Q21</f>
        <v>26202</v>
      </c>
      <c r="R40" s="149">
        <f>+'(令和5年12月)'!R21</f>
        <v>4820584.5999999996</v>
      </c>
      <c r="S40" s="144">
        <f>+'(令和5年12月)'!S21</f>
        <v>56821</v>
      </c>
      <c r="T40" s="145">
        <f>+'(令和5年12月)'!T21</f>
        <v>9444474</v>
      </c>
      <c r="U40" s="148">
        <f>+'(令和5年12月)'!U21</f>
        <v>3223</v>
      </c>
      <c r="V40" s="149">
        <f>+'(令和5年12月)'!V21</f>
        <v>1068934.0232558139</v>
      </c>
      <c r="W40" s="148">
        <f>+'(令和5年12月)'!W21</f>
        <v>6664.2460000000001</v>
      </c>
      <c r="X40" s="149">
        <f>+'(令和5年12月)'!X21</f>
        <v>1448788</v>
      </c>
      <c r="Y40" s="150">
        <f>+'(令和5年12月)'!Y21</f>
        <v>112332.76699999999</v>
      </c>
      <c r="Z40" s="151">
        <f>+'(令和5年12月)'!Z21</f>
        <v>26203427.923255816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+'(令和5年12月)'!E22</f>
        <v>2134.9079999999999</v>
      </c>
      <c r="F41" s="149">
        <f>+'(令和5年12月)'!F22</f>
        <v>403428</v>
      </c>
      <c r="G41" s="148">
        <f>+'(令和5年12月)'!G22</f>
        <v>1579.9940000000001</v>
      </c>
      <c r="H41" s="149">
        <f>+'(令和5年12月)'!H22</f>
        <v>697059</v>
      </c>
      <c r="I41" s="148">
        <f>+'(令和5年12月)'!I22</f>
        <v>4053</v>
      </c>
      <c r="J41" s="149">
        <f>+'(令和5年12月)'!J22</f>
        <v>4350555.8545454545</v>
      </c>
      <c r="K41" s="148">
        <f>+'(令和5年12月)'!K22</f>
        <v>5198</v>
      </c>
      <c r="L41" s="149">
        <f>+'(令和5年12月)'!L22</f>
        <v>3672311</v>
      </c>
      <c r="M41" s="148">
        <f>+'(令和5年12月)'!M22</f>
        <v>17300.005999999998</v>
      </c>
      <c r="N41" s="149">
        <f>+'(令和5年12月)'!N22</f>
        <v>3381695.25</v>
      </c>
      <c r="O41" s="148">
        <f>+'(令和5年12月)'!O22</f>
        <v>4864</v>
      </c>
      <c r="P41" s="149">
        <f>+'(令和5年12月)'!P22</f>
        <v>1466981</v>
      </c>
      <c r="Q41" s="148">
        <f>+'(令和5年12月)'!Q22</f>
        <v>60170.9</v>
      </c>
      <c r="R41" s="149">
        <f>+'(令和5年12月)'!R22</f>
        <v>11061510.5</v>
      </c>
      <c r="S41" s="144">
        <f>+'(令和5年12月)'!S22</f>
        <v>36564.199999999997</v>
      </c>
      <c r="T41" s="145">
        <f>+'(令和5年12月)'!T22</f>
        <v>4077362</v>
      </c>
      <c r="U41" s="148">
        <f>+'(令和5年12月)'!U22</f>
        <v>4271.5</v>
      </c>
      <c r="V41" s="149">
        <f>+'(令和5年12月)'!V22</f>
        <v>1305741.1279069767</v>
      </c>
      <c r="W41" s="148">
        <f>+'(令和5年12月)'!W22</f>
        <v>7496.3966999999993</v>
      </c>
      <c r="X41" s="149">
        <f>+'(令和5年12月)'!X22</f>
        <v>1787343</v>
      </c>
      <c r="Y41" s="150">
        <f>+'(令和5年12月)'!Y22</f>
        <v>143632.90470000001</v>
      </c>
      <c r="Z41" s="151">
        <f>+'(令和5年12月)'!Z22</f>
        <v>32203986.73245243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+'(令和5年12月)'!E23</f>
        <v>52.954432582402603</v>
      </c>
      <c r="F42" s="193">
        <f>+'(令和5年12月)'!F23</f>
        <v>0</v>
      </c>
      <c r="G42" s="192">
        <f>+'(令和5年12月)'!G23</f>
        <v>61.298619237286786</v>
      </c>
      <c r="H42" s="193">
        <f>+'(令和5年12月)'!H23</f>
        <v>0</v>
      </c>
      <c r="I42" s="192">
        <f>+'(令和5年12月)'!I23</f>
        <v>58.929802785822652</v>
      </c>
      <c r="J42" s="193">
        <f>+'(令和5年12月)'!J23</f>
        <v>0</v>
      </c>
      <c r="K42" s="192">
        <f>+'(令和5年12月)'!K23</f>
        <v>44.205091685953356</v>
      </c>
      <c r="L42" s="193">
        <f>+'(令和5年12月)'!L23</f>
        <v>0</v>
      </c>
      <c r="M42" s="192">
        <f>+'(令和5年12月)'!M23</f>
        <v>61.437489381694043</v>
      </c>
      <c r="N42" s="193">
        <f>+'(令和5年12月)'!N23</f>
        <v>0</v>
      </c>
      <c r="O42" s="192">
        <f>+'(令和5年12月)'!O23</f>
        <v>97.897959183673464</v>
      </c>
      <c r="P42" s="193">
        <f>+'(令和5年12月)'!P23</f>
        <v>0</v>
      </c>
      <c r="Q42" s="192">
        <f>+'(令和5年12月)'!Q23</f>
        <v>43.863959265730479</v>
      </c>
      <c r="R42" s="193">
        <f>+'(令和5年12月)'!R23</f>
        <v>0</v>
      </c>
      <c r="S42" s="192">
        <f>+'(令和5年12月)'!S23</f>
        <v>140.70087532089946</v>
      </c>
      <c r="T42" s="193">
        <f>+'(令和5年12月)'!T23</f>
        <v>0</v>
      </c>
      <c r="U42" s="192">
        <f>+'(令和5年12月)'!U23</f>
        <v>81.993686255463814</v>
      </c>
      <c r="V42" s="193">
        <f>+'(令和5年12月)'!V23</f>
        <v>0</v>
      </c>
      <c r="W42" s="192">
        <f>+'(令和5年12月)'!W23</f>
        <v>83.801409669464917</v>
      </c>
      <c r="X42" s="193">
        <f>+'(令和5年12月)'!X23</f>
        <v>0</v>
      </c>
      <c r="Y42" s="192">
        <f>+'(令和5年12月)'!Y23</f>
        <v>77.615429235076121</v>
      </c>
      <c r="Z42" s="193">
        <f>+'(令和5年12月)'!Z23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-437</v>
      </c>
      <c r="F43" s="93">
        <f t="shared" si="18"/>
        <v>-44935</v>
      </c>
      <c r="G43" s="90">
        <f t="shared" si="18"/>
        <v>48.145999999999958</v>
      </c>
      <c r="H43" s="91">
        <f t="shared" si="18"/>
        <v>14469</v>
      </c>
      <c r="I43" s="92">
        <f t="shared" si="18"/>
        <v>-1002</v>
      </c>
      <c r="J43" s="93">
        <f t="shared" si="18"/>
        <v>-2571450.2454545456</v>
      </c>
      <c r="K43" s="90">
        <f t="shared" si="18"/>
        <v>-960</v>
      </c>
      <c r="L43" s="91">
        <f t="shared" si="18"/>
        <v>-1929095</v>
      </c>
      <c r="M43" s="92">
        <f t="shared" si="18"/>
        <v>-7102.16</v>
      </c>
      <c r="N43" s="93">
        <f t="shared" si="18"/>
        <v>-975408</v>
      </c>
      <c r="O43" s="90">
        <f t="shared" si="18"/>
        <v>-1038</v>
      </c>
      <c r="P43" s="91">
        <f t="shared" si="18"/>
        <v>-353543</v>
      </c>
      <c r="Q43" s="92">
        <f t="shared" si="18"/>
        <v>-5564</v>
      </c>
      <c r="R43" s="93">
        <f t="shared" si="18"/>
        <v>-350222.79999999981</v>
      </c>
      <c r="S43" s="90">
        <f t="shared" si="18"/>
        <v>-17771</v>
      </c>
      <c r="T43" s="91">
        <f t="shared" si="18"/>
        <v>-3445419</v>
      </c>
      <c r="U43" s="92">
        <f t="shared" si="18"/>
        <v>-787</v>
      </c>
      <c r="V43" s="93">
        <f t="shared" si="18"/>
        <v>-287353.16279069765</v>
      </c>
      <c r="W43" s="90">
        <f t="shared" si="18"/>
        <v>-2726.2489999999998</v>
      </c>
      <c r="X43" s="91">
        <f t="shared" si="18"/>
        <v>-750063</v>
      </c>
      <c r="Y43" s="90">
        <f t="shared" si="18"/>
        <v>-37339.263000000006</v>
      </c>
      <c r="Z43" s="91">
        <f t="shared" si="18"/>
        <v>-10693020.208245244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-166</v>
      </c>
      <c r="F44" s="97">
        <f t="shared" si="18"/>
        <v>-34097</v>
      </c>
      <c r="G44" s="94">
        <f t="shared" si="18"/>
        <v>-5.6800000000000637</v>
      </c>
      <c r="H44" s="95">
        <f t="shared" si="18"/>
        <v>-4295</v>
      </c>
      <c r="I44" s="96">
        <f t="shared" si="18"/>
        <v>427</v>
      </c>
      <c r="J44" s="97">
        <f t="shared" si="18"/>
        <v>-255508.90909090918</v>
      </c>
      <c r="K44" s="94">
        <f t="shared" si="18"/>
        <v>-1887</v>
      </c>
      <c r="L44" s="95">
        <f t="shared" si="18"/>
        <v>-398623</v>
      </c>
      <c r="M44" s="96">
        <f t="shared" si="18"/>
        <v>-1873.6169999999993</v>
      </c>
      <c r="N44" s="97">
        <f t="shared" si="18"/>
        <v>-199163.5</v>
      </c>
      <c r="O44" s="94">
        <f t="shared" si="18"/>
        <v>-1263</v>
      </c>
      <c r="P44" s="95">
        <f t="shared" si="18"/>
        <v>-426888</v>
      </c>
      <c r="Q44" s="96">
        <f t="shared" si="18"/>
        <v>-5454</v>
      </c>
      <c r="R44" s="97">
        <f t="shared" si="18"/>
        <v>-145449.79999999981</v>
      </c>
      <c r="S44" s="94">
        <f t="shared" si="18"/>
        <v>-21866.5</v>
      </c>
      <c r="T44" s="95">
        <f t="shared" si="18"/>
        <v>-3424541</v>
      </c>
      <c r="U44" s="96">
        <f t="shared" si="18"/>
        <v>-813</v>
      </c>
      <c r="V44" s="97">
        <f t="shared" si="18"/>
        <v>-564255.18604651152</v>
      </c>
      <c r="W44" s="94">
        <f t="shared" si="18"/>
        <v>-2410.1189999999997</v>
      </c>
      <c r="X44" s="95">
        <f t="shared" si="18"/>
        <v>-594363</v>
      </c>
      <c r="Y44" s="94">
        <f t="shared" si="18"/>
        <v>-35311.915999999997</v>
      </c>
      <c r="Z44" s="95">
        <f t="shared" si="18"/>
        <v>-6047184.3951374218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-285.99999999999977</v>
      </c>
      <c r="F45" s="97">
        <f t="shared" si="18"/>
        <v>-35246</v>
      </c>
      <c r="G45" s="94">
        <f t="shared" si="18"/>
        <v>-24.179000000000087</v>
      </c>
      <c r="H45" s="95">
        <f t="shared" si="18"/>
        <v>-13006</v>
      </c>
      <c r="I45" s="96">
        <f t="shared" si="18"/>
        <v>-574</v>
      </c>
      <c r="J45" s="97">
        <f t="shared" si="18"/>
        <v>-678675.81818181835</v>
      </c>
      <c r="K45" s="94">
        <f t="shared" si="18"/>
        <v>89</v>
      </c>
      <c r="L45" s="95">
        <f t="shared" si="18"/>
        <v>139793</v>
      </c>
      <c r="M45" s="96">
        <f t="shared" si="18"/>
        <v>-1730.4789999999975</v>
      </c>
      <c r="N45" s="97">
        <f t="shared" si="18"/>
        <v>-530193.5</v>
      </c>
      <c r="O45" s="94">
        <f t="shared" si="18"/>
        <v>153</v>
      </c>
      <c r="P45" s="95">
        <f t="shared" si="18"/>
        <v>58113</v>
      </c>
      <c r="Q45" s="96">
        <f t="shared" si="18"/>
        <v>156</v>
      </c>
      <c r="R45" s="97">
        <f t="shared" si="18"/>
        <v>-47327.400000000373</v>
      </c>
      <c r="S45" s="94">
        <f t="shared" si="18"/>
        <v>-370.5</v>
      </c>
      <c r="T45" s="95">
        <f t="shared" si="18"/>
        <v>-305107</v>
      </c>
      <c r="U45" s="96">
        <f t="shared" si="18"/>
        <v>333</v>
      </c>
      <c r="V45" s="97">
        <f t="shared" si="18"/>
        <v>449849.37209302327</v>
      </c>
      <c r="W45" s="94">
        <f t="shared" si="18"/>
        <v>-731.97000000000025</v>
      </c>
      <c r="X45" s="95">
        <f t="shared" si="18"/>
        <v>-225479</v>
      </c>
      <c r="Y45" s="94">
        <f t="shared" si="18"/>
        <v>-2986.1280000000261</v>
      </c>
      <c r="Z45" s="95">
        <f t="shared" si="18"/>
        <v>-1187279.3460887931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-11.13523209723963</v>
      </c>
      <c r="F46" s="193"/>
      <c r="G46" s="192">
        <f>G23-G42</f>
        <v>3.351715014576115</v>
      </c>
      <c r="H46" s="193"/>
      <c r="I46" s="192">
        <f>I23-I42</f>
        <v>-9.8326174432841498</v>
      </c>
      <c r="J46" s="193"/>
      <c r="K46" s="192">
        <f>K23-K42</f>
        <v>-23.995268128490313</v>
      </c>
      <c r="L46" s="193"/>
      <c r="M46" s="192">
        <f>M23-M42</f>
        <v>-30.611134166972857</v>
      </c>
      <c r="N46" s="193"/>
      <c r="O46" s="192">
        <f t="shared" si="18"/>
        <v>-24.089640187620432</v>
      </c>
      <c r="P46" s="193"/>
      <c r="Q46" s="192">
        <f t="shared" si="18"/>
        <v>-9.2973530704306455</v>
      </c>
      <c r="R46" s="193"/>
      <c r="S46" s="192">
        <f t="shared" si="18"/>
        <v>-45.125686922113886</v>
      </c>
      <c r="T46" s="193"/>
      <c r="U46" s="192">
        <f t="shared" si="18"/>
        <v>-23.938255881421455</v>
      </c>
      <c r="V46" s="193"/>
      <c r="W46" s="192">
        <f t="shared" si="18"/>
        <v>-29.272412416753674</v>
      </c>
      <c r="X46" s="193"/>
      <c r="Y46" s="192">
        <f t="shared" si="18"/>
        <v>-24.479175087015861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61.224489795918366</v>
      </c>
      <c r="F47" s="72">
        <f t="shared" si="19"/>
        <v>60.160121997712544</v>
      </c>
      <c r="G47" s="71">
        <f t="shared" si="19"/>
        <v>105.04982064567557</v>
      </c>
      <c r="H47" s="73">
        <f t="shared" si="19"/>
        <v>103.90698201907993</v>
      </c>
      <c r="I47" s="74">
        <f t="shared" si="19"/>
        <v>60.920436817472698</v>
      </c>
      <c r="J47" s="72">
        <f t="shared" si="19"/>
        <v>46.495956528147339</v>
      </c>
      <c r="K47" s="71">
        <f t="shared" si="19"/>
        <v>53.488372093023251</v>
      </c>
      <c r="L47" s="73">
        <f t="shared" si="19"/>
        <v>51.699098953381785</v>
      </c>
      <c r="M47" s="74">
        <f t="shared" si="19"/>
        <v>37.166597659415594</v>
      </c>
      <c r="N47" s="72">
        <f t="shared" si="19"/>
        <v>51.592775204031746</v>
      </c>
      <c r="O47" s="71">
        <f t="shared" si="19"/>
        <v>78.197857592942654</v>
      </c>
      <c r="P47" s="73">
        <f t="shared" si="19"/>
        <v>77.968157109374943</v>
      </c>
      <c r="Q47" s="74">
        <f t="shared" si="19"/>
        <v>78.978388998035371</v>
      </c>
      <c r="R47" s="72">
        <f t="shared" si="19"/>
        <v>92.964630869455149</v>
      </c>
      <c r="S47" s="71">
        <f t="shared" si="19"/>
        <v>66.056728106198065</v>
      </c>
      <c r="T47" s="73">
        <f t="shared" si="19"/>
        <v>62.387261476084973</v>
      </c>
      <c r="U47" s="74">
        <f t="shared" si="19"/>
        <v>77.705382436260635</v>
      </c>
      <c r="V47" s="72">
        <f t="shared" si="19"/>
        <v>76.861464448379422</v>
      </c>
      <c r="W47" s="71">
        <f t="shared" si="19"/>
        <v>56.368888321277467</v>
      </c>
      <c r="X47" s="73">
        <f t="shared" si="19"/>
        <v>45.608549327814394</v>
      </c>
      <c r="Y47" s="71">
        <f t="shared" si="19"/>
        <v>66.473981635172862</v>
      </c>
      <c r="Z47" s="73">
        <f t="shared" si="19"/>
        <v>63.950421969235741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85.464098073555164</v>
      </c>
      <c r="F48" s="66">
        <f t="shared" si="19"/>
        <v>75.147415759819822</v>
      </c>
      <c r="G48" s="63">
        <f t="shared" si="19"/>
        <v>99.449305572387715</v>
      </c>
      <c r="H48" s="64">
        <f t="shared" si="19"/>
        <v>98.931876341371833</v>
      </c>
      <c r="I48" s="65">
        <f t="shared" si="19"/>
        <v>124.98537156231716</v>
      </c>
      <c r="J48" s="66">
        <f t="shared" si="19"/>
        <v>91.936781360214425</v>
      </c>
      <c r="K48" s="63">
        <f t="shared" si="19"/>
        <v>34.975878704341831</v>
      </c>
      <c r="L48" s="64">
        <f t="shared" si="19"/>
        <v>82.844934211149194</v>
      </c>
      <c r="M48" s="65">
        <f t="shared" si="19"/>
        <v>75.994952528450654</v>
      </c>
      <c r="N48" s="66">
        <f t="shared" si="19"/>
        <v>88.741171336281212</v>
      </c>
      <c r="O48" s="63">
        <f t="shared" si="19"/>
        <v>73.867163252638107</v>
      </c>
      <c r="P48" s="64">
        <f t="shared" si="19"/>
        <v>73.647636338270388</v>
      </c>
      <c r="Q48" s="65">
        <f t="shared" si="19"/>
        <v>79.184795053812678</v>
      </c>
      <c r="R48" s="66">
        <f t="shared" si="19"/>
        <v>96.982735247505047</v>
      </c>
      <c r="S48" s="63">
        <f t="shared" si="19"/>
        <v>61.51686876330934</v>
      </c>
      <c r="T48" s="64">
        <f t="shared" si="19"/>
        <v>63.740267589280251</v>
      </c>
      <c r="U48" s="65">
        <f t="shared" si="19"/>
        <v>74.775054297238597</v>
      </c>
      <c r="V48" s="66">
        <f t="shared" si="19"/>
        <v>47.213282225981146</v>
      </c>
      <c r="W48" s="63">
        <f t="shared" si="19"/>
        <v>63.835083518825684</v>
      </c>
      <c r="X48" s="64">
        <f t="shared" si="19"/>
        <v>58.975157165851734</v>
      </c>
      <c r="Y48" s="63">
        <f t="shared" si="19"/>
        <v>68.564901459250976</v>
      </c>
      <c r="Z48" s="64">
        <f t="shared" si="19"/>
        <v>76.922162959562698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86.603638189561337</v>
      </c>
      <c r="F49" s="70">
        <f t="shared" si="19"/>
        <v>91.263372894295884</v>
      </c>
      <c r="G49" s="67">
        <f t="shared" si="19"/>
        <v>98.469677732953414</v>
      </c>
      <c r="H49" s="68">
        <f t="shared" si="19"/>
        <v>98.134160809917091</v>
      </c>
      <c r="I49" s="69">
        <f t="shared" si="19"/>
        <v>85.837651122625218</v>
      </c>
      <c r="J49" s="70">
        <f t="shared" si="19"/>
        <v>84.400250430695223</v>
      </c>
      <c r="K49" s="67">
        <f t="shared" si="19"/>
        <v>101.71219699884571</v>
      </c>
      <c r="L49" s="68">
        <f t="shared" si="19"/>
        <v>103.80667650425033</v>
      </c>
      <c r="M49" s="69">
        <f t="shared" si="19"/>
        <v>89.997234683040006</v>
      </c>
      <c r="N49" s="70">
        <f t="shared" si="19"/>
        <v>84.321665294943415</v>
      </c>
      <c r="O49" s="67">
        <f t="shared" si="19"/>
        <v>103.1455592105263</v>
      </c>
      <c r="P49" s="68">
        <f t="shared" si="19"/>
        <v>103.96140099974028</v>
      </c>
      <c r="Q49" s="69">
        <f t="shared" si="19"/>
        <v>100.2592615367229</v>
      </c>
      <c r="R49" s="70">
        <f t="shared" si="19"/>
        <v>99.572143424715819</v>
      </c>
      <c r="S49" s="67">
        <f t="shared" si="19"/>
        <v>98.986713780145607</v>
      </c>
      <c r="T49" s="68">
        <f t="shared" si="19"/>
        <v>92.517049013553375</v>
      </c>
      <c r="U49" s="69">
        <f t="shared" si="19"/>
        <v>107.79585625658434</v>
      </c>
      <c r="V49" s="70">
        <f t="shared" si="19"/>
        <v>134.45165067398193</v>
      </c>
      <c r="W49" s="67">
        <f t="shared" si="19"/>
        <v>90.235708843956985</v>
      </c>
      <c r="X49" s="68">
        <f t="shared" si="19"/>
        <v>87.384682179078112</v>
      </c>
      <c r="Y49" s="67">
        <f t="shared" si="19"/>
        <v>97.921000061763692</v>
      </c>
      <c r="Z49" s="68">
        <f t="shared" si="19"/>
        <v>96.313253523693845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8DE-8061-44E8-9F7F-5FFD903468E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82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935</v>
      </c>
      <c r="F5" s="14">
        <v>78368</v>
      </c>
      <c r="G5" s="15">
        <v>30</v>
      </c>
      <c r="H5" s="16">
        <v>5460</v>
      </c>
      <c r="I5" s="13">
        <v>1908</v>
      </c>
      <c r="J5" s="14">
        <v>1803473</v>
      </c>
      <c r="K5" s="17">
        <v>1989</v>
      </c>
      <c r="L5" s="18">
        <v>3954221</v>
      </c>
      <c r="M5" s="13">
        <v>567</v>
      </c>
      <c r="N5" s="75">
        <v>173515</v>
      </c>
      <c r="O5" s="19">
        <v>885</v>
      </c>
      <c r="P5" s="18">
        <v>53067</v>
      </c>
      <c r="Q5" s="13">
        <v>12149</v>
      </c>
      <c r="R5" s="14">
        <v>1905281</v>
      </c>
      <c r="S5" s="19">
        <v>19742</v>
      </c>
      <c r="T5" s="18">
        <v>5471258</v>
      </c>
      <c r="U5" s="13">
        <v>3173</v>
      </c>
      <c r="V5" s="14">
        <v>1196432</v>
      </c>
      <c r="W5" s="13">
        <v>408</v>
      </c>
      <c r="X5" s="18">
        <v>87891</v>
      </c>
      <c r="Y5" s="20">
        <f t="shared" ref="Y5:Z19" si="0">+W5+U5+S5+Q5+O5+M5+K5+I5+G5+E5</f>
        <v>41786</v>
      </c>
      <c r="Z5" s="21">
        <f t="shared" si="0"/>
        <v>14728966</v>
      </c>
    </row>
    <row r="6" spans="1:26" ht="18.95" customHeight="1" x14ac:dyDescent="0.15">
      <c r="A6" s="7"/>
      <c r="B6" s="22"/>
      <c r="C6" s="83"/>
      <c r="D6" s="81" t="s">
        <v>22</v>
      </c>
      <c r="E6" s="23">
        <v>771</v>
      </c>
      <c r="F6" s="24">
        <v>66341</v>
      </c>
      <c r="G6" s="25">
        <v>30</v>
      </c>
      <c r="H6" s="26">
        <v>5460</v>
      </c>
      <c r="I6" s="27">
        <v>1189</v>
      </c>
      <c r="J6" s="21">
        <v>1131428</v>
      </c>
      <c r="K6" s="25">
        <v>2824</v>
      </c>
      <c r="L6" s="26">
        <v>2270541</v>
      </c>
      <c r="M6" s="27">
        <v>586</v>
      </c>
      <c r="N6" s="76">
        <v>176896</v>
      </c>
      <c r="O6" s="25">
        <v>923</v>
      </c>
      <c r="P6" s="26">
        <v>54037</v>
      </c>
      <c r="Q6" s="27">
        <v>12376</v>
      </c>
      <c r="R6" s="21">
        <v>1916696</v>
      </c>
      <c r="S6" s="25">
        <v>19477</v>
      </c>
      <c r="T6" s="26">
        <v>5415880</v>
      </c>
      <c r="U6" s="27">
        <v>2857</v>
      </c>
      <c r="V6" s="21">
        <v>1031578</v>
      </c>
      <c r="W6" s="27">
        <v>421</v>
      </c>
      <c r="X6" s="26">
        <v>85435</v>
      </c>
      <c r="Y6" s="20">
        <f t="shared" si="0"/>
        <v>41454</v>
      </c>
      <c r="Z6" s="21">
        <f t="shared" si="0"/>
        <v>12154292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1528.9</v>
      </c>
      <c r="F7" s="36">
        <v>276881</v>
      </c>
      <c r="G7" s="29">
        <v>151</v>
      </c>
      <c r="H7" s="30">
        <v>74178</v>
      </c>
      <c r="I7" s="31">
        <v>2528</v>
      </c>
      <c r="J7" s="32">
        <v>2736470</v>
      </c>
      <c r="K7" s="77">
        <v>4949</v>
      </c>
      <c r="L7" s="30">
        <v>3523909</v>
      </c>
      <c r="M7" s="23">
        <v>1062.3</v>
      </c>
      <c r="N7" s="24">
        <v>197623.25</v>
      </c>
      <c r="O7" s="33">
        <v>3002</v>
      </c>
      <c r="P7" s="34">
        <v>710599</v>
      </c>
      <c r="Q7" s="23">
        <v>32063.4</v>
      </c>
      <c r="R7" s="24">
        <v>5008680</v>
      </c>
      <c r="S7" s="33">
        <v>32184.2</v>
      </c>
      <c r="T7" s="34">
        <v>3325608</v>
      </c>
      <c r="U7" s="23">
        <v>2727.5</v>
      </c>
      <c r="V7" s="24">
        <v>1081036.5</v>
      </c>
      <c r="W7" s="23">
        <v>1322.2</v>
      </c>
      <c r="X7" s="34">
        <v>313411</v>
      </c>
      <c r="Y7" s="31">
        <f t="shared" si="0"/>
        <v>81518.5</v>
      </c>
      <c r="Z7" s="24">
        <f t="shared" si="0"/>
        <v>17248395.75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174</v>
      </c>
      <c r="F8" s="14">
        <v>29295</v>
      </c>
      <c r="G8" s="15">
        <v>169.42000000000002</v>
      </c>
      <c r="H8" s="16">
        <v>102000</v>
      </c>
      <c r="I8" s="13">
        <v>267</v>
      </c>
      <c r="J8" s="14">
        <v>37856.818181818184</v>
      </c>
      <c r="K8" s="17">
        <v>10</v>
      </c>
      <c r="L8" s="18">
        <v>200</v>
      </c>
      <c r="M8" s="13">
        <v>6403</v>
      </c>
      <c r="N8" s="75">
        <v>1298292</v>
      </c>
      <c r="O8" s="19">
        <v>0</v>
      </c>
      <c r="P8" s="18">
        <v>0</v>
      </c>
      <c r="Q8" s="13">
        <v>7002</v>
      </c>
      <c r="R8" s="14">
        <v>1346640</v>
      </c>
      <c r="S8" s="19">
        <v>32321</v>
      </c>
      <c r="T8" s="18">
        <v>3617943</v>
      </c>
      <c r="U8" s="13">
        <v>118</v>
      </c>
      <c r="V8" s="14">
        <v>3826.3720930232562</v>
      </c>
      <c r="W8" s="13">
        <v>43</v>
      </c>
      <c r="X8" s="18">
        <v>1400</v>
      </c>
      <c r="Y8" s="13">
        <f t="shared" si="0"/>
        <v>46507.42</v>
      </c>
      <c r="Z8" s="14">
        <f t="shared" si="0"/>
        <v>6437453.1902748421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201</v>
      </c>
      <c r="F9" s="24">
        <v>35064</v>
      </c>
      <c r="G9" s="25">
        <v>164.42500000000001</v>
      </c>
      <c r="H9" s="26">
        <v>99800</v>
      </c>
      <c r="I9" s="27">
        <v>179</v>
      </c>
      <c r="J9" s="21">
        <v>39404</v>
      </c>
      <c r="K9" s="25">
        <v>0</v>
      </c>
      <c r="L9" s="26">
        <v>0</v>
      </c>
      <c r="M9" s="27">
        <v>4948</v>
      </c>
      <c r="N9" s="76">
        <v>1104861</v>
      </c>
      <c r="O9" s="25">
        <v>0</v>
      </c>
      <c r="P9" s="26">
        <v>0</v>
      </c>
      <c r="Q9" s="27">
        <v>6583</v>
      </c>
      <c r="R9" s="21">
        <v>1168508</v>
      </c>
      <c r="S9" s="25">
        <v>37040</v>
      </c>
      <c r="T9" s="26">
        <v>3958826</v>
      </c>
      <c r="U9" s="27">
        <v>220</v>
      </c>
      <c r="V9" s="21">
        <v>7603.0232558139542</v>
      </c>
      <c r="W9" s="27">
        <v>43</v>
      </c>
      <c r="X9" s="26">
        <v>1400</v>
      </c>
      <c r="Y9" s="20">
        <f t="shared" si="0"/>
        <v>49378.425000000003</v>
      </c>
      <c r="Z9" s="21">
        <f t="shared" si="0"/>
        <v>6415466.0232558139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231</v>
      </c>
      <c r="F10" s="36">
        <v>39482</v>
      </c>
      <c r="G10" s="29">
        <v>175.99400000000003</v>
      </c>
      <c r="H10" s="30">
        <v>102481</v>
      </c>
      <c r="I10" s="37">
        <v>1001</v>
      </c>
      <c r="J10" s="38">
        <v>112006.45454545456</v>
      </c>
      <c r="K10" s="77">
        <v>58</v>
      </c>
      <c r="L10" s="30">
        <v>587</v>
      </c>
      <c r="M10" s="35">
        <v>8565.5499999999993</v>
      </c>
      <c r="N10" s="36">
        <v>1842228</v>
      </c>
      <c r="O10" s="29">
        <v>0</v>
      </c>
      <c r="P10" s="30">
        <v>0</v>
      </c>
      <c r="Q10" s="35">
        <v>12932</v>
      </c>
      <c r="R10" s="36">
        <v>1812978</v>
      </c>
      <c r="S10" s="29">
        <v>4286</v>
      </c>
      <c r="T10" s="30">
        <v>726121</v>
      </c>
      <c r="U10" s="35">
        <v>714</v>
      </c>
      <c r="V10" s="36">
        <v>58676.627906976748</v>
      </c>
      <c r="W10" s="35">
        <v>345</v>
      </c>
      <c r="X10" s="30">
        <v>18448</v>
      </c>
      <c r="Y10" s="37">
        <f t="shared" si="0"/>
        <v>28308.543999999998</v>
      </c>
      <c r="Z10" s="36">
        <f t="shared" si="0"/>
        <v>4713008.0824524304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2189</v>
      </c>
      <c r="R11" s="14">
        <v>542689.19999999995</v>
      </c>
      <c r="S11" s="19">
        <v>0</v>
      </c>
      <c r="T11" s="18">
        <v>0</v>
      </c>
      <c r="U11" s="13">
        <v>229</v>
      </c>
      <c r="V11" s="14">
        <v>39423</v>
      </c>
      <c r="W11" s="13">
        <v>0</v>
      </c>
      <c r="X11" s="18">
        <v>0</v>
      </c>
      <c r="Y11" s="13">
        <f>+W11+U11+S11+Q11+O11+M11+K11+I11+G11+E11</f>
        <v>2508</v>
      </c>
      <c r="Z11" s="14">
        <f t="shared" si="0"/>
        <v>672112.2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2334</v>
      </c>
      <c r="R12" s="21">
        <v>586616.6</v>
      </c>
      <c r="S12" s="25">
        <v>0</v>
      </c>
      <c r="T12" s="26">
        <v>0</v>
      </c>
      <c r="U12" s="27">
        <v>134</v>
      </c>
      <c r="V12" s="21">
        <v>27113</v>
      </c>
      <c r="W12" s="27">
        <v>0</v>
      </c>
      <c r="X12" s="26">
        <v>0</v>
      </c>
      <c r="Y12" s="20">
        <f t="shared" ref="Y12:Y19" si="1">+W12+U12+S12+Q12+O12+M12+K12+I12+G12+E12</f>
        <v>2559</v>
      </c>
      <c r="Z12" s="21">
        <f t="shared" si="0"/>
        <v>705080.9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48</v>
      </c>
      <c r="J13" s="38">
        <v>12910.400000000001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7624.5</v>
      </c>
      <c r="R13" s="36">
        <v>2064954.5</v>
      </c>
      <c r="S13" s="29">
        <v>2</v>
      </c>
      <c r="T13" s="30">
        <v>1835</v>
      </c>
      <c r="U13" s="35">
        <v>785</v>
      </c>
      <c r="V13" s="36">
        <v>156128</v>
      </c>
      <c r="W13" s="35">
        <v>14</v>
      </c>
      <c r="X13" s="30">
        <v>36145</v>
      </c>
      <c r="Y13" s="37">
        <f t="shared" si="1"/>
        <v>8687.5</v>
      </c>
      <c r="Z13" s="36">
        <f t="shared" si="0"/>
        <v>2485972.9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3540</v>
      </c>
      <c r="N14" s="75">
        <v>296747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3540</v>
      </c>
      <c r="Z14" s="14">
        <f t="shared" si="0"/>
        <v>296747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1656</v>
      </c>
      <c r="N15" s="76">
        <v>163692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1656</v>
      </c>
      <c r="Z15" s="24">
        <f t="shared" si="0"/>
        <v>163692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6172</v>
      </c>
      <c r="N16" s="36">
        <v>852754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6172</v>
      </c>
      <c r="Z16" s="36">
        <f t="shared" si="0"/>
        <v>852754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18</v>
      </c>
      <c r="F17" s="14">
        <v>5126</v>
      </c>
      <c r="G17" s="19">
        <v>679</v>
      </c>
      <c r="H17" s="18">
        <v>187877</v>
      </c>
      <c r="I17" s="13">
        <v>389</v>
      </c>
      <c r="J17" s="14">
        <v>2964756</v>
      </c>
      <c r="K17" s="19">
        <v>65</v>
      </c>
      <c r="L17" s="18">
        <v>39490</v>
      </c>
      <c r="M17" s="13">
        <v>778.16</v>
      </c>
      <c r="N17" s="75">
        <v>231451</v>
      </c>
      <c r="O17" s="19">
        <v>3876</v>
      </c>
      <c r="P17" s="18">
        <v>1551624</v>
      </c>
      <c r="Q17" s="13">
        <v>5128</v>
      </c>
      <c r="R17" s="14">
        <v>1183420</v>
      </c>
      <c r="S17" s="19">
        <v>292</v>
      </c>
      <c r="T17" s="18">
        <v>71044</v>
      </c>
      <c r="U17" s="13">
        <v>10</v>
      </c>
      <c r="V17" s="14">
        <v>2200</v>
      </c>
      <c r="W17" s="13">
        <v>5797.4059999999999</v>
      </c>
      <c r="X17" s="18">
        <v>1289718</v>
      </c>
      <c r="Y17" s="41">
        <f t="shared" si="1"/>
        <v>17032.565999999999</v>
      </c>
      <c r="Z17" s="42">
        <f t="shared" si="0"/>
        <v>7526706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170</v>
      </c>
      <c r="F18" s="21">
        <v>35792</v>
      </c>
      <c r="G18" s="25">
        <v>762</v>
      </c>
      <c r="H18" s="26">
        <v>221847</v>
      </c>
      <c r="I18" s="27">
        <v>340</v>
      </c>
      <c r="J18" s="21">
        <v>1996637</v>
      </c>
      <c r="K18" s="25">
        <v>78</v>
      </c>
      <c r="L18" s="26">
        <v>53105</v>
      </c>
      <c r="M18" s="27">
        <v>600.096</v>
      </c>
      <c r="N18" s="21">
        <v>308505</v>
      </c>
      <c r="O18" s="25">
        <v>3910</v>
      </c>
      <c r="P18" s="26">
        <v>1565886</v>
      </c>
      <c r="Q18" s="27">
        <v>4909</v>
      </c>
      <c r="R18" s="21">
        <v>1148764</v>
      </c>
      <c r="S18" s="25">
        <v>304</v>
      </c>
      <c r="T18" s="26">
        <v>69768</v>
      </c>
      <c r="U18" s="27">
        <v>12</v>
      </c>
      <c r="V18" s="21">
        <v>2640</v>
      </c>
      <c r="W18" s="27">
        <v>6200.2460000000001</v>
      </c>
      <c r="X18" s="26">
        <v>1361953</v>
      </c>
      <c r="Y18" s="23">
        <f t="shared" si="1"/>
        <v>17285.341999999997</v>
      </c>
      <c r="Z18" s="24">
        <f t="shared" si="0"/>
        <v>6764897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375.00799999999998</v>
      </c>
      <c r="F19" s="24">
        <v>87065</v>
      </c>
      <c r="G19" s="33">
        <v>1058</v>
      </c>
      <c r="H19" s="34">
        <v>325400</v>
      </c>
      <c r="I19" s="23">
        <v>476</v>
      </c>
      <c r="J19" s="24">
        <v>1489169</v>
      </c>
      <c r="K19" s="78">
        <v>191</v>
      </c>
      <c r="L19" s="34">
        <v>147815</v>
      </c>
      <c r="M19" s="23">
        <v>1481.1559999999999</v>
      </c>
      <c r="N19" s="24">
        <v>470090</v>
      </c>
      <c r="O19" s="33">
        <v>1862</v>
      </c>
      <c r="P19" s="34">
        <v>756382</v>
      </c>
      <c r="Q19" s="23">
        <v>7551</v>
      </c>
      <c r="R19" s="24">
        <v>2174898</v>
      </c>
      <c r="S19" s="33">
        <v>92</v>
      </c>
      <c r="T19" s="34">
        <v>23798</v>
      </c>
      <c r="U19" s="23">
        <v>45</v>
      </c>
      <c r="V19" s="24">
        <v>9900</v>
      </c>
      <c r="W19" s="23">
        <v>5815.1966999999995</v>
      </c>
      <c r="X19" s="34">
        <v>1419339</v>
      </c>
      <c r="Y19" s="35">
        <f t="shared" si="1"/>
        <v>18946.360700000001</v>
      </c>
      <c r="Z19" s="36">
        <f t="shared" si="0"/>
        <v>6903856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1127</v>
      </c>
      <c r="F20" s="14">
        <f t="shared" ref="F20:X22" si="2">F5+F8+F11+F14+F17</f>
        <v>112789</v>
      </c>
      <c r="G20" s="19">
        <f>G5+G8+G11+G14+G17</f>
        <v>953.42000000000007</v>
      </c>
      <c r="H20" s="18">
        <f t="shared" si="2"/>
        <v>370337</v>
      </c>
      <c r="I20" s="13">
        <f t="shared" si="2"/>
        <v>2564</v>
      </c>
      <c r="J20" s="14">
        <f t="shared" si="2"/>
        <v>4806085.8181818184</v>
      </c>
      <c r="K20" s="19">
        <f t="shared" si="2"/>
        <v>2064</v>
      </c>
      <c r="L20" s="18">
        <f t="shared" si="2"/>
        <v>3993911</v>
      </c>
      <c r="M20" s="13">
        <f t="shared" si="2"/>
        <v>11303.16</v>
      </c>
      <c r="N20" s="14">
        <f t="shared" si="2"/>
        <v>2015005</v>
      </c>
      <c r="O20" s="19">
        <f t="shared" si="2"/>
        <v>4761</v>
      </c>
      <c r="P20" s="18">
        <f t="shared" si="2"/>
        <v>1604691</v>
      </c>
      <c r="Q20" s="13">
        <f t="shared" si="2"/>
        <v>26468</v>
      </c>
      <c r="R20" s="14">
        <f t="shared" si="2"/>
        <v>4978030.2</v>
      </c>
      <c r="S20" s="19">
        <f t="shared" si="2"/>
        <v>52355</v>
      </c>
      <c r="T20" s="18">
        <f t="shared" si="2"/>
        <v>9160245</v>
      </c>
      <c r="U20" s="13">
        <f t="shared" si="2"/>
        <v>3530</v>
      </c>
      <c r="V20" s="14">
        <f t="shared" si="2"/>
        <v>1241881.3720930233</v>
      </c>
      <c r="W20" s="13">
        <f t="shared" si="2"/>
        <v>6248.4059999999999</v>
      </c>
      <c r="X20" s="18">
        <f t="shared" si="2"/>
        <v>1379009</v>
      </c>
      <c r="Y20" s="31">
        <f t="shared" ref="Y20:Z22" si="3">+Y17+Y14+Y11+Y8+Y5</f>
        <v>111373.986</v>
      </c>
      <c r="Z20" s="32">
        <f t="shared" si="3"/>
        <v>29661984.390274841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1142</v>
      </c>
      <c r="F21" s="21">
        <f t="shared" si="4"/>
        <v>137197</v>
      </c>
      <c r="G21" s="25">
        <f t="shared" si="4"/>
        <v>1031.425</v>
      </c>
      <c r="H21" s="26">
        <f t="shared" si="4"/>
        <v>402107</v>
      </c>
      <c r="I21" s="27">
        <f t="shared" si="4"/>
        <v>1709</v>
      </c>
      <c r="J21" s="21">
        <f t="shared" si="4"/>
        <v>3168820.3</v>
      </c>
      <c r="K21" s="25">
        <f t="shared" si="4"/>
        <v>2902</v>
      </c>
      <c r="L21" s="26">
        <f t="shared" si="4"/>
        <v>2323646</v>
      </c>
      <c r="M21" s="27">
        <f t="shared" si="4"/>
        <v>7805.0959999999995</v>
      </c>
      <c r="N21" s="21">
        <f t="shared" si="4"/>
        <v>1768954</v>
      </c>
      <c r="O21" s="25">
        <f t="shared" si="4"/>
        <v>4833</v>
      </c>
      <c r="P21" s="26">
        <f t="shared" si="4"/>
        <v>1619923</v>
      </c>
      <c r="Q21" s="27">
        <f t="shared" si="4"/>
        <v>26202</v>
      </c>
      <c r="R21" s="21">
        <f t="shared" si="4"/>
        <v>4820584.5999999996</v>
      </c>
      <c r="S21" s="25">
        <f t="shared" si="4"/>
        <v>56821</v>
      </c>
      <c r="T21" s="26">
        <f t="shared" si="4"/>
        <v>9444474</v>
      </c>
      <c r="U21" s="27">
        <f t="shared" si="2"/>
        <v>3223</v>
      </c>
      <c r="V21" s="21">
        <f t="shared" si="2"/>
        <v>1068934.0232558139</v>
      </c>
      <c r="W21" s="27">
        <f t="shared" si="2"/>
        <v>6664.2460000000001</v>
      </c>
      <c r="X21" s="26">
        <f t="shared" si="2"/>
        <v>1448788</v>
      </c>
      <c r="Y21" s="23">
        <f t="shared" si="3"/>
        <v>112332.76699999999</v>
      </c>
      <c r="Z21" s="24">
        <f t="shared" si="3"/>
        <v>26203427.923255816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2134.9079999999999</v>
      </c>
      <c r="F22" s="24">
        <f t="shared" si="2"/>
        <v>403428</v>
      </c>
      <c r="G22" s="33">
        <f t="shared" si="2"/>
        <v>1579.9940000000001</v>
      </c>
      <c r="H22" s="34">
        <f t="shared" si="2"/>
        <v>697059</v>
      </c>
      <c r="I22" s="23">
        <f t="shared" si="2"/>
        <v>4053</v>
      </c>
      <c r="J22" s="24">
        <f t="shared" si="2"/>
        <v>4350555.8545454545</v>
      </c>
      <c r="K22" s="33">
        <f t="shared" si="2"/>
        <v>5198</v>
      </c>
      <c r="L22" s="34">
        <f t="shared" si="2"/>
        <v>3672311</v>
      </c>
      <c r="M22" s="23">
        <f t="shared" si="2"/>
        <v>17300.005999999998</v>
      </c>
      <c r="N22" s="24">
        <f t="shared" si="2"/>
        <v>3381695.25</v>
      </c>
      <c r="O22" s="33">
        <f t="shared" si="2"/>
        <v>4864</v>
      </c>
      <c r="P22" s="34">
        <f t="shared" si="2"/>
        <v>1466981</v>
      </c>
      <c r="Q22" s="23">
        <f t="shared" si="2"/>
        <v>60170.9</v>
      </c>
      <c r="R22" s="24">
        <f t="shared" si="2"/>
        <v>11061510.5</v>
      </c>
      <c r="S22" s="33">
        <f t="shared" si="2"/>
        <v>36564.199999999997</v>
      </c>
      <c r="T22" s="34">
        <f t="shared" si="2"/>
        <v>4077362</v>
      </c>
      <c r="U22" s="23">
        <f t="shared" si="2"/>
        <v>4271.5</v>
      </c>
      <c r="V22" s="24">
        <f t="shared" si="2"/>
        <v>1305741.1279069767</v>
      </c>
      <c r="W22" s="23">
        <f t="shared" si="2"/>
        <v>7496.3966999999993</v>
      </c>
      <c r="X22" s="34">
        <f t="shared" si="2"/>
        <v>1787343</v>
      </c>
      <c r="Y22" s="23">
        <f t="shared" si="3"/>
        <v>143632.90470000001</v>
      </c>
      <c r="Z22" s="24">
        <f t="shared" si="3"/>
        <v>32203986.73245243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52.954432582402603</v>
      </c>
      <c r="F23" s="175"/>
      <c r="G23" s="174">
        <f>(G20+G21)/(G22+G41)*100</f>
        <v>61.298619237286786</v>
      </c>
      <c r="H23" s="175"/>
      <c r="I23" s="174">
        <f>(I20+I21)/(I22+I41)*100</f>
        <v>58.929802785822652</v>
      </c>
      <c r="J23" s="175"/>
      <c r="K23" s="174">
        <f>(K20+K21)/(K22+K41)*100</f>
        <v>44.205091685953356</v>
      </c>
      <c r="L23" s="175"/>
      <c r="M23" s="174">
        <f>(M20+M21)/(M22+M41)*100</f>
        <v>61.437489381694043</v>
      </c>
      <c r="N23" s="175"/>
      <c r="O23" s="174">
        <f>(O20+O21)/(O22+O41)*100</f>
        <v>97.897959183673464</v>
      </c>
      <c r="P23" s="175"/>
      <c r="Q23" s="174">
        <f>(Q20+Q21)/(Q22+Q41)*100</f>
        <v>43.863959265730479</v>
      </c>
      <c r="R23" s="175"/>
      <c r="S23" s="174">
        <f>(S20+S21)/(S22+S41)*100</f>
        <v>140.70087532089946</v>
      </c>
      <c r="T23" s="175"/>
      <c r="U23" s="174">
        <f>(U20+U21)/(U22+U41)*100</f>
        <v>81.993686255463814</v>
      </c>
      <c r="V23" s="175"/>
      <c r="W23" s="174">
        <f>(W20+W21)/(W22+W41)*100</f>
        <v>83.801409669464917</v>
      </c>
      <c r="X23" s="175"/>
      <c r="Y23" s="174">
        <f>(Y20+Y21)/(Y22+Y41)*100</f>
        <v>77.615429235076121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188967.39344271508</v>
      </c>
      <c r="F24" s="177"/>
      <c r="G24" s="178">
        <f>H22/G22*1000</f>
        <v>441178.25763895304</v>
      </c>
      <c r="H24" s="179"/>
      <c r="I24" s="180">
        <f>J22/I22*1000</f>
        <v>1073416.1989996186</v>
      </c>
      <c r="J24" s="181"/>
      <c r="K24" s="178">
        <f>L22/K22*1000</f>
        <v>706485.37899192004</v>
      </c>
      <c r="L24" s="179"/>
      <c r="M24" s="180">
        <f>N22/M22*1000</f>
        <v>195473.6460785043</v>
      </c>
      <c r="N24" s="181"/>
      <c r="O24" s="178">
        <f>P22/O22*1000</f>
        <v>301599.71217105264</v>
      </c>
      <c r="P24" s="179"/>
      <c r="Q24" s="180">
        <f>R22/Q22*1000</f>
        <v>183834.88530169899</v>
      </c>
      <c r="R24" s="181"/>
      <c r="S24" s="178">
        <f>T22/S22*1000</f>
        <v>111512.40831195543</v>
      </c>
      <c r="T24" s="179"/>
      <c r="U24" s="180">
        <f>V22/U22*1000</f>
        <v>305686.79103522806</v>
      </c>
      <c r="V24" s="181"/>
      <c r="W24" s="178">
        <f>X22/W22*1000</f>
        <v>238426.94984378299</v>
      </c>
      <c r="X24" s="179"/>
      <c r="Y24" s="180">
        <f>Z22/Y22*1000</f>
        <v>224210.37017747108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1.4863641478664602</v>
      </c>
      <c r="F25" s="49"/>
      <c r="G25" s="50">
        <f>G22/Y22*100</f>
        <v>1.1000223126449102</v>
      </c>
      <c r="H25" s="51"/>
      <c r="I25" s="48">
        <f>I22/Y22*100</f>
        <v>2.8217768125384151</v>
      </c>
      <c r="J25" s="49"/>
      <c r="K25" s="50">
        <f>K22/Y22*100</f>
        <v>3.6189479081111973</v>
      </c>
      <c r="L25" s="51"/>
      <c r="M25" s="48">
        <f>M22/Y22*100</f>
        <v>12.044598023087948</v>
      </c>
      <c r="N25" s="49"/>
      <c r="O25" s="50">
        <f>O22/Y22*100</f>
        <v>3.3864106627650754</v>
      </c>
      <c r="P25" s="51"/>
      <c r="Q25" s="48">
        <f>Q22/Y22*100</f>
        <v>41.892141724541752</v>
      </c>
      <c r="R25" s="49"/>
      <c r="S25" s="50">
        <f>S22/Y22*100</f>
        <v>25.456701635582807</v>
      </c>
      <c r="T25" s="51"/>
      <c r="U25" s="48">
        <f>U22/Y22*100</f>
        <v>2.9739007290298152</v>
      </c>
      <c r="V25" s="49"/>
      <c r="W25" s="50">
        <f>W22/Y22*100</f>
        <v>5.2191360438316039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+'(令和4年12月)'!E20</f>
        <v>1066</v>
      </c>
      <c r="F27" s="128">
        <f>+'(令和4年12月)'!F20</f>
        <v>92281</v>
      </c>
      <c r="G27" s="129">
        <f>+'(令和4年12月)'!G20</f>
        <v>1488.88</v>
      </c>
      <c r="H27" s="130">
        <f>+'(令和4年12月)'!H20</f>
        <v>573939</v>
      </c>
      <c r="I27" s="131">
        <f>+'(令和4年12月)'!I20</f>
        <v>2619</v>
      </c>
      <c r="J27" s="128">
        <f>+'(令和4年12月)'!J20</f>
        <v>4537707.9000000004</v>
      </c>
      <c r="K27" s="129">
        <f>+'(令和4年12月)'!K20</f>
        <v>2299</v>
      </c>
      <c r="L27" s="130">
        <f>+'(令和4年12月)'!L20</f>
        <v>5344886</v>
      </c>
      <c r="M27" s="131">
        <f>+'(令和4年12月)'!M20</f>
        <v>10912.048000000001</v>
      </c>
      <c r="N27" s="128">
        <f>+'(令和4年12月)'!N20</f>
        <v>2174238</v>
      </c>
      <c r="O27" s="129">
        <f>+'(令和4年12月)'!O20</f>
        <v>4757</v>
      </c>
      <c r="P27" s="130">
        <f>+'(令和4年12月)'!P20</f>
        <v>1640444</v>
      </c>
      <c r="Q27" s="131">
        <f>+'(令和4年12月)'!Q20</f>
        <v>26869</v>
      </c>
      <c r="R27" s="128">
        <f>+'(令和4年12月)'!R20</f>
        <v>4860456</v>
      </c>
      <c r="S27" s="129">
        <f>+'(令和4年12月)'!S20</f>
        <v>59777</v>
      </c>
      <c r="T27" s="130">
        <f>+'(令和4年12月)'!T20</f>
        <v>9674862</v>
      </c>
      <c r="U27" s="131">
        <f>+'(令和4年12月)'!U20</f>
        <v>3556</v>
      </c>
      <c r="V27" s="128">
        <f>+'(令和4年12月)'!V20</f>
        <v>1093797</v>
      </c>
      <c r="W27" s="131">
        <f>+'(令和4年12月)'!W20</f>
        <v>6152.2259999999997</v>
      </c>
      <c r="X27" s="130">
        <f>+'(令和4年12月)'!X20</f>
        <v>1240395</v>
      </c>
      <c r="Y27" s="131">
        <f>+'(令和4年12月)'!Y20</f>
        <v>119496.15399999999</v>
      </c>
      <c r="Z27" s="128">
        <f>+'(令和4年12月)'!Z20</f>
        <v>31233005.899999999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+'(令和4年12月)'!E21</f>
        <v>1035</v>
      </c>
      <c r="F28" s="135">
        <f>+'(令和4年12月)'!F21</f>
        <v>103926</v>
      </c>
      <c r="G28" s="136">
        <f>+'(令和4年12月)'!G21</f>
        <v>1286.992</v>
      </c>
      <c r="H28" s="137">
        <f>+'(令和4年12月)'!H21</f>
        <v>481629</v>
      </c>
      <c r="I28" s="134">
        <f>+'(令和4年12月)'!I21</f>
        <v>2844</v>
      </c>
      <c r="J28" s="135">
        <f>+'(令和4年12月)'!J21</f>
        <v>4967019.3</v>
      </c>
      <c r="K28" s="136">
        <f>+'(令和4年12月)'!K21</f>
        <v>1302</v>
      </c>
      <c r="L28" s="137">
        <f>+'(令和4年12月)'!L21</f>
        <v>2950479</v>
      </c>
      <c r="M28" s="134">
        <f>+'(令和4年12月)'!M21</f>
        <v>7839.1559999999999</v>
      </c>
      <c r="N28" s="135">
        <f>+'(令和4年12月)'!N21</f>
        <v>1610615</v>
      </c>
      <c r="O28" s="136">
        <f>+'(令和4年12月)'!O21</f>
        <v>4442</v>
      </c>
      <c r="P28" s="137">
        <f>+'(令和4年12月)'!P21</f>
        <v>1518067</v>
      </c>
      <c r="Q28" s="134">
        <f>+'(令和4年12月)'!Q21</f>
        <v>24984</v>
      </c>
      <c r="R28" s="135">
        <f>+'(令和4年12月)'!R21</f>
        <v>4616449.8</v>
      </c>
      <c r="S28" s="136">
        <f>+'(令和4年12月)'!S21</f>
        <v>60936</v>
      </c>
      <c r="T28" s="137">
        <f>+'(令和4年12月)'!T21</f>
        <v>9819224</v>
      </c>
      <c r="U28" s="134">
        <f>+'(令和4年12月)'!U21</f>
        <v>3808</v>
      </c>
      <c r="V28" s="135">
        <f>+'(令和4年12月)'!V21</f>
        <v>1334115</v>
      </c>
      <c r="W28" s="134">
        <f>+'(令和4年12月)'!W21</f>
        <v>6738.1059999999998</v>
      </c>
      <c r="X28" s="137">
        <f>+'(令和4年12月)'!X21</f>
        <v>1376435</v>
      </c>
      <c r="Y28" s="138">
        <f>+'(令和4年12月)'!Y21</f>
        <v>115215.254</v>
      </c>
      <c r="Z28" s="139">
        <f>+'(令和4年12月)'!Z21</f>
        <v>28777959.100000001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+'(令和4年12月)'!E22</f>
        <v>1876.1</v>
      </c>
      <c r="F29" s="139">
        <f>+'(令和4年12月)'!F22</f>
        <v>414965</v>
      </c>
      <c r="G29" s="140">
        <f>+'(令和4年12月)'!G22</f>
        <v>1595.252</v>
      </c>
      <c r="H29" s="141">
        <f>+'(令和4年12月)'!H22</f>
        <v>691561</v>
      </c>
      <c r="I29" s="138">
        <f>+'(令和4年12月)'!I22</f>
        <v>4646</v>
      </c>
      <c r="J29" s="139">
        <f>+'(令和4年12月)'!J22</f>
        <v>4738885.4000000004</v>
      </c>
      <c r="K29" s="140">
        <f>+'(令和4年12月)'!K22</f>
        <v>7138.7</v>
      </c>
      <c r="L29" s="141">
        <f>+'(令和4年12月)'!L22</f>
        <v>3500096</v>
      </c>
      <c r="M29" s="138">
        <f>+'(令和4年12月)'!M22</f>
        <v>18662.992000000002</v>
      </c>
      <c r="N29" s="139">
        <f>+'(令和4年12月)'!N22</f>
        <v>3844334.5</v>
      </c>
      <c r="O29" s="140">
        <f>+'(令和4年12月)'!O22</f>
        <v>5489</v>
      </c>
      <c r="P29" s="141">
        <f>+'(令和4年12月)'!P22</f>
        <v>1541216</v>
      </c>
      <c r="Q29" s="138">
        <f>+'(令和4年12月)'!Q22</f>
        <v>62623.600000000006</v>
      </c>
      <c r="R29" s="139">
        <f>+'(令和4年12月)'!R22</f>
        <v>11039736.800000001</v>
      </c>
      <c r="S29" s="140">
        <f>+'(令和4年12月)'!S22</f>
        <v>29165</v>
      </c>
      <c r="T29" s="141">
        <f>+'(令和4年12月)'!T22</f>
        <v>2537397</v>
      </c>
      <c r="U29" s="138">
        <f>+'(令和4年12月)'!U22</f>
        <v>4154.1000000000004</v>
      </c>
      <c r="V29" s="139">
        <f>+'(令和4年12月)'!V22</f>
        <v>1058306</v>
      </c>
      <c r="W29" s="138">
        <f>+'(令和4年12月)'!W22</f>
        <v>7557.4409999999998</v>
      </c>
      <c r="X29" s="141">
        <f>+'(令和4年12月)'!X22</f>
        <v>2005470.5</v>
      </c>
      <c r="Y29" s="138">
        <f>+'(令和4年12月)'!Y22</f>
        <v>142908.185</v>
      </c>
      <c r="Z29" s="139">
        <f>+'(令和4年12月)'!Z22</f>
        <v>31371968.199999999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56.460281629581857</v>
      </c>
      <c r="F30" s="183"/>
      <c r="G30" s="182">
        <v>92.881521078653137</v>
      </c>
      <c r="H30" s="183"/>
      <c r="I30" s="182">
        <v>57.402542818114952</v>
      </c>
      <c r="J30" s="183"/>
      <c r="K30" s="182">
        <v>27.11514713412247</v>
      </c>
      <c r="L30" s="183"/>
      <c r="M30" s="182">
        <v>54.74309881280206</v>
      </c>
      <c r="N30" s="183"/>
      <c r="O30" s="182">
        <v>86.270280408890557</v>
      </c>
      <c r="P30" s="183"/>
      <c r="Q30" s="182">
        <v>42.033134947333942</v>
      </c>
      <c r="R30" s="183"/>
      <c r="S30" s="182">
        <v>202.91650557245879</v>
      </c>
      <c r="T30" s="183"/>
      <c r="U30" s="182">
        <v>86.026027429265667</v>
      </c>
      <c r="V30" s="183"/>
      <c r="W30" s="182">
        <v>82.10004074961455</v>
      </c>
      <c r="X30" s="183"/>
      <c r="Y30" s="182">
        <v>83.368325845407682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61</v>
      </c>
      <c r="F31" s="91">
        <f t="shared" ref="F31:Z33" si="5">F20-F27</f>
        <v>20508</v>
      </c>
      <c r="G31" s="92">
        <f t="shared" si="5"/>
        <v>-535.46</v>
      </c>
      <c r="H31" s="93">
        <f t="shared" si="5"/>
        <v>-203602</v>
      </c>
      <c r="I31" s="90">
        <f t="shared" si="5"/>
        <v>-55</v>
      </c>
      <c r="J31" s="91">
        <f t="shared" si="5"/>
        <v>268377.91818181798</v>
      </c>
      <c r="K31" s="92">
        <f t="shared" si="5"/>
        <v>-235</v>
      </c>
      <c r="L31" s="93">
        <f t="shared" si="5"/>
        <v>-1350975</v>
      </c>
      <c r="M31" s="90">
        <f t="shared" si="5"/>
        <v>391.11199999999917</v>
      </c>
      <c r="N31" s="91">
        <f t="shared" si="5"/>
        <v>-159233</v>
      </c>
      <c r="O31" s="92">
        <f t="shared" si="5"/>
        <v>4</v>
      </c>
      <c r="P31" s="93">
        <f t="shared" si="5"/>
        <v>-35753</v>
      </c>
      <c r="Q31" s="90">
        <f t="shared" si="5"/>
        <v>-401</v>
      </c>
      <c r="R31" s="91">
        <f t="shared" si="5"/>
        <v>117574.20000000019</v>
      </c>
      <c r="S31" s="92">
        <f t="shared" si="5"/>
        <v>-7422</v>
      </c>
      <c r="T31" s="93">
        <f t="shared" si="5"/>
        <v>-514617</v>
      </c>
      <c r="U31" s="90">
        <f t="shared" si="5"/>
        <v>-26</v>
      </c>
      <c r="V31" s="91">
        <f t="shared" si="5"/>
        <v>148084.37209302327</v>
      </c>
      <c r="W31" s="92">
        <f t="shared" si="5"/>
        <v>96.180000000000291</v>
      </c>
      <c r="X31" s="93">
        <f t="shared" si="5"/>
        <v>138614</v>
      </c>
      <c r="Y31" s="90">
        <f t="shared" si="5"/>
        <v>-8122.1679999999906</v>
      </c>
      <c r="Z31" s="91">
        <f t="shared" si="5"/>
        <v>-1571021.5097251572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107</v>
      </c>
      <c r="F32" s="95">
        <f t="shared" si="6"/>
        <v>33271</v>
      </c>
      <c r="G32" s="96">
        <f t="shared" si="6"/>
        <v>-255.56700000000001</v>
      </c>
      <c r="H32" s="97">
        <f t="shared" si="6"/>
        <v>-79522</v>
      </c>
      <c r="I32" s="94">
        <f t="shared" si="6"/>
        <v>-1135</v>
      </c>
      <c r="J32" s="95">
        <f t="shared" si="6"/>
        <v>-1798199</v>
      </c>
      <c r="K32" s="96">
        <f t="shared" si="6"/>
        <v>1600</v>
      </c>
      <c r="L32" s="97">
        <f t="shared" si="6"/>
        <v>-626833</v>
      </c>
      <c r="M32" s="94">
        <f t="shared" si="6"/>
        <v>-34.0600000000004</v>
      </c>
      <c r="N32" s="95">
        <f t="shared" si="6"/>
        <v>158339</v>
      </c>
      <c r="O32" s="96">
        <f t="shared" si="6"/>
        <v>391</v>
      </c>
      <c r="P32" s="97">
        <f t="shared" si="6"/>
        <v>101856</v>
      </c>
      <c r="Q32" s="94">
        <f t="shared" si="6"/>
        <v>1218</v>
      </c>
      <c r="R32" s="95">
        <f t="shared" si="6"/>
        <v>204134.79999999981</v>
      </c>
      <c r="S32" s="96">
        <f t="shared" si="6"/>
        <v>-4115</v>
      </c>
      <c r="T32" s="97">
        <f t="shared" si="6"/>
        <v>-374750</v>
      </c>
      <c r="U32" s="94">
        <f t="shared" si="5"/>
        <v>-585</v>
      </c>
      <c r="V32" s="95">
        <f t="shared" si="5"/>
        <v>-265180.97674418613</v>
      </c>
      <c r="W32" s="96">
        <f t="shared" si="5"/>
        <v>-73.859999999999673</v>
      </c>
      <c r="X32" s="97">
        <f t="shared" si="5"/>
        <v>72353</v>
      </c>
      <c r="Y32" s="94">
        <f t="shared" si="5"/>
        <v>-2882.4870000000083</v>
      </c>
      <c r="Z32" s="95">
        <f t="shared" si="5"/>
        <v>-2574531.1767441854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258.80799999999999</v>
      </c>
      <c r="F33" s="95">
        <f t="shared" si="5"/>
        <v>-11537</v>
      </c>
      <c r="G33" s="96">
        <f t="shared" si="5"/>
        <v>-15.257999999999811</v>
      </c>
      <c r="H33" s="97">
        <f t="shared" si="5"/>
        <v>5498</v>
      </c>
      <c r="I33" s="94">
        <f t="shared" si="5"/>
        <v>-593</v>
      </c>
      <c r="J33" s="95">
        <f t="shared" si="5"/>
        <v>-388329.54545454588</v>
      </c>
      <c r="K33" s="96">
        <f t="shared" si="5"/>
        <v>-1940.6999999999998</v>
      </c>
      <c r="L33" s="97">
        <f t="shared" si="5"/>
        <v>172215</v>
      </c>
      <c r="M33" s="94">
        <f t="shared" si="5"/>
        <v>-1362.9860000000044</v>
      </c>
      <c r="N33" s="95">
        <f t="shared" si="5"/>
        <v>-462639.25</v>
      </c>
      <c r="O33" s="96">
        <f t="shared" si="5"/>
        <v>-625</v>
      </c>
      <c r="P33" s="97">
        <f t="shared" si="5"/>
        <v>-74235</v>
      </c>
      <c r="Q33" s="94">
        <f t="shared" si="5"/>
        <v>-2452.7000000000044</v>
      </c>
      <c r="R33" s="95">
        <f t="shared" si="5"/>
        <v>21773.699999999255</v>
      </c>
      <c r="S33" s="96">
        <f t="shared" si="5"/>
        <v>7399.1999999999971</v>
      </c>
      <c r="T33" s="97">
        <f t="shared" si="5"/>
        <v>1539965</v>
      </c>
      <c r="U33" s="94">
        <f t="shared" si="5"/>
        <v>117.39999999999964</v>
      </c>
      <c r="V33" s="95">
        <f t="shared" si="5"/>
        <v>247435.12790697673</v>
      </c>
      <c r="W33" s="96">
        <f t="shared" si="5"/>
        <v>-61.044300000000476</v>
      </c>
      <c r="X33" s="97">
        <f t="shared" si="5"/>
        <v>-218127.5</v>
      </c>
      <c r="Y33" s="94">
        <f t="shared" si="5"/>
        <v>724.71970000001602</v>
      </c>
      <c r="Z33" s="95">
        <f t="shared" si="5"/>
        <v>832018.53245243058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-3.5058490471792538</v>
      </c>
      <c r="F34" s="188"/>
      <c r="G34" s="187">
        <f t="shared" ref="G34" si="7">+G23-G30</f>
        <v>-31.58290184136635</v>
      </c>
      <c r="H34" s="188"/>
      <c r="I34" s="187">
        <f t="shared" ref="I34" si="8">+I23-I30</f>
        <v>1.5272599677076997</v>
      </c>
      <c r="J34" s="188"/>
      <c r="K34" s="187">
        <f t="shared" ref="K34" si="9">+K23-K30</f>
        <v>17.089944551830886</v>
      </c>
      <c r="L34" s="188"/>
      <c r="M34" s="187">
        <f t="shared" ref="M34" si="10">+M23-M30</f>
        <v>6.6943905688919827</v>
      </c>
      <c r="N34" s="188"/>
      <c r="O34" s="187">
        <f t="shared" ref="O34" si="11">+O23-O30</f>
        <v>11.627678774782908</v>
      </c>
      <c r="P34" s="188"/>
      <c r="Q34" s="187">
        <f t="shared" ref="Q34" si="12">+Q23-Q30</f>
        <v>1.8308243183965374</v>
      </c>
      <c r="R34" s="188"/>
      <c r="S34" s="187">
        <f t="shared" ref="S34" si="13">+S23-S30</f>
        <v>-62.215630251559332</v>
      </c>
      <c r="T34" s="188"/>
      <c r="U34" s="187">
        <f t="shared" ref="U34" si="14">+U23-U30</f>
        <v>-4.0323411738018535</v>
      </c>
      <c r="V34" s="188"/>
      <c r="W34" s="187">
        <f t="shared" ref="W34" si="15">+W23-W30</f>
        <v>1.701368919850367</v>
      </c>
      <c r="X34" s="188"/>
      <c r="Y34" s="187">
        <f t="shared" ref="Y34" si="16">+Y23-Y30</f>
        <v>-5.7528966103315611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105.72232645403376</v>
      </c>
      <c r="F35" s="60">
        <f t="shared" si="17"/>
        <v>122.22342627409759</v>
      </c>
      <c r="G35" s="61">
        <f t="shared" si="17"/>
        <v>64.036053946590727</v>
      </c>
      <c r="H35" s="62">
        <f t="shared" si="17"/>
        <v>64.525498354354724</v>
      </c>
      <c r="I35" s="59">
        <f t="shared" si="17"/>
        <v>97.899961817487593</v>
      </c>
      <c r="J35" s="60">
        <f t="shared" si="17"/>
        <v>105.91439387673715</v>
      </c>
      <c r="K35" s="61">
        <f t="shared" si="17"/>
        <v>89.778164419312745</v>
      </c>
      <c r="L35" s="62">
        <f t="shared" si="17"/>
        <v>74.723969790936607</v>
      </c>
      <c r="M35" s="59">
        <f t="shared" si="17"/>
        <v>103.58422177028545</v>
      </c>
      <c r="N35" s="60">
        <f t="shared" si="17"/>
        <v>92.676376735205622</v>
      </c>
      <c r="O35" s="61">
        <f t="shared" si="17"/>
        <v>100.08408660920749</v>
      </c>
      <c r="P35" s="62">
        <f t="shared" si="17"/>
        <v>97.820529076274482</v>
      </c>
      <c r="Q35" s="59">
        <f t="shared" si="17"/>
        <v>98.507573783914552</v>
      </c>
      <c r="R35" s="60">
        <f t="shared" si="17"/>
        <v>102.41899525476623</v>
      </c>
      <c r="S35" s="61">
        <f t="shared" si="17"/>
        <v>87.583853321511612</v>
      </c>
      <c r="T35" s="62">
        <f t="shared" si="17"/>
        <v>94.680885370768081</v>
      </c>
      <c r="U35" s="59">
        <f t="shared" si="17"/>
        <v>99.268841394825643</v>
      </c>
      <c r="V35" s="60">
        <f t="shared" si="17"/>
        <v>113.53856082006288</v>
      </c>
      <c r="W35" s="61">
        <f t="shared" si="17"/>
        <v>101.56333658744006</v>
      </c>
      <c r="X35" s="62">
        <f t="shared" si="17"/>
        <v>111.17498861249844</v>
      </c>
      <c r="Y35" s="59">
        <f t="shared" si="17"/>
        <v>93.202987938841957</v>
      </c>
      <c r="Z35" s="60">
        <f t="shared" si="17"/>
        <v>94.96999579625745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110.33816425120773</v>
      </c>
      <c r="F36" s="64">
        <f t="shared" si="17"/>
        <v>132.01412543540596</v>
      </c>
      <c r="G36" s="65">
        <f t="shared" si="17"/>
        <v>80.142300806842627</v>
      </c>
      <c r="H36" s="66">
        <f t="shared" si="17"/>
        <v>83.48895103907779</v>
      </c>
      <c r="I36" s="63">
        <f t="shared" si="17"/>
        <v>60.091420534458507</v>
      </c>
      <c r="J36" s="64">
        <f t="shared" si="17"/>
        <v>63.79722140399172</v>
      </c>
      <c r="K36" s="65">
        <f t="shared" si="17"/>
        <v>222.88786482334868</v>
      </c>
      <c r="L36" s="66">
        <f t="shared" si="17"/>
        <v>78.754873361240669</v>
      </c>
      <c r="M36" s="63">
        <f t="shared" si="17"/>
        <v>99.56551445079036</v>
      </c>
      <c r="N36" s="64">
        <f t="shared" si="17"/>
        <v>109.8309651903155</v>
      </c>
      <c r="O36" s="65">
        <f t="shared" si="17"/>
        <v>108.80234128770824</v>
      </c>
      <c r="P36" s="66">
        <f t="shared" si="17"/>
        <v>106.70958528180903</v>
      </c>
      <c r="Q36" s="63">
        <f t="shared" si="17"/>
        <v>104.87512007684919</v>
      </c>
      <c r="R36" s="64">
        <f t="shared" si="17"/>
        <v>104.42190013633419</v>
      </c>
      <c r="S36" s="65">
        <f t="shared" si="17"/>
        <v>93.247013259813571</v>
      </c>
      <c r="T36" s="66">
        <f t="shared" si="17"/>
        <v>96.183506965519882</v>
      </c>
      <c r="U36" s="63">
        <f t="shared" si="17"/>
        <v>84.637605042016801</v>
      </c>
      <c r="V36" s="64">
        <f t="shared" si="17"/>
        <v>80.123079588777131</v>
      </c>
      <c r="W36" s="65">
        <f t="shared" si="17"/>
        <v>98.903846273715502</v>
      </c>
      <c r="X36" s="66">
        <f t="shared" si="17"/>
        <v>105.25655043645359</v>
      </c>
      <c r="Y36" s="63">
        <f t="shared" si="17"/>
        <v>97.498172420815038</v>
      </c>
      <c r="Z36" s="64">
        <f t="shared" si="17"/>
        <v>91.053809035595634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113.7950002665103</v>
      </c>
      <c r="F37" s="68">
        <f t="shared" si="17"/>
        <v>97.219765522393459</v>
      </c>
      <c r="G37" s="69">
        <f t="shared" si="17"/>
        <v>99.043536695142848</v>
      </c>
      <c r="H37" s="70">
        <f t="shared" si="17"/>
        <v>100.79501302126639</v>
      </c>
      <c r="I37" s="67">
        <f t="shared" si="17"/>
        <v>87.236332328885055</v>
      </c>
      <c r="J37" s="68">
        <f t="shared" si="17"/>
        <v>91.805466630306228</v>
      </c>
      <c r="K37" s="69">
        <f t="shared" si="17"/>
        <v>72.814377967977364</v>
      </c>
      <c r="L37" s="70">
        <f t="shared" si="17"/>
        <v>104.92029361480371</v>
      </c>
      <c r="M37" s="67">
        <f t="shared" si="17"/>
        <v>92.696851608788108</v>
      </c>
      <c r="N37" s="68">
        <f t="shared" si="17"/>
        <v>87.96568690887851</v>
      </c>
      <c r="O37" s="69">
        <f t="shared" si="17"/>
        <v>88.613590817999636</v>
      </c>
      <c r="P37" s="70">
        <f t="shared" si="17"/>
        <v>95.183348732429465</v>
      </c>
      <c r="Q37" s="67">
        <f t="shared" si="17"/>
        <v>96.083425417893565</v>
      </c>
      <c r="R37" s="68">
        <f t="shared" si="17"/>
        <v>100.19723024556164</v>
      </c>
      <c r="S37" s="69">
        <f t="shared" si="17"/>
        <v>125.37013543631063</v>
      </c>
      <c r="T37" s="70">
        <f t="shared" si="17"/>
        <v>160.69073936794283</v>
      </c>
      <c r="U37" s="67">
        <f t="shared" si="17"/>
        <v>102.82612358874363</v>
      </c>
      <c r="V37" s="68">
        <f t="shared" si="17"/>
        <v>123.38030096276282</v>
      </c>
      <c r="W37" s="69">
        <f t="shared" si="17"/>
        <v>99.192262301485385</v>
      </c>
      <c r="X37" s="70">
        <f t="shared" si="17"/>
        <v>89.123375287744196</v>
      </c>
      <c r="Y37" s="67">
        <f t="shared" si="17"/>
        <v>100.50712259763148</v>
      </c>
      <c r="Z37" s="68">
        <f t="shared" si="17"/>
        <v>102.65210817232828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+'(令和5年11月)'!E20</f>
        <v>1101</v>
      </c>
      <c r="F39" s="143">
        <f>+'(令和5年11月)'!F20</f>
        <v>117230</v>
      </c>
      <c r="G39" s="142">
        <f>+'(令和5年11月)'!G20</f>
        <v>1010.5309999999999</v>
      </c>
      <c r="H39" s="143">
        <f>+'(令和5年11月)'!H20</f>
        <v>379790</v>
      </c>
      <c r="I39" s="142">
        <f>+'(令和5年11月)'!I20</f>
        <v>2007</v>
      </c>
      <c r="J39" s="143">
        <f>+'(令和5年11月)'!J20</f>
        <v>1842962.7272727273</v>
      </c>
      <c r="K39" s="142">
        <f>+'(令和5年11月)'!K20</f>
        <v>2110</v>
      </c>
      <c r="L39" s="143">
        <f>+'(令和5年11月)'!L20</f>
        <v>4070818</v>
      </c>
      <c r="M39" s="142">
        <f>+'(令和5年11月)'!M20</f>
        <v>6032.1440000000002</v>
      </c>
      <c r="N39" s="143">
        <f>+'(令和5年11月)'!N20</f>
        <v>1354166</v>
      </c>
      <c r="O39" s="142">
        <f>+'(令和5年11月)'!O20</f>
        <v>4475</v>
      </c>
      <c r="P39" s="143">
        <f>+'(令和5年11月)'!P20</f>
        <v>1492188</v>
      </c>
      <c r="Q39" s="142">
        <f>+'(令和5年11月)'!Q20</f>
        <v>27311</v>
      </c>
      <c r="R39" s="143">
        <f>+'(令和5年11月)'!R20</f>
        <v>5174366.2</v>
      </c>
      <c r="S39" s="144">
        <f>+'(令和5年11月)'!S20</f>
        <v>49685</v>
      </c>
      <c r="T39" s="145">
        <f>+'(令和5年11月)'!T20</f>
        <v>8170655</v>
      </c>
      <c r="U39" s="142">
        <f>+'(令和5年11月)'!U20</f>
        <v>3901</v>
      </c>
      <c r="V39" s="143">
        <f>+'(令和5年11月)'!V20</f>
        <v>1399752.6511627906</v>
      </c>
      <c r="W39" s="142">
        <f>+'(令和5年11月)'!W20</f>
        <v>6646.7659999999996</v>
      </c>
      <c r="X39" s="143">
        <f>+'(令和5年11月)'!X20</f>
        <v>1410098</v>
      </c>
      <c r="Y39" s="146">
        <f>+'(令和5年11月)'!Y20</f>
        <v>104279.44100000001</v>
      </c>
      <c r="Z39" s="147">
        <f>+'(令和5年11月)'!Z20</f>
        <v>25412026.578435518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+'(令和5年11月)'!E21</f>
        <v>1315</v>
      </c>
      <c r="F40" s="149">
        <f>+'(令和5年11月)'!F21</f>
        <v>155477</v>
      </c>
      <c r="G40" s="148">
        <f>+'(令和5年11月)'!G21</f>
        <v>1074.5619999999999</v>
      </c>
      <c r="H40" s="149">
        <f>+'(令和5年11月)'!H21</f>
        <v>402637</v>
      </c>
      <c r="I40" s="148">
        <f>+'(令和5年11月)'!I21</f>
        <v>1933</v>
      </c>
      <c r="J40" s="149">
        <f>+'(令和5年11月)'!J21</f>
        <v>1555366.2090909092</v>
      </c>
      <c r="K40" s="148">
        <f>+'(令和5年11月)'!K21</f>
        <v>2076</v>
      </c>
      <c r="L40" s="149">
        <f>+'(令和5年11月)'!L21</f>
        <v>3995207</v>
      </c>
      <c r="M40" s="148">
        <f>+'(令和5年11月)'!M21</f>
        <v>9096.1119999999992</v>
      </c>
      <c r="N40" s="149">
        <f>+'(令和5年11月)'!N21</f>
        <v>1950311</v>
      </c>
      <c r="O40" s="148">
        <f>+'(令和5年11月)'!O21</f>
        <v>4368</v>
      </c>
      <c r="P40" s="149">
        <f>+'(令和5年11月)'!P21</f>
        <v>1509272</v>
      </c>
      <c r="Q40" s="148">
        <f>+'(令和5年11月)'!Q21</f>
        <v>28514</v>
      </c>
      <c r="R40" s="149">
        <f>+'(令和5年11月)'!R21</f>
        <v>5423740</v>
      </c>
      <c r="S40" s="144">
        <f>+'(令和5年11月)'!S21</f>
        <v>47000</v>
      </c>
      <c r="T40" s="145">
        <f>+'(令和5年11月)'!T21</f>
        <v>7680471</v>
      </c>
      <c r="U40" s="148">
        <f>+'(令和5年11月)'!U21</f>
        <v>4716</v>
      </c>
      <c r="V40" s="149">
        <f>+'(令和5年11月)'!V21</f>
        <v>2090991</v>
      </c>
      <c r="W40" s="148">
        <f>+'(令和5年11月)'!W21</f>
        <v>6532.4459999999999</v>
      </c>
      <c r="X40" s="149">
        <f>+'(令和5年11月)'!X21</f>
        <v>1402471</v>
      </c>
      <c r="Y40" s="150">
        <f>+'(令和5年11月)'!Y21</f>
        <v>106625.12</v>
      </c>
      <c r="Z40" s="151">
        <f>+'(令和5年11月)'!Z21</f>
        <v>26165943.209090911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+'(令和5年11月)'!E22</f>
        <v>2149.9080000000004</v>
      </c>
      <c r="F41" s="149">
        <f>+'(令和5年11月)'!F22</f>
        <v>427836</v>
      </c>
      <c r="G41" s="148">
        <f>+'(令和5年11月)'!G22</f>
        <v>1657.999</v>
      </c>
      <c r="H41" s="149">
        <f>+'(令和5年11月)'!H22</f>
        <v>728829</v>
      </c>
      <c r="I41" s="148">
        <f>+'(令和5年11月)'!I22</f>
        <v>3198</v>
      </c>
      <c r="J41" s="149">
        <f>+'(令和5年11月)'!J22</f>
        <v>2713290.3363636364</v>
      </c>
      <c r="K41" s="148">
        <f>+'(令和5年11月)'!K22</f>
        <v>6036</v>
      </c>
      <c r="L41" s="149">
        <f>+'(令和5年11月)'!L22</f>
        <v>2002046</v>
      </c>
      <c r="M41" s="148">
        <f>+'(令和5年11月)'!M22</f>
        <v>13801.942000000001</v>
      </c>
      <c r="N41" s="149">
        <f>+'(令和5年11月)'!N22</f>
        <v>3135644.25</v>
      </c>
      <c r="O41" s="148">
        <f>+'(令和5年11月)'!O22</f>
        <v>4936</v>
      </c>
      <c r="P41" s="149">
        <f>+'(令和5年11月)'!P22</f>
        <v>1482213</v>
      </c>
      <c r="Q41" s="148">
        <f>+'(令和5年11月)'!Q22</f>
        <v>59904.9</v>
      </c>
      <c r="R41" s="149">
        <f>+'(令和5年11月)'!R22</f>
        <v>10904064.9</v>
      </c>
      <c r="S41" s="144">
        <f>+'(令和5年11月)'!S22</f>
        <v>41030.199999999997</v>
      </c>
      <c r="T41" s="145">
        <f>+'(令和5年11月)'!T22</f>
        <v>4361591</v>
      </c>
      <c r="U41" s="148">
        <f>+'(令和5年11月)'!U22</f>
        <v>3964.5</v>
      </c>
      <c r="V41" s="149">
        <f>+'(令和5年11月)'!V22</f>
        <v>1132793.7790697673</v>
      </c>
      <c r="W41" s="148">
        <f>+'(令和5年11月)'!W22</f>
        <v>7912.2367000000004</v>
      </c>
      <c r="X41" s="149">
        <f>+'(令和5年11月)'!X22</f>
        <v>1857122</v>
      </c>
      <c r="Y41" s="150">
        <f>+'(令和5年11月)'!Y22</f>
        <v>144591.6857</v>
      </c>
      <c r="Z41" s="151">
        <f>+'(令和5年11月)'!Z22</f>
        <v>28745430.265433405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+'(令和5年11月)'!E23</f>
        <v>53.524556605763273</v>
      </c>
      <c r="F42" s="193">
        <f>+'(令和5年11月)'!F23</f>
        <v>0</v>
      </c>
      <c r="G42" s="192">
        <f>+'(令和5年11月)'!G23</f>
        <v>61.688612730837512</v>
      </c>
      <c r="H42" s="193">
        <f>+'(令和5年11月)'!H23</f>
        <v>0</v>
      </c>
      <c r="I42" s="192">
        <f>+'(令和5年11月)'!I23</f>
        <v>62.322049984182229</v>
      </c>
      <c r="J42" s="193">
        <f>+'(令和5年11月)'!J23</f>
        <v>0</v>
      </c>
      <c r="K42" s="192">
        <f>+'(令和5年11月)'!K23</f>
        <v>34.773218142548593</v>
      </c>
      <c r="L42" s="193">
        <f>+'(令和5年11月)'!L23</f>
        <v>0</v>
      </c>
      <c r="M42" s="192">
        <f>+'(令和5年11月)'!M23</f>
        <v>49.329362878104405</v>
      </c>
      <c r="N42" s="193">
        <f>+'(令和5年11月)'!N23</f>
        <v>0</v>
      </c>
      <c r="O42" s="192">
        <f>+'(令和5年11月)'!O23</f>
        <v>90.558115719406047</v>
      </c>
      <c r="P42" s="193">
        <f>+'(令和5年11月)'!P23</f>
        <v>0</v>
      </c>
      <c r="Q42" s="192">
        <f>+'(令和5年11月)'!Q23</f>
        <v>46.131483611650999</v>
      </c>
      <c r="R42" s="193">
        <f>+'(令和5年11月)'!R23</f>
        <v>0</v>
      </c>
      <c r="S42" s="192">
        <f>+'(令和5年11月)'!S23</f>
        <v>121.8072601838857</v>
      </c>
      <c r="T42" s="193">
        <f>+'(令和5年11月)'!T23</f>
        <v>0</v>
      </c>
      <c r="U42" s="192">
        <f>+'(令和5年11月)'!U23</f>
        <v>98.547575480329357</v>
      </c>
      <c r="V42" s="193">
        <f>+'(令和5年11月)'!V23</f>
        <v>0</v>
      </c>
      <c r="W42" s="192">
        <f>+'(令和5年11月)'!W23</f>
        <v>83.889772839519182</v>
      </c>
      <c r="X42" s="193">
        <f>+'(令和5年11月)'!X23</f>
        <v>0</v>
      </c>
      <c r="Y42" s="192">
        <f>+'(令和5年11月)'!Y23</f>
        <v>72.344269193969836</v>
      </c>
      <c r="Z42" s="193">
        <f>+'(令和5年11月)'!Z23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26</v>
      </c>
      <c r="F43" s="93">
        <f t="shared" si="18"/>
        <v>-4441</v>
      </c>
      <c r="G43" s="90">
        <f t="shared" si="18"/>
        <v>-57.110999999999876</v>
      </c>
      <c r="H43" s="91">
        <f t="shared" si="18"/>
        <v>-9453</v>
      </c>
      <c r="I43" s="92">
        <f t="shared" si="18"/>
        <v>557</v>
      </c>
      <c r="J43" s="93">
        <f t="shared" si="18"/>
        <v>2963123.0909090908</v>
      </c>
      <c r="K43" s="90">
        <f t="shared" si="18"/>
        <v>-46</v>
      </c>
      <c r="L43" s="91">
        <f t="shared" si="18"/>
        <v>-76907</v>
      </c>
      <c r="M43" s="92">
        <f t="shared" si="18"/>
        <v>5271.0159999999996</v>
      </c>
      <c r="N43" s="93">
        <f t="shared" si="18"/>
        <v>660839</v>
      </c>
      <c r="O43" s="90">
        <f t="shared" si="18"/>
        <v>286</v>
      </c>
      <c r="P43" s="91">
        <f t="shared" si="18"/>
        <v>112503</v>
      </c>
      <c r="Q43" s="92">
        <f t="shared" si="18"/>
        <v>-843</v>
      </c>
      <c r="R43" s="93">
        <f t="shared" si="18"/>
        <v>-196336</v>
      </c>
      <c r="S43" s="90">
        <f t="shared" si="18"/>
        <v>2670</v>
      </c>
      <c r="T43" s="91">
        <f t="shared" si="18"/>
        <v>989590</v>
      </c>
      <c r="U43" s="92">
        <f t="shared" si="18"/>
        <v>-371</v>
      </c>
      <c r="V43" s="93">
        <f t="shared" si="18"/>
        <v>-157871.27906976733</v>
      </c>
      <c r="W43" s="90">
        <f t="shared" si="18"/>
        <v>-398.35999999999967</v>
      </c>
      <c r="X43" s="91">
        <f t="shared" si="18"/>
        <v>-31089</v>
      </c>
      <c r="Y43" s="90">
        <f t="shared" si="18"/>
        <v>7094.5449999999983</v>
      </c>
      <c r="Z43" s="91">
        <f t="shared" si="18"/>
        <v>4249957.8118393235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-173</v>
      </c>
      <c r="F44" s="97">
        <f t="shared" si="18"/>
        <v>-18280</v>
      </c>
      <c r="G44" s="94">
        <f t="shared" si="18"/>
        <v>-43.136999999999944</v>
      </c>
      <c r="H44" s="95">
        <f t="shared" si="18"/>
        <v>-530</v>
      </c>
      <c r="I44" s="96">
        <f t="shared" si="18"/>
        <v>-224</v>
      </c>
      <c r="J44" s="97">
        <f t="shared" si="18"/>
        <v>1613454.0909090906</v>
      </c>
      <c r="K44" s="94">
        <f t="shared" si="18"/>
        <v>826</v>
      </c>
      <c r="L44" s="95">
        <f t="shared" si="18"/>
        <v>-1671561</v>
      </c>
      <c r="M44" s="96">
        <f t="shared" si="18"/>
        <v>-1291.0159999999996</v>
      </c>
      <c r="N44" s="97">
        <f t="shared" si="18"/>
        <v>-181357</v>
      </c>
      <c r="O44" s="94">
        <f t="shared" si="18"/>
        <v>465</v>
      </c>
      <c r="P44" s="95">
        <f t="shared" si="18"/>
        <v>110651</v>
      </c>
      <c r="Q44" s="96">
        <f t="shared" si="18"/>
        <v>-2312</v>
      </c>
      <c r="R44" s="97">
        <f t="shared" si="18"/>
        <v>-603155.40000000037</v>
      </c>
      <c r="S44" s="94">
        <f t="shared" si="18"/>
        <v>9821</v>
      </c>
      <c r="T44" s="95">
        <f t="shared" si="18"/>
        <v>1764003</v>
      </c>
      <c r="U44" s="96">
        <f t="shared" si="18"/>
        <v>-1493</v>
      </c>
      <c r="V44" s="97">
        <f t="shared" si="18"/>
        <v>-1022056.9767441861</v>
      </c>
      <c r="W44" s="94">
        <f t="shared" si="18"/>
        <v>131.80000000000018</v>
      </c>
      <c r="X44" s="95">
        <f t="shared" si="18"/>
        <v>46317</v>
      </c>
      <c r="Y44" s="94">
        <f t="shared" si="18"/>
        <v>5707.6469999999972</v>
      </c>
      <c r="Z44" s="95">
        <f t="shared" si="18"/>
        <v>37484.71416490525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-15.000000000000455</v>
      </c>
      <c r="F45" s="97">
        <f t="shared" si="18"/>
        <v>-24408</v>
      </c>
      <c r="G45" s="94">
        <f t="shared" si="18"/>
        <v>-78.004999999999882</v>
      </c>
      <c r="H45" s="95">
        <f t="shared" si="18"/>
        <v>-31770</v>
      </c>
      <c r="I45" s="96">
        <f t="shared" si="18"/>
        <v>855</v>
      </c>
      <c r="J45" s="97">
        <f t="shared" si="18"/>
        <v>1637265.5181818181</v>
      </c>
      <c r="K45" s="94">
        <f t="shared" si="18"/>
        <v>-838</v>
      </c>
      <c r="L45" s="95">
        <f t="shared" si="18"/>
        <v>1670265</v>
      </c>
      <c r="M45" s="96">
        <f t="shared" si="18"/>
        <v>3498.0639999999967</v>
      </c>
      <c r="N45" s="97">
        <f t="shared" si="18"/>
        <v>246051</v>
      </c>
      <c r="O45" s="94">
        <f t="shared" si="18"/>
        <v>-72</v>
      </c>
      <c r="P45" s="95">
        <f t="shared" si="18"/>
        <v>-15232</v>
      </c>
      <c r="Q45" s="96">
        <f t="shared" si="18"/>
        <v>266</v>
      </c>
      <c r="R45" s="97">
        <f t="shared" si="18"/>
        <v>157445.59999999963</v>
      </c>
      <c r="S45" s="94">
        <f t="shared" si="18"/>
        <v>-4466</v>
      </c>
      <c r="T45" s="95">
        <f t="shared" si="18"/>
        <v>-284229</v>
      </c>
      <c r="U45" s="96">
        <f t="shared" si="18"/>
        <v>307</v>
      </c>
      <c r="V45" s="97">
        <f t="shared" si="18"/>
        <v>172947.3488372094</v>
      </c>
      <c r="W45" s="94">
        <f t="shared" si="18"/>
        <v>-415.84000000000106</v>
      </c>
      <c r="X45" s="95">
        <f t="shared" si="18"/>
        <v>-69779</v>
      </c>
      <c r="Y45" s="94">
        <f t="shared" si="18"/>
        <v>-958.78099999998813</v>
      </c>
      <c r="Z45" s="95">
        <f t="shared" si="18"/>
        <v>3458556.4670190252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-0.5701240233606697</v>
      </c>
      <c r="F46" s="193"/>
      <c r="G46" s="192">
        <f>G23-G42</f>
        <v>-0.3899934935507261</v>
      </c>
      <c r="H46" s="193"/>
      <c r="I46" s="192">
        <f>I23-I42</f>
        <v>-3.392247198359577</v>
      </c>
      <c r="J46" s="193"/>
      <c r="K46" s="192">
        <f>K23-K42</f>
        <v>9.4318735434047625</v>
      </c>
      <c r="L46" s="193"/>
      <c r="M46" s="192">
        <f>M23-M42</f>
        <v>12.108126503589638</v>
      </c>
      <c r="N46" s="193"/>
      <c r="O46" s="192">
        <f t="shared" si="18"/>
        <v>7.3398434642674175</v>
      </c>
      <c r="P46" s="193"/>
      <c r="Q46" s="192">
        <f t="shared" si="18"/>
        <v>-2.2675243459205205</v>
      </c>
      <c r="R46" s="193"/>
      <c r="S46" s="192">
        <f t="shared" si="18"/>
        <v>18.893615137013754</v>
      </c>
      <c r="T46" s="193"/>
      <c r="U46" s="192">
        <f t="shared" si="18"/>
        <v>-16.553889224865543</v>
      </c>
      <c r="V46" s="193"/>
      <c r="W46" s="192">
        <f t="shared" si="18"/>
        <v>-8.8363170054265083E-2</v>
      </c>
      <c r="X46" s="193"/>
      <c r="Y46" s="192">
        <f t="shared" si="18"/>
        <v>5.2711600411062847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102.36148955495004</v>
      </c>
      <c r="F47" s="72">
        <f t="shared" si="19"/>
        <v>96.211720549347433</v>
      </c>
      <c r="G47" s="71">
        <f t="shared" si="19"/>
        <v>94.348416822442871</v>
      </c>
      <c r="H47" s="73">
        <f t="shared" si="19"/>
        <v>97.510992917138424</v>
      </c>
      <c r="I47" s="74">
        <f t="shared" si="19"/>
        <v>127.75286497259593</v>
      </c>
      <c r="J47" s="72">
        <f t="shared" si="19"/>
        <v>260.78041335616217</v>
      </c>
      <c r="K47" s="71">
        <f t="shared" si="19"/>
        <v>97.819905213270147</v>
      </c>
      <c r="L47" s="73">
        <f t="shared" si="19"/>
        <v>98.110772822562936</v>
      </c>
      <c r="M47" s="74">
        <f t="shared" si="19"/>
        <v>187.38213146105264</v>
      </c>
      <c r="N47" s="72">
        <f t="shared" si="19"/>
        <v>148.80044248637168</v>
      </c>
      <c r="O47" s="71">
        <f t="shared" si="19"/>
        <v>106.39106145251395</v>
      </c>
      <c r="P47" s="73">
        <f t="shared" si="19"/>
        <v>107.53946553651417</v>
      </c>
      <c r="Q47" s="74">
        <f t="shared" si="19"/>
        <v>96.913331624620113</v>
      </c>
      <c r="R47" s="72">
        <f t="shared" si="19"/>
        <v>96.205602920025257</v>
      </c>
      <c r="S47" s="71">
        <f t="shared" si="19"/>
        <v>105.37385528831639</v>
      </c>
      <c r="T47" s="73">
        <f t="shared" si="19"/>
        <v>112.11151370361372</v>
      </c>
      <c r="U47" s="74">
        <f t="shared" si="19"/>
        <v>90.489618046654712</v>
      </c>
      <c r="V47" s="72">
        <f t="shared" si="19"/>
        <v>88.721487404319475</v>
      </c>
      <c r="W47" s="71">
        <f t="shared" si="19"/>
        <v>94.006709428314466</v>
      </c>
      <c r="X47" s="73">
        <f t="shared" si="19"/>
        <v>97.795259620253333</v>
      </c>
      <c r="Y47" s="71">
        <f t="shared" si="19"/>
        <v>106.80339761314985</v>
      </c>
      <c r="Z47" s="73">
        <f t="shared" si="19"/>
        <v>116.7241986731031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86.844106463878319</v>
      </c>
      <c r="F48" s="66">
        <f t="shared" si="19"/>
        <v>88.242633958720589</v>
      </c>
      <c r="G48" s="63">
        <f t="shared" si="19"/>
        <v>95.985620187574099</v>
      </c>
      <c r="H48" s="64">
        <f t="shared" si="19"/>
        <v>99.868367785374915</v>
      </c>
      <c r="I48" s="65">
        <f t="shared" si="19"/>
        <v>88.411795137092597</v>
      </c>
      <c r="J48" s="66">
        <f t="shared" si="19"/>
        <v>203.73467556892169</v>
      </c>
      <c r="K48" s="63">
        <f t="shared" si="19"/>
        <v>139.78805394990366</v>
      </c>
      <c r="L48" s="64">
        <f t="shared" si="19"/>
        <v>58.160841228001445</v>
      </c>
      <c r="M48" s="65">
        <f t="shared" si="19"/>
        <v>85.806946968111205</v>
      </c>
      <c r="N48" s="66">
        <f t="shared" si="19"/>
        <v>90.701124077134367</v>
      </c>
      <c r="O48" s="63">
        <f t="shared" si="19"/>
        <v>110.64560439560441</v>
      </c>
      <c r="P48" s="64">
        <f t="shared" si="19"/>
        <v>107.33141541087359</v>
      </c>
      <c r="Q48" s="65">
        <f t="shared" si="19"/>
        <v>91.891702321666543</v>
      </c>
      <c r="R48" s="66">
        <f t="shared" si="19"/>
        <v>88.879345248850413</v>
      </c>
      <c r="S48" s="63">
        <f t="shared" si="19"/>
        <v>120.89574468085107</v>
      </c>
      <c r="T48" s="64">
        <f t="shared" si="19"/>
        <v>122.96738051611678</v>
      </c>
      <c r="U48" s="65">
        <f t="shared" si="19"/>
        <v>68.341815097540291</v>
      </c>
      <c r="V48" s="66">
        <f t="shared" si="19"/>
        <v>51.120928940192179</v>
      </c>
      <c r="W48" s="63">
        <f t="shared" si="19"/>
        <v>102.01762096464326</v>
      </c>
      <c r="X48" s="64">
        <f t="shared" si="19"/>
        <v>103.30252818061835</v>
      </c>
      <c r="Y48" s="63">
        <f t="shared" si="19"/>
        <v>105.35300405758043</v>
      </c>
      <c r="Z48" s="64">
        <f t="shared" si="19"/>
        <v>100.14325764550264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99.302295726142674</v>
      </c>
      <c r="F49" s="70">
        <f t="shared" si="19"/>
        <v>94.295010237567666</v>
      </c>
      <c r="G49" s="67">
        <f t="shared" si="19"/>
        <v>95.295232385544267</v>
      </c>
      <c r="H49" s="68">
        <f t="shared" si="19"/>
        <v>95.640952816092664</v>
      </c>
      <c r="I49" s="69">
        <f t="shared" si="19"/>
        <v>126.73545966228895</v>
      </c>
      <c r="J49" s="70">
        <f t="shared" si="19"/>
        <v>160.34243723346202</v>
      </c>
      <c r="K49" s="67">
        <f t="shared" si="19"/>
        <v>86.116633532140483</v>
      </c>
      <c r="L49" s="68">
        <f t="shared" si="19"/>
        <v>183.42790325497015</v>
      </c>
      <c r="M49" s="69">
        <f t="shared" si="19"/>
        <v>125.34472322807903</v>
      </c>
      <c r="N49" s="70">
        <f t="shared" si="19"/>
        <v>107.84690418882819</v>
      </c>
      <c r="O49" s="67">
        <f t="shared" si="19"/>
        <v>98.541329011345212</v>
      </c>
      <c r="P49" s="68">
        <f t="shared" si="19"/>
        <v>98.972347429148172</v>
      </c>
      <c r="Q49" s="69">
        <f t="shared" si="19"/>
        <v>100.44403713218786</v>
      </c>
      <c r="R49" s="70">
        <f t="shared" si="19"/>
        <v>101.44391657096612</v>
      </c>
      <c r="S49" s="67">
        <f t="shared" si="19"/>
        <v>89.115334558447188</v>
      </c>
      <c r="T49" s="68">
        <f t="shared" si="19"/>
        <v>93.483364212737968</v>
      </c>
      <c r="U49" s="69">
        <f t="shared" si="19"/>
        <v>107.74372556438389</v>
      </c>
      <c r="V49" s="70">
        <f t="shared" si="19"/>
        <v>115.26732861997451</v>
      </c>
      <c r="W49" s="67">
        <f t="shared" si="19"/>
        <v>94.744343277799047</v>
      </c>
      <c r="X49" s="68">
        <f t="shared" si="19"/>
        <v>96.242627032580515</v>
      </c>
      <c r="Y49" s="67">
        <f t="shared" si="19"/>
        <v>99.336904473200988</v>
      </c>
      <c r="Z49" s="68">
        <f t="shared" si="19"/>
        <v>112.03167402638591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53AD-E680-407D-9E3A-B2F10F3FB4B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81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864</v>
      </c>
      <c r="F5" s="14">
        <v>72955</v>
      </c>
      <c r="G5" s="15">
        <v>30</v>
      </c>
      <c r="H5" s="16">
        <v>5440</v>
      </c>
      <c r="I5" s="13">
        <v>1290</v>
      </c>
      <c r="J5" s="14">
        <v>1080580</v>
      </c>
      <c r="K5" s="17">
        <v>2025</v>
      </c>
      <c r="L5" s="18">
        <v>4010450</v>
      </c>
      <c r="M5" s="13">
        <v>536</v>
      </c>
      <c r="N5" s="75">
        <v>178635</v>
      </c>
      <c r="O5" s="19">
        <v>851</v>
      </c>
      <c r="P5" s="18">
        <v>50029</v>
      </c>
      <c r="Q5" s="13">
        <v>13580</v>
      </c>
      <c r="R5" s="14">
        <v>2022374</v>
      </c>
      <c r="S5" s="19">
        <v>16573</v>
      </c>
      <c r="T5" s="18">
        <v>4629590</v>
      </c>
      <c r="U5" s="13">
        <v>3519</v>
      </c>
      <c r="V5" s="14">
        <v>1355484</v>
      </c>
      <c r="W5" s="13">
        <v>533</v>
      </c>
      <c r="X5" s="18">
        <v>106835</v>
      </c>
      <c r="Y5" s="20">
        <f t="shared" ref="Y5:Z19" si="0">+W5+U5+S5+Q5+O5+M5+K5+I5+G5+E5</f>
        <v>39801</v>
      </c>
      <c r="Z5" s="21">
        <f t="shared" si="0"/>
        <v>13512372</v>
      </c>
    </row>
    <row r="6" spans="1:26" ht="18.95" customHeight="1" x14ac:dyDescent="0.15">
      <c r="A6" s="7"/>
      <c r="B6" s="22"/>
      <c r="C6" s="83"/>
      <c r="D6" s="81" t="s">
        <v>22</v>
      </c>
      <c r="E6" s="23">
        <v>950</v>
      </c>
      <c r="F6" s="24">
        <v>79530</v>
      </c>
      <c r="G6" s="25">
        <v>30</v>
      </c>
      <c r="H6" s="26">
        <v>5440</v>
      </c>
      <c r="I6" s="27">
        <v>1297</v>
      </c>
      <c r="J6" s="21">
        <v>1069663</v>
      </c>
      <c r="K6" s="25">
        <v>1991</v>
      </c>
      <c r="L6" s="26">
        <v>3941179</v>
      </c>
      <c r="M6" s="27">
        <v>858</v>
      </c>
      <c r="N6" s="76">
        <v>197613</v>
      </c>
      <c r="O6" s="25">
        <v>878</v>
      </c>
      <c r="P6" s="26">
        <v>50699</v>
      </c>
      <c r="Q6" s="27">
        <v>14190</v>
      </c>
      <c r="R6" s="21">
        <v>2117698</v>
      </c>
      <c r="S6" s="25">
        <v>14963</v>
      </c>
      <c r="T6" s="26">
        <v>4266356</v>
      </c>
      <c r="U6" s="27">
        <v>4476</v>
      </c>
      <c r="V6" s="21">
        <v>2081347</v>
      </c>
      <c r="W6" s="27">
        <v>379</v>
      </c>
      <c r="X6" s="26">
        <v>80261</v>
      </c>
      <c r="Y6" s="20">
        <f t="shared" si="0"/>
        <v>40012</v>
      </c>
      <c r="Z6" s="21">
        <f t="shared" si="0"/>
        <v>13889786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1364.9</v>
      </c>
      <c r="F7" s="36">
        <v>264854</v>
      </c>
      <c r="G7" s="29">
        <v>151</v>
      </c>
      <c r="H7" s="30">
        <v>74178</v>
      </c>
      <c r="I7" s="31">
        <v>1809</v>
      </c>
      <c r="J7" s="32">
        <v>2064425</v>
      </c>
      <c r="K7" s="77">
        <v>5784</v>
      </c>
      <c r="L7" s="30">
        <v>1840229</v>
      </c>
      <c r="M7" s="23">
        <v>1081.3</v>
      </c>
      <c r="N7" s="24">
        <v>201004.25</v>
      </c>
      <c r="O7" s="33">
        <v>3040</v>
      </c>
      <c r="P7" s="34">
        <v>711569</v>
      </c>
      <c r="Q7" s="23">
        <v>32290.400000000001</v>
      </c>
      <c r="R7" s="24">
        <v>5020095</v>
      </c>
      <c r="S7" s="33">
        <v>31919.200000000001</v>
      </c>
      <c r="T7" s="34">
        <v>3270230</v>
      </c>
      <c r="U7" s="23">
        <v>2411.5</v>
      </c>
      <c r="V7" s="24">
        <v>916182.5</v>
      </c>
      <c r="W7" s="23">
        <v>1335.2</v>
      </c>
      <c r="X7" s="34">
        <v>310955</v>
      </c>
      <c r="Y7" s="31">
        <f t="shared" si="0"/>
        <v>81186.5</v>
      </c>
      <c r="Z7" s="24">
        <f t="shared" si="0"/>
        <v>14673721.75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181.53100000000001</v>
      </c>
      <c r="H8" s="16">
        <v>107400</v>
      </c>
      <c r="I8" s="13">
        <v>463</v>
      </c>
      <c r="J8" s="14">
        <v>50479.727272727279</v>
      </c>
      <c r="K8" s="17">
        <v>5</v>
      </c>
      <c r="L8" s="18">
        <v>1328</v>
      </c>
      <c r="M8" s="13">
        <v>4389</v>
      </c>
      <c r="N8" s="75">
        <v>817246</v>
      </c>
      <c r="O8" s="19">
        <v>0</v>
      </c>
      <c r="P8" s="18">
        <v>0</v>
      </c>
      <c r="Q8" s="13">
        <v>7145</v>
      </c>
      <c r="R8" s="14">
        <v>1480582</v>
      </c>
      <c r="S8" s="19">
        <v>32867</v>
      </c>
      <c r="T8" s="18">
        <v>3481852</v>
      </c>
      <c r="U8" s="13">
        <v>168</v>
      </c>
      <c r="V8" s="14">
        <v>3348.651162790698</v>
      </c>
      <c r="W8" s="13">
        <v>43</v>
      </c>
      <c r="X8" s="18">
        <v>1400</v>
      </c>
      <c r="Y8" s="13">
        <f t="shared" si="0"/>
        <v>45427.531000000003</v>
      </c>
      <c r="Z8" s="14">
        <f t="shared" si="0"/>
        <v>5970931.3784355177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187</v>
      </c>
      <c r="F9" s="24">
        <v>32108</v>
      </c>
      <c r="G9" s="25">
        <v>183.56200000000001</v>
      </c>
      <c r="H9" s="26">
        <v>107600</v>
      </c>
      <c r="I9" s="27">
        <v>412</v>
      </c>
      <c r="J9" s="21">
        <v>52016.909090909103</v>
      </c>
      <c r="K9" s="25">
        <v>11</v>
      </c>
      <c r="L9" s="26">
        <v>2818</v>
      </c>
      <c r="M9" s="27">
        <v>5941</v>
      </c>
      <c r="N9" s="76">
        <v>1170586</v>
      </c>
      <c r="O9" s="25">
        <v>0</v>
      </c>
      <c r="P9" s="26">
        <v>0</v>
      </c>
      <c r="Q9" s="27">
        <v>7265</v>
      </c>
      <c r="R9" s="21">
        <v>1542757</v>
      </c>
      <c r="S9" s="25">
        <v>31739</v>
      </c>
      <c r="T9" s="26">
        <v>3344474</v>
      </c>
      <c r="U9" s="27">
        <v>194</v>
      </c>
      <c r="V9" s="21">
        <v>3505</v>
      </c>
      <c r="W9" s="27">
        <v>58</v>
      </c>
      <c r="X9" s="26">
        <v>2120</v>
      </c>
      <c r="Y9" s="20">
        <f t="shared" si="0"/>
        <v>45990.561999999998</v>
      </c>
      <c r="Z9" s="21">
        <f t="shared" si="0"/>
        <v>6257984.9090909092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258</v>
      </c>
      <c r="F10" s="36">
        <v>45251</v>
      </c>
      <c r="G10" s="29">
        <v>170.999</v>
      </c>
      <c r="H10" s="30">
        <v>100281</v>
      </c>
      <c r="I10" s="37">
        <v>913</v>
      </c>
      <c r="J10" s="38">
        <v>113553.63636363637</v>
      </c>
      <c r="K10" s="77">
        <v>48</v>
      </c>
      <c r="L10" s="30">
        <v>387</v>
      </c>
      <c r="M10" s="35">
        <v>7110.55</v>
      </c>
      <c r="N10" s="36">
        <v>1648797</v>
      </c>
      <c r="O10" s="29">
        <v>0</v>
      </c>
      <c r="P10" s="30">
        <v>0</v>
      </c>
      <c r="Q10" s="35">
        <v>12513</v>
      </c>
      <c r="R10" s="36">
        <v>1634846</v>
      </c>
      <c r="S10" s="29">
        <v>9005</v>
      </c>
      <c r="T10" s="30">
        <v>1067004</v>
      </c>
      <c r="U10" s="35">
        <v>816</v>
      </c>
      <c r="V10" s="36">
        <v>62453.279069767443</v>
      </c>
      <c r="W10" s="35">
        <v>345</v>
      </c>
      <c r="X10" s="30">
        <v>18448</v>
      </c>
      <c r="Y10" s="37">
        <f t="shared" si="0"/>
        <v>31179.548999999999</v>
      </c>
      <c r="Z10" s="36">
        <f t="shared" si="0"/>
        <v>4691020.915433404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600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2207</v>
      </c>
      <c r="R11" s="14">
        <v>595760.19999999995</v>
      </c>
      <c r="S11" s="19">
        <v>0</v>
      </c>
      <c r="T11" s="18">
        <v>0</v>
      </c>
      <c r="U11" s="13">
        <v>188</v>
      </c>
      <c r="V11" s="14">
        <v>38580</v>
      </c>
      <c r="W11" s="13">
        <v>3</v>
      </c>
      <c r="X11" s="18">
        <v>255</v>
      </c>
      <c r="Y11" s="13">
        <f>+W11+U11+S11+Q11+O11+M11+K11+I11+G11+E11</f>
        <v>2491</v>
      </c>
      <c r="Z11" s="14">
        <f t="shared" si="0"/>
        <v>725195.2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2316</v>
      </c>
      <c r="R12" s="21">
        <v>615730</v>
      </c>
      <c r="S12" s="25">
        <v>0</v>
      </c>
      <c r="T12" s="26">
        <v>0</v>
      </c>
      <c r="U12" s="27">
        <v>15</v>
      </c>
      <c r="V12" s="21">
        <v>2699</v>
      </c>
      <c r="W12" s="27">
        <v>2</v>
      </c>
      <c r="X12" s="26">
        <v>60</v>
      </c>
      <c r="Y12" s="20">
        <f t="shared" ref="Y12:Y19" si="1">+W12+U12+S12+Q12+O12+M12+K12+I12+G12+E12</f>
        <v>2431</v>
      </c>
      <c r="Z12" s="21">
        <f t="shared" si="0"/>
        <v>710440.3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49</v>
      </c>
      <c r="J13" s="38">
        <v>14261.7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2108881.9</v>
      </c>
      <c r="S13" s="29">
        <v>2</v>
      </c>
      <c r="T13" s="30">
        <v>1835</v>
      </c>
      <c r="U13" s="35">
        <v>690</v>
      </c>
      <c r="V13" s="36">
        <v>143818</v>
      </c>
      <c r="W13" s="35">
        <v>14</v>
      </c>
      <c r="X13" s="30">
        <v>36145</v>
      </c>
      <c r="Y13" s="37">
        <f t="shared" si="1"/>
        <v>8738.5</v>
      </c>
      <c r="Z13" s="36">
        <f t="shared" si="0"/>
        <v>2518941.6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562</v>
      </c>
      <c r="N14" s="75">
        <v>46906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562</v>
      </c>
      <c r="Z14" s="14">
        <f t="shared" si="0"/>
        <v>46906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1682</v>
      </c>
      <c r="N15" s="76">
        <v>188763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1682</v>
      </c>
      <c r="Z15" s="24">
        <f t="shared" si="0"/>
        <v>188763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4288</v>
      </c>
      <c r="N16" s="36">
        <v>719699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4288</v>
      </c>
      <c r="Z16" s="36">
        <f t="shared" si="0"/>
        <v>719699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71</v>
      </c>
      <c r="F17" s="14">
        <v>16980</v>
      </c>
      <c r="G17" s="19">
        <v>724</v>
      </c>
      <c r="H17" s="18">
        <v>191950</v>
      </c>
      <c r="I17" s="13">
        <v>251</v>
      </c>
      <c r="J17" s="14">
        <v>711303</v>
      </c>
      <c r="K17" s="19">
        <v>80</v>
      </c>
      <c r="L17" s="18">
        <v>59040</v>
      </c>
      <c r="M17" s="13">
        <v>530.14400000000001</v>
      </c>
      <c r="N17" s="75">
        <v>296379</v>
      </c>
      <c r="O17" s="19">
        <v>3624</v>
      </c>
      <c r="P17" s="18">
        <v>1442159</v>
      </c>
      <c r="Q17" s="13">
        <v>4379</v>
      </c>
      <c r="R17" s="14">
        <v>1075650</v>
      </c>
      <c r="S17" s="19">
        <v>245</v>
      </c>
      <c r="T17" s="18">
        <v>59213</v>
      </c>
      <c r="U17" s="13">
        <v>26</v>
      </c>
      <c r="V17" s="14">
        <v>2340</v>
      </c>
      <c r="W17" s="13">
        <v>6067.7659999999996</v>
      </c>
      <c r="X17" s="18">
        <v>1301608</v>
      </c>
      <c r="Y17" s="41">
        <f t="shared" si="1"/>
        <v>15997.91</v>
      </c>
      <c r="Z17" s="42">
        <f t="shared" si="0"/>
        <v>5156622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178</v>
      </c>
      <c r="F18" s="21">
        <v>43839</v>
      </c>
      <c r="G18" s="25">
        <v>786</v>
      </c>
      <c r="H18" s="26">
        <v>214597</v>
      </c>
      <c r="I18" s="27">
        <v>216</v>
      </c>
      <c r="J18" s="21">
        <v>431735</v>
      </c>
      <c r="K18" s="25">
        <v>74</v>
      </c>
      <c r="L18" s="26">
        <v>51210</v>
      </c>
      <c r="M18" s="27">
        <v>600.11199999999997</v>
      </c>
      <c r="N18" s="21">
        <v>378349</v>
      </c>
      <c r="O18" s="25">
        <v>3490</v>
      </c>
      <c r="P18" s="26">
        <v>1458573</v>
      </c>
      <c r="Q18" s="27">
        <v>4743</v>
      </c>
      <c r="R18" s="21">
        <v>1147555</v>
      </c>
      <c r="S18" s="25">
        <v>298</v>
      </c>
      <c r="T18" s="26">
        <v>69641</v>
      </c>
      <c r="U18" s="27">
        <v>31</v>
      </c>
      <c r="V18" s="21">
        <v>3440</v>
      </c>
      <c r="W18" s="27">
        <v>6093.4459999999999</v>
      </c>
      <c r="X18" s="26">
        <v>1320030</v>
      </c>
      <c r="Y18" s="23">
        <f t="shared" si="1"/>
        <v>16509.557999999997</v>
      </c>
      <c r="Z18" s="24">
        <f t="shared" si="0"/>
        <v>5118969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527.00800000000004</v>
      </c>
      <c r="F19" s="24">
        <v>117731</v>
      </c>
      <c r="G19" s="33">
        <v>1141</v>
      </c>
      <c r="H19" s="34">
        <v>359370</v>
      </c>
      <c r="I19" s="23">
        <v>427</v>
      </c>
      <c r="J19" s="24">
        <v>521050</v>
      </c>
      <c r="K19" s="78">
        <v>204</v>
      </c>
      <c r="L19" s="34">
        <v>161430</v>
      </c>
      <c r="M19" s="23">
        <v>1303.0920000000001</v>
      </c>
      <c r="N19" s="24">
        <v>547144</v>
      </c>
      <c r="O19" s="33">
        <v>1896</v>
      </c>
      <c r="P19" s="34">
        <v>770644</v>
      </c>
      <c r="Q19" s="23">
        <v>7332</v>
      </c>
      <c r="R19" s="24">
        <v>2140242</v>
      </c>
      <c r="S19" s="33">
        <v>104</v>
      </c>
      <c r="T19" s="34">
        <v>22522</v>
      </c>
      <c r="U19" s="23">
        <v>47</v>
      </c>
      <c r="V19" s="24">
        <v>10340</v>
      </c>
      <c r="W19" s="23">
        <v>6218.0367000000006</v>
      </c>
      <c r="X19" s="34">
        <v>1491574</v>
      </c>
      <c r="Y19" s="35">
        <f t="shared" si="1"/>
        <v>19199.136700000003</v>
      </c>
      <c r="Z19" s="36">
        <f t="shared" si="0"/>
        <v>6142047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1101</v>
      </c>
      <c r="F20" s="14">
        <f t="shared" ref="F20:X22" si="2">F5+F8+F11+F14+F17</f>
        <v>117230</v>
      </c>
      <c r="G20" s="19">
        <f>G5+G8+G11+G14+G17</f>
        <v>1010.5309999999999</v>
      </c>
      <c r="H20" s="18">
        <f t="shared" si="2"/>
        <v>379790</v>
      </c>
      <c r="I20" s="13">
        <f t="shared" si="2"/>
        <v>2007</v>
      </c>
      <c r="J20" s="14">
        <f t="shared" si="2"/>
        <v>1842962.7272727273</v>
      </c>
      <c r="K20" s="19">
        <f t="shared" si="2"/>
        <v>2110</v>
      </c>
      <c r="L20" s="18">
        <f t="shared" si="2"/>
        <v>4070818</v>
      </c>
      <c r="M20" s="13">
        <f t="shared" si="2"/>
        <v>6032.1440000000002</v>
      </c>
      <c r="N20" s="14">
        <f t="shared" si="2"/>
        <v>1354166</v>
      </c>
      <c r="O20" s="19">
        <f t="shared" si="2"/>
        <v>4475</v>
      </c>
      <c r="P20" s="18">
        <f t="shared" si="2"/>
        <v>1492188</v>
      </c>
      <c r="Q20" s="13">
        <f t="shared" si="2"/>
        <v>27311</v>
      </c>
      <c r="R20" s="14">
        <f t="shared" si="2"/>
        <v>5174366.2</v>
      </c>
      <c r="S20" s="19">
        <f t="shared" si="2"/>
        <v>49685</v>
      </c>
      <c r="T20" s="18">
        <f t="shared" si="2"/>
        <v>8170655</v>
      </c>
      <c r="U20" s="13">
        <f t="shared" si="2"/>
        <v>3901</v>
      </c>
      <c r="V20" s="14">
        <f t="shared" si="2"/>
        <v>1399752.6511627906</v>
      </c>
      <c r="W20" s="13">
        <f t="shared" si="2"/>
        <v>6646.7659999999996</v>
      </c>
      <c r="X20" s="18">
        <f t="shared" si="2"/>
        <v>1410098</v>
      </c>
      <c r="Y20" s="31">
        <f t="shared" ref="Y20:Z22" si="3">+Y17+Y14+Y11+Y8+Y5</f>
        <v>104279.44100000001</v>
      </c>
      <c r="Z20" s="32">
        <f t="shared" si="3"/>
        <v>25412026.578435518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1315</v>
      </c>
      <c r="F21" s="21">
        <f t="shared" si="4"/>
        <v>155477</v>
      </c>
      <c r="G21" s="25">
        <f t="shared" si="4"/>
        <v>1074.5619999999999</v>
      </c>
      <c r="H21" s="26">
        <f t="shared" si="4"/>
        <v>402637</v>
      </c>
      <c r="I21" s="27">
        <f t="shared" si="4"/>
        <v>1933</v>
      </c>
      <c r="J21" s="21">
        <f t="shared" si="4"/>
        <v>1555366.2090909092</v>
      </c>
      <c r="K21" s="25">
        <f t="shared" si="4"/>
        <v>2076</v>
      </c>
      <c r="L21" s="26">
        <f t="shared" si="4"/>
        <v>3995207</v>
      </c>
      <c r="M21" s="27">
        <f t="shared" si="4"/>
        <v>9096.1119999999992</v>
      </c>
      <c r="N21" s="21">
        <f t="shared" si="4"/>
        <v>1950311</v>
      </c>
      <c r="O21" s="25">
        <f t="shared" si="4"/>
        <v>4368</v>
      </c>
      <c r="P21" s="26">
        <f t="shared" si="4"/>
        <v>1509272</v>
      </c>
      <c r="Q21" s="27">
        <f t="shared" si="4"/>
        <v>28514</v>
      </c>
      <c r="R21" s="21">
        <f t="shared" si="4"/>
        <v>5423740</v>
      </c>
      <c r="S21" s="25">
        <f t="shared" si="4"/>
        <v>47000</v>
      </c>
      <c r="T21" s="26">
        <f t="shared" si="4"/>
        <v>7680471</v>
      </c>
      <c r="U21" s="27">
        <f t="shared" si="2"/>
        <v>4716</v>
      </c>
      <c r="V21" s="21">
        <f t="shared" si="2"/>
        <v>2090991</v>
      </c>
      <c r="W21" s="27">
        <f t="shared" si="2"/>
        <v>6532.4459999999999</v>
      </c>
      <c r="X21" s="26">
        <f t="shared" si="2"/>
        <v>1402471</v>
      </c>
      <c r="Y21" s="23">
        <f t="shared" si="3"/>
        <v>106625.12</v>
      </c>
      <c r="Z21" s="24">
        <f t="shared" si="3"/>
        <v>26165943.209090911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2149.9080000000004</v>
      </c>
      <c r="F22" s="24">
        <f t="shared" si="2"/>
        <v>427836</v>
      </c>
      <c r="G22" s="33">
        <f t="shared" si="2"/>
        <v>1657.999</v>
      </c>
      <c r="H22" s="34">
        <f t="shared" si="2"/>
        <v>728829</v>
      </c>
      <c r="I22" s="23">
        <f t="shared" si="2"/>
        <v>3198</v>
      </c>
      <c r="J22" s="24">
        <f t="shared" si="2"/>
        <v>2713290.3363636364</v>
      </c>
      <c r="K22" s="33">
        <f t="shared" si="2"/>
        <v>6036</v>
      </c>
      <c r="L22" s="34">
        <f t="shared" si="2"/>
        <v>2002046</v>
      </c>
      <c r="M22" s="23">
        <f t="shared" si="2"/>
        <v>13801.942000000001</v>
      </c>
      <c r="N22" s="24">
        <f t="shared" si="2"/>
        <v>3135644.25</v>
      </c>
      <c r="O22" s="33">
        <f t="shared" si="2"/>
        <v>4936</v>
      </c>
      <c r="P22" s="34">
        <f t="shared" si="2"/>
        <v>1482213</v>
      </c>
      <c r="Q22" s="23">
        <f t="shared" si="2"/>
        <v>59904.9</v>
      </c>
      <c r="R22" s="24">
        <f t="shared" si="2"/>
        <v>10904064.9</v>
      </c>
      <c r="S22" s="33">
        <f t="shared" si="2"/>
        <v>41030.199999999997</v>
      </c>
      <c r="T22" s="34">
        <f t="shared" si="2"/>
        <v>4361591</v>
      </c>
      <c r="U22" s="23">
        <f t="shared" si="2"/>
        <v>3964.5</v>
      </c>
      <c r="V22" s="24">
        <f t="shared" si="2"/>
        <v>1132793.7790697673</v>
      </c>
      <c r="W22" s="23">
        <f t="shared" si="2"/>
        <v>7912.2367000000004</v>
      </c>
      <c r="X22" s="34">
        <f t="shared" si="2"/>
        <v>1857122</v>
      </c>
      <c r="Y22" s="23">
        <f t="shared" si="3"/>
        <v>144591.6857</v>
      </c>
      <c r="Z22" s="24">
        <f t="shared" si="3"/>
        <v>28745430.265433405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53.524556605763273</v>
      </c>
      <c r="F23" s="175"/>
      <c r="G23" s="174">
        <f>(G20+G21)/(G22+G41)*100</f>
        <v>61.688612730837512</v>
      </c>
      <c r="H23" s="175"/>
      <c r="I23" s="174">
        <f>(I20+I21)/(I22+I41)*100</f>
        <v>62.322049984182229</v>
      </c>
      <c r="J23" s="175"/>
      <c r="K23" s="174">
        <f>(K20+K21)/(K22+K41)*100</f>
        <v>34.773218142548593</v>
      </c>
      <c r="L23" s="175"/>
      <c r="M23" s="174">
        <f>(M20+M21)/(M22+M41)*100</f>
        <v>49.329362878104405</v>
      </c>
      <c r="N23" s="175"/>
      <c r="O23" s="174">
        <f>(O20+O21)/(O22+O41)*100</f>
        <v>90.558115719406047</v>
      </c>
      <c r="P23" s="175"/>
      <c r="Q23" s="174">
        <f>(Q20+Q21)/(Q22+Q41)*100</f>
        <v>46.131483611650999</v>
      </c>
      <c r="R23" s="175"/>
      <c r="S23" s="174">
        <f>(S20+S21)/(S22+S41)*100</f>
        <v>121.8072601838857</v>
      </c>
      <c r="T23" s="175"/>
      <c r="U23" s="174">
        <f>(U20+U21)/(U22+U41)*100</f>
        <v>98.547575480329357</v>
      </c>
      <c r="V23" s="175"/>
      <c r="W23" s="174">
        <f>(W20+W21)/(W22+W41)*100</f>
        <v>83.889772839519182</v>
      </c>
      <c r="X23" s="175"/>
      <c r="Y23" s="174">
        <f>(Y20+Y21)/(Y22+Y41)*100</f>
        <v>72.344269193969836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199002.00380667447</v>
      </c>
      <c r="F24" s="177"/>
      <c r="G24" s="178">
        <f>H22/G22*1000</f>
        <v>439583.49793938355</v>
      </c>
      <c r="H24" s="179"/>
      <c r="I24" s="180">
        <f>J22/I22*1000</f>
        <v>848433.50105179381</v>
      </c>
      <c r="J24" s="181"/>
      <c r="K24" s="178">
        <f>L22/K22*1000</f>
        <v>331684.22796554014</v>
      </c>
      <c r="L24" s="179"/>
      <c r="M24" s="180">
        <f>N22/M22*1000</f>
        <v>227188.62678889677</v>
      </c>
      <c r="N24" s="181"/>
      <c r="O24" s="178">
        <f>P22/O22*1000</f>
        <v>300286.26418152353</v>
      </c>
      <c r="P24" s="179"/>
      <c r="Q24" s="180">
        <f>R22/Q22*1000</f>
        <v>182022.92133030854</v>
      </c>
      <c r="R24" s="181"/>
      <c r="S24" s="178">
        <f>T22/S22*1000</f>
        <v>106301.96781882615</v>
      </c>
      <c r="T24" s="179"/>
      <c r="U24" s="180">
        <f>V22/U22*1000</f>
        <v>285734.33700839133</v>
      </c>
      <c r="V24" s="181"/>
      <c r="W24" s="178">
        <f>X22/W22*1000</f>
        <v>234715.17225969743</v>
      </c>
      <c r="X24" s="179"/>
      <c r="Y24" s="180">
        <f>Z22/Y22*1000</f>
        <v>198804.17138973437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1.4868821741663949</v>
      </c>
      <c r="F25" s="49"/>
      <c r="G25" s="50">
        <f>G22/Y22*100</f>
        <v>1.1466765823866454</v>
      </c>
      <c r="H25" s="51"/>
      <c r="I25" s="48">
        <f>I22/Y22*100</f>
        <v>2.2117454295644885</v>
      </c>
      <c r="J25" s="49"/>
      <c r="K25" s="50">
        <f>K22/Y22*100</f>
        <v>4.1745138876958263</v>
      </c>
      <c r="L25" s="51"/>
      <c r="M25" s="48">
        <f>M22/Y22*100</f>
        <v>9.5454603307111174</v>
      </c>
      <c r="N25" s="49"/>
      <c r="O25" s="50">
        <f>O22/Y22*100</f>
        <v>3.4137509194278657</v>
      </c>
      <c r="P25" s="51"/>
      <c r="Q25" s="48">
        <f>Q22/Y22*100</f>
        <v>41.430390488904855</v>
      </c>
      <c r="R25" s="49"/>
      <c r="S25" s="50">
        <f>S22/Y22*100</f>
        <v>28.376597036934605</v>
      </c>
      <c r="T25" s="51"/>
      <c r="U25" s="48">
        <f>U22/Y22*100</f>
        <v>2.7418588979075715</v>
      </c>
      <c r="V25" s="49"/>
      <c r="W25" s="50">
        <f>W22/Y22*100</f>
        <v>5.4721242523006284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+'(令和4年11月)'!E20</f>
        <v>1581.5</v>
      </c>
      <c r="F27" s="128">
        <f>+'(令和4年11月)'!F20</f>
        <v>288894</v>
      </c>
      <c r="G27" s="129">
        <f>+'(令和4年11月)'!G20</f>
        <v>1248.845</v>
      </c>
      <c r="H27" s="130">
        <f>+'(令和4年11月)'!H20</f>
        <v>456301</v>
      </c>
      <c r="I27" s="131">
        <f>+'(令和4年11月)'!I20</f>
        <v>2336</v>
      </c>
      <c r="J27" s="128">
        <f>+'(令和4年11月)'!J20</f>
        <v>3788202.2</v>
      </c>
      <c r="K27" s="129">
        <f>+'(令和4年11月)'!K20</f>
        <v>2090</v>
      </c>
      <c r="L27" s="130">
        <f>+'(令和4年11月)'!L20</f>
        <v>4438842</v>
      </c>
      <c r="M27" s="131">
        <f>+'(令和4年11月)'!M20</f>
        <v>7352.16</v>
      </c>
      <c r="N27" s="128">
        <f>+'(令和4年11月)'!N20</f>
        <v>1962257.75</v>
      </c>
      <c r="O27" s="129">
        <f>+'(令和4年11月)'!O20</f>
        <v>4400</v>
      </c>
      <c r="P27" s="130">
        <f>+'(令和4年11月)'!P20</f>
        <v>1514076</v>
      </c>
      <c r="Q27" s="131">
        <f>+'(令和4年11月)'!Q20</f>
        <v>28019.8</v>
      </c>
      <c r="R27" s="128">
        <f>+'(令和4年11月)'!R20</f>
        <v>5170517.5</v>
      </c>
      <c r="S27" s="129">
        <f>+'(令和4年11月)'!S20</f>
        <v>52965</v>
      </c>
      <c r="T27" s="130">
        <f>+'(令和4年11月)'!T20</f>
        <v>8466312</v>
      </c>
      <c r="U27" s="131">
        <f>+'(令和4年11月)'!U20</f>
        <v>4785.1000000000004</v>
      </c>
      <c r="V27" s="128">
        <f>+'(令和4年11月)'!V20</f>
        <v>1532798.5</v>
      </c>
      <c r="W27" s="131">
        <f>+'(令和4年11月)'!W20</f>
        <v>7405.8419999999996</v>
      </c>
      <c r="X27" s="130">
        <f>+'(令和4年11月)'!X20</f>
        <v>1686011.5</v>
      </c>
      <c r="Y27" s="131">
        <f>+'(令和4年11月)'!Y20</f>
        <v>112184.247</v>
      </c>
      <c r="Z27" s="128">
        <f>+'(令和4年11月)'!Z20</f>
        <v>29304212.449999999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+'(令和4年11月)'!E21</f>
        <v>1985.4</v>
      </c>
      <c r="F28" s="135">
        <f>+'(令和4年11月)'!F21</f>
        <v>270845</v>
      </c>
      <c r="G28" s="136">
        <f>+'(令和4年11月)'!G21</f>
        <v>1372.0309999999999</v>
      </c>
      <c r="H28" s="137">
        <f>+'(令和4年11月)'!H21</f>
        <v>499116</v>
      </c>
      <c r="I28" s="134">
        <f>+'(令和4年11月)'!I21</f>
        <v>2546</v>
      </c>
      <c r="J28" s="135">
        <f>+'(令和4年11月)'!J21</f>
        <v>4221587.3</v>
      </c>
      <c r="K28" s="136">
        <f>+'(令和4年11月)'!K21</f>
        <v>1883.3</v>
      </c>
      <c r="L28" s="137">
        <f>+'(令和4年11月)'!L21</f>
        <v>4106884</v>
      </c>
      <c r="M28" s="134">
        <f>+'(令和4年11月)'!M21</f>
        <v>10245.06</v>
      </c>
      <c r="N28" s="135">
        <f>+'(令和4年11月)'!N21</f>
        <v>2312822.25</v>
      </c>
      <c r="O28" s="136">
        <f>+'(令和4年11月)'!O21</f>
        <v>4436</v>
      </c>
      <c r="P28" s="137">
        <f>+'(令和4年11月)'!P21</f>
        <v>1496114</v>
      </c>
      <c r="Q28" s="134">
        <f>+'(令和4年11月)'!Q21</f>
        <v>27814.2</v>
      </c>
      <c r="R28" s="135">
        <f>+'(令和4年11月)'!R21</f>
        <v>5125062.3</v>
      </c>
      <c r="S28" s="136">
        <f>+'(令和4年11月)'!S21</f>
        <v>52216</v>
      </c>
      <c r="T28" s="137">
        <f>+'(令和4年11月)'!T21</f>
        <v>8459042</v>
      </c>
      <c r="U28" s="134">
        <f>+'(令和4年11月)'!U21</f>
        <v>5872</v>
      </c>
      <c r="V28" s="135">
        <f>+'(令和4年11月)'!V21</f>
        <v>2194095.5</v>
      </c>
      <c r="W28" s="134">
        <f>+'(令和4年11月)'!W21</f>
        <v>7034.3620000000001</v>
      </c>
      <c r="X28" s="137">
        <f>+'(令和4年11月)'!X21</f>
        <v>1566283</v>
      </c>
      <c r="Y28" s="138">
        <f>+'(令和4年11月)'!Y21</f>
        <v>115404.353</v>
      </c>
      <c r="Z28" s="139">
        <f>+'(令和4年11月)'!Z21</f>
        <v>30251851.350000001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+'(令和4年11月)'!E22</f>
        <v>1845.1</v>
      </c>
      <c r="F29" s="139">
        <f>+'(令和4年11月)'!F22</f>
        <v>426610</v>
      </c>
      <c r="G29" s="140">
        <f>+'(令和4年11月)'!G22</f>
        <v>1393.364</v>
      </c>
      <c r="H29" s="141">
        <f>+'(令和4年11月)'!H22</f>
        <v>599251</v>
      </c>
      <c r="I29" s="138">
        <f>+'(令和4年11月)'!I22</f>
        <v>4871</v>
      </c>
      <c r="J29" s="139">
        <f>+'(令和4年11月)'!J22</f>
        <v>5168196.8</v>
      </c>
      <c r="K29" s="140">
        <f>+'(令和4年11月)'!K22</f>
        <v>6141.7</v>
      </c>
      <c r="L29" s="141">
        <f>+'(令和4年11月)'!L22</f>
        <v>1105689</v>
      </c>
      <c r="M29" s="138">
        <f>+'(令和4年11月)'!M22</f>
        <v>15590.1</v>
      </c>
      <c r="N29" s="139">
        <f>+'(令和4年11月)'!N22</f>
        <v>3280711.5</v>
      </c>
      <c r="O29" s="140">
        <f>+'(令和4年11月)'!O22</f>
        <v>5174</v>
      </c>
      <c r="P29" s="141">
        <f>+'(令和4年11月)'!P22</f>
        <v>1418839</v>
      </c>
      <c r="Q29" s="138">
        <f>+'(令和4年11月)'!Q22</f>
        <v>60738.600000000006</v>
      </c>
      <c r="R29" s="139">
        <f>+'(令和4年11月)'!R22</f>
        <v>10795730.6</v>
      </c>
      <c r="S29" s="140">
        <f>+'(令和4年11月)'!S22</f>
        <v>30324</v>
      </c>
      <c r="T29" s="141">
        <f>+'(令和4年11月)'!T22</f>
        <v>2681759</v>
      </c>
      <c r="U29" s="138">
        <f>+'(令和4年11月)'!U22</f>
        <v>4406.1000000000004</v>
      </c>
      <c r="V29" s="139">
        <f>+'(令和4年11月)'!V22</f>
        <v>1298624</v>
      </c>
      <c r="W29" s="138">
        <f>+'(令和4年11月)'!W22</f>
        <v>8143.3210000000008</v>
      </c>
      <c r="X29" s="141">
        <f>+'(令和4年11月)'!X22</f>
        <v>2141510.5</v>
      </c>
      <c r="Y29" s="138">
        <f>+'(令和4年11月)'!Y22</f>
        <v>138627.285</v>
      </c>
      <c r="Z29" s="139">
        <f>+'(令和4年11月)'!Z22</f>
        <v>28916921.399999999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87.122933001147999</v>
      </c>
      <c r="F30" s="183"/>
      <c r="G30" s="182">
        <v>90.067129131651328</v>
      </c>
      <c r="H30" s="183"/>
      <c r="I30" s="182">
        <v>49.055466237942127</v>
      </c>
      <c r="J30" s="183"/>
      <c r="K30" s="182">
        <v>32.900544022787685</v>
      </c>
      <c r="L30" s="183"/>
      <c r="M30" s="182">
        <v>51.645491604814353</v>
      </c>
      <c r="N30" s="183"/>
      <c r="O30" s="182">
        <v>85.092449922958409</v>
      </c>
      <c r="P30" s="183"/>
      <c r="Q30" s="182">
        <v>46.040457947285262</v>
      </c>
      <c r="R30" s="183"/>
      <c r="S30" s="182">
        <v>175.59725537988948</v>
      </c>
      <c r="T30" s="183"/>
      <c r="U30" s="182">
        <v>107.65726177127213</v>
      </c>
      <c r="V30" s="183"/>
      <c r="W30" s="182">
        <v>90.732372061308581</v>
      </c>
      <c r="X30" s="183"/>
      <c r="Y30" s="182">
        <v>81.144081613985009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-480.5</v>
      </c>
      <c r="F31" s="91">
        <f t="shared" ref="F31:Z33" si="5">F20-F27</f>
        <v>-171664</v>
      </c>
      <c r="G31" s="92">
        <f t="shared" si="5"/>
        <v>-238.31400000000008</v>
      </c>
      <c r="H31" s="93">
        <f t="shared" si="5"/>
        <v>-76511</v>
      </c>
      <c r="I31" s="90">
        <f t="shared" si="5"/>
        <v>-329</v>
      </c>
      <c r="J31" s="91">
        <f t="shared" si="5"/>
        <v>-1945239.4727272729</v>
      </c>
      <c r="K31" s="92">
        <f t="shared" si="5"/>
        <v>20</v>
      </c>
      <c r="L31" s="93">
        <f t="shared" si="5"/>
        <v>-368024</v>
      </c>
      <c r="M31" s="90">
        <f t="shared" si="5"/>
        <v>-1320.0159999999996</v>
      </c>
      <c r="N31" s="91">
        <f t="shared" si="5"/>
        <v>-608091.75</v>
      </c>
      <c r="O31" s="92">
        <f t="shared" si="5"/>
        <v>75</v>
      </c>
      <c r="P31" s="93">
        <f t="shared" si="5"/>
        <v>-21888</v>
      </c>
      <c r="Q31" s="90">
        <f t="shared" si="5"/>
        <v>-708.79999999999927</v>
      </c>
      <c r="R31" s="91">
        <f t="shared" si="5"/>
        <v>3848.7000000001863</v>
      </c>
      <c r="S31" s="92">
        <f t="shared" si="5"/>
        <v>-3280</v>
      </c>
      <c r="T31" s="93">
        <f t="shared" si="5"/>
        <v>-295657</v>
      </c>
      <c r="U31" s="90">
        <f t="shared" si="5"/>
        <v>-884.10000000000036</v>
      </c>
      <c r="V31" s="91">
        <f t="shared" si="5"/>
        <v>-133045.8488372094</v>
      </c>
      <c r="W31" s="92">
        <f t="shared" si="5"/>
        <v>-759.07600000000002</v>
      </c>
      <c r="X31" s="93">
        <f t="shared" si="5"/>
        <v>-275913.5</v>
      </c>
      <c r="Y31" s="90">
        <f t="shared" si="5"/>
        <v>-7904.8059999999969</v>
      </c>
      <c r="Z31" s="91">
        <f t="shared" si="5"/>
        <v>-3892185.8715644814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-670.40000000000009</v>
      </c>
      <c r="F32" s="95">
        <f t="shared" si="6"/>
        <v>-115368</v>
      </c>
      <c r="G32" s="96">
        <f t="shared" si="6"/>
        <v>-297.46900000000005</v>
      </c>
      <c r="H32" s="97">
        <f t="shared" si="6"/>
        <v>-96479</v>
      </c>
      <c r="I32" s="94">
        <f t="shared" si="6"/>
        <v>-613</v>
      </c>
      <c r="J32" s="95">
        <f t="shared" si="6"/>
        <v>-2666221.0909090908</v>
      </c>
      <c r="K32" s="96">
        <f t="shared" si="6"/>
        <v>192.70000000000005</v>
      </c>
      <c r="L32" s="97">
        <f t="shared" si="6"/>
        <v>-111677</v>
      </c>
      <c r="M32" s="94">
        <f t="shared" si="6"/>
        <v>-1148.9480000000003</v>
      </c>
      <c r="N32" s="95">
        <f t="shared" si="6"/>
        <v>-362511.25</v>
      </c>
      <c r="O32" s="96">
        <f t="shared" si="6"/>
        <v>-68</v>
      </c>
      <c r="P32" s="97">
        <f t="shared" si="6"/>
        <v>13158</v>
      </c>
      <c r="Q32" s="94">
        <f t="shared" si="6"/>
        <v>699.79999999999927</v>
      </c>
      <c r="R32" s="95">
        <f t="shared" si="6"/>
        <v>298677.70000000019</v>
      </c>
      <c r="S32" s="96">
        <f t="shared" si="6"/>
        <v>-5216</v>
      </c>
      <c r="T32" s="97">
        <f t="shared" si="6"/>
        <v>-778571</v>
      </c>
      <c r="U32" s="94">
        <f t="shared" si="5"/>
        <v>-1156</v>
      </c>
      <c r="V32" s="95">
        <f t="shared" si="5"/>
        <v>-103104.5</v>
      </c>
      <c r="W32" s="96">
        <f t="shared" si="5"/>
        <v>-501.91600000000017</v>
      </c>
      <c r="X32" s="97">
        <f t="shared" si="5"/>
        <v>-163812</v>
      </c>
      <c r="Y32" s="94">
        <f t="shared" si="5"/>
        <v>-8779.2330000000075</v>
      </c>
      <c r="Z32" s="95">
        <f t="shared" si="5"/>
        <v>-4085908.1409090906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304.80800000000045</v>
      </c>
      <c r="F33" s="95">
        <f t="shared" si="5"/>
        <v>1226</v>
      </c>
      <c r="G33" s="96">
        <f t="shared" si="5"/>
        <v>264.63499999999999</v>
      </c>
      <c r="H33" s="97">
        <f t="shared" si="5"/>
        <v>129578</v>
      </c>
      <c r="I33" s="94">
        <f t="shared" si="5"/>
        <v>-1673</v>
      </c>
      <c r="J33" s="95">
        <f t="shared" si="5"/>
        <v>-2454906.4636363634</v>
      </c>
      <c r="K33" s="96">
        <f t="shared" si="5"/>
        <v>-105.69999999999982</v>
      </c>
      <c r="L33" s="97">
        <f t="shared" si="5"/>
        <v>896357</v>
      </c>
      <c r="M33" s="94">
        <f t="shared" si="5"/>
        <v>-1788.1579999999994</v>
      </c>
      <c r="N33" s="95">
        <f t="shared" si="5"/>
        <v>-145067.25</v>
      </c>
      <c r="O33" s="96">
        <f t="shared" si="5"/>
        <v>-238</v>
      </c>
      <c r="P33" s="97">
        <f t="shared" si="5"/>
        <v>63374</v>
      </c>
      <c r="Q33" s="94">
        <f t="shared" si="5"/>
        <v>-833.70000000000437</v>
      </c>
      <c r="R33" s="95">
        <f t="shared" si="5"/>
        <v>108334.30000000075</v>
      </c>
      <c r="S33" s="96">
        <f t="shared" si="5"/>
        <v>10706.199999999997</v>
      </c>
      <c r="T33" s="97">
        <f t="shared" si="5"/>
        <v>1679832</v>
      </c>
      <c r="U33" s="94">
        <f t="shared" si="5"/>
        <v>-441.60000000000036</v>
      </c>
      <c r="V33" s="95">
        <f t="shared" si="5"/>
        <v>-165830.22093023267</v>
      </c>
      <c r="W33" s="96">
        <f t="shared" si="5"/>
        <v>-231.08430000000044</v>
      </c>
      <c r="X33" s="97">
        <f t="shared" si="5"/>
        <v>-284388.5</v>
      </c>
      <c r="Y33" s="94">
        <f t="shared" si="5"/>
        <v>5964.4006999999983</v>
      </c>
      <c r="Z33" s="95">
        <f t="shared" si="5"/>
        <v>-171491.13456659392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-33.598376395384726</v>
      </c>
      <c r="F34" s="188"/>
      <c r="G34" s="187">
        <f t="shared" ref="G34" si="7">+G23-G30</f>
        <v>-28.378516400813815</v>
      </c>
      <c r="H34" s="188"/>
      <c r="I34" s="187">
        <f t="shared" ref="I34" si="8">+I23-I30</f>
        <v>13.266583746240102</v>
      </c>
      <c r="J34" s="188"/>
      <c r="K34" s="187">
        <f t="shared" ref="K34" si="9">+K23-K30</f>
        <v>1.8726741197609087</v>
      </c>
      <c r="L34" s="188"/>
      <c r="M34" s="187">
        <f t="shared" ref="M34" si="10">+M23-M30</f>
        <v>-2.3161287267099482</v>
      </c>
      <c r="N34" s="188"/>
      <c r="O34" s="187">
        <f t="shared" ref="O34" si="11">+O23-O30</f>
        <v>5.4656657964476381</v>
      </c>
      <c r="P34" s="188"/>
      <c r="Q34" s="187">
        <f t="shared" ref="Q34" si="12">+Q23-Q30</f>
        <v>9.1025664365737669E-2</v>
      </c>
      <c r="R34" s="188"/>
      <c r="S34" s="187">
        <f t="shared" ref="S34" si="13">+S23-S30</f>
        <v>-53.789995196003773</v>
      </c>
      <c r="T34" s="188"/>
      <c r="U34" s="187">
        <f t="shared" ref="U34" si="14">+U23-U30</f>
        <v>-9.1096862909427756</v>
      </c>
      <c r="V34" s="188"/>
      <c r="W34" s="187">
        <f t="shared" ref="W34" si="15">+W23-W30</f>
        <v>-6.8425992217893992</v>
      </c>
      <c r="X34" s="188"/>
      <c r="Y34" s="187">
        <f t="shared" ref="Y34" si="16">+Y23-Y30</f>
        <v>-8.7998124200151722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69.617451786278849</v>
      </c>
      <c r="F35" s="60">
        <f t="shared" si="17"/>
        <v>40.578897450275882</v>
      </c>
      <c r="G35" s="61">
        <f t="shared" si="17"/>
        <v>80.91724753672392</v>
      </c>
      <c r="H35" s="62">
        <f t="shared" si="17"/>
        <v>83.232340056234804</v>
      </c>
      <c r="I35" s="59">
        <f t="shared" si="17"/>
        <v>85.916095890410958</v>
      </c>
      <c r="J35" s="60">
        <f t="shared" si="17"/>
        <v>48.650062218767708</v>
      </c>
      <c r="K35" s="61">
        <f t="shared" si="17"/>
        <v>100.95693779904306</v>
      </c>
      <c r="L35" s="62">
        <f t="shared" si="17"/>
        <v>91.709008791031536</v>
      </c>
      <c r="M35" s="59">
        <f t="shared" si="17"/>
        <v>82.045874953755089</v>
      </c>
      <c r="N35" s="60">
        <f t="shared" si="17"/>
        <v>69.010607806237473</v>
      </c>
      <c r="O35" s="61">
        <f t="shared" si="17"/>
        <v>101.70454545454545</v>
      </c>
      <c r="P35" s="62">
        <f t="shared" si="17"/>
        <v>98.554365831041508</v>
      </c>
      <c r="Q35" s="59">
        <f t="shared" si="17"/>
        <v>97.470360245255137</v>
      </c>
      <c r="R35" s="60">
        <f t="shared" si="17"/>
        <v>100.07443548929096</v>
      </c>
      <c r="S35" s="61">
        <f t="shared" si="17"/>
        <v>93.807231190408757</v>
      </c>
      <c r="T35" s="62">
        <f t="shared" si="17"/>
        <v>96.507841903298626</v>
      </c>
      <c r="U35" s="59">
        <f t="shared" si="17"/>
        <v>81.523897097239342</v>
      </c>
      <c r="V35" s="60">
        <f t="shared" si="17"/>
        <v>91.320069217368797</v>
      </c>
      <c r="W35" s="61">
        <f t="shared" si="17"/>
        <v>89.750307932575396</v>
      </c>
      <c r="X35" s="62">
        <f t="shared" si="17"/>
        <v>83.6351353475347</v>
      </c>
      <c r="Y35" s="59">
        <f t="shared" si="17"/>
        <v>92.953729056094659</v>
      </c>
      <c r="Z35" s="60">
        <f t="shared" si="17"/>
        <v>86.71799872388489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66.233504583459251</v>
      </c>
      <c r="F36" s="64">
        <f t="shared" si="17"/>
        <v>57.404419501929148</v>
      </c>
      <c r="G36" s="65">
        <f t="shared" si="17"/>
        <v>78.319075880938556</v>
      </c>
      <c r="H36" s="66">
        <f t="shared" si="17"/>
        <v>80.670024603498987</v>
      </c>
      <c r="I36" s="63">
        <f t="shared" si="17"/>
        <v>75.923016496465038</v>
      </c>
      <c r="J36" s="64">
        <f t="shared" si="17"/>
        <v>36.843161080452113</v>
      </c>
      <c r="K36" s="65">
        <f t="shared" si="17"/>
        <v>110.23203950512399</v>
      </c>
      <c r="L36" s="66">
        <f t="shared" si="17"/>
        <v>97.280736441545471</v>
      </c>
      <c r="M36" s="63">
        <f t="shared" si="17"/>
        <v>88.785346303486747</v>
      </c>
      <c r="N36" s="64">
        <f t="shared" si="17"/>
        <v>84.326022027849319</v>
      </c>
      <c r="O36" s="65">
        <f t="shared" si="17"/>
        <v>98.46708746618576</v>
      </c>
      <c r="P36" s="66">
        <f t="shared" si="17"/>
        <v>100.87947843546681</v>
      </c>
      <c r="Q36" s="63">
        <f t="shared" si="17"/>
        <v>102.51598104565294</v>
      </c>
      <c r="R36" s="64">
        <f t="shared" si="17"/>
        <v>105.82778671783171</v>
      </c>
      <c r="S36" s="65">
        <f t="shared" si="17"/>
        <v>90.010724682089787</v>
      </c>
      <c r="T36" s="66">
        <f t="shared" si="17"/>
        <v>90.795990846244763</v>
      </c>
      <c r="U36" s="63">
        <f t="shared" si="17"/>
        <v>80.313351498637601</v>
      </c>
      <c r="V36" s="64">
        <f t="shared" si="17"/>
        <v>95.300819859481962</v>
      </c>
      <c r="W36" s="65">
        <f t="shared" si="17"/>
        <v>92.8647971201937</v>
      </c>
      <c r="X36" s="66">
        <f t="shared" si="17"/>
        <v>89.541353637880249</v>
      </c>
      <c r="Y36" s="63">
        <f t="shared" si="17"/>
        <v>92.39263271117683</v>
      </c>
      <c r="Z36" s="64">
        <f t="shared" si="17"/>
        <v>86.493692258245574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116.51986342203678</v>
      </c>
      <c r="F37" s="68">
        <f t="shared" si="17"/>
        <v>100.28738191791098</v>
      </c>
      <c r="G37" s="69">
        <f t="shared" si="17"/>
        <v>118.99252456644496</v>
      </c>
      <c r="H37" s="70">
        <f t="shared" si="17"/>
        <v>121.62332645252157</v>
      </c>
      <c r="I37" s="67">
        <f t="shared" si="17"/>
        <v>65.653869841921576</v>
      </c>
      <c r="J37" s="68">
        <f t="shared" si="17"/>
        <v>52.499748778212862</v>
      </c>
      <c r="K37" s="69">
        <f t="shared" si="17"/>
        <v>98.278978133090192</v>
      </c>
      <c r="L37" s="70">
        <f t="shared" si="17"/>
        <v>181.06773242747283</v>
      </c>
      <c r="M37" s="67">
        <f t="shared" si="17"/>
        <v>88.530169787236773</v>
      </c>
      <c r="N37" s="68">
        <f t="shared" si="17"/>
        <v>95.578177172848029</v>
      </c>
      <c r="O37" s="69">
        <f t="shared" si="17"/>
        <v>95.400077309625047</v>
      </c>
      <c r="P37" s="70">
        <f t="shared" si="17"/>
        <v>104.46660967171046</v>
      </c>
      <c r="Q37" s="67">
        <f t="shared" si="17"/>
        <v>98.627396746056036</v>
      </c>
      <c r="R37" s="68">
        <f t="shared" si="17"/>
        <v>101.00349206565046</v>
      </c>
      <c r="S37" s="69">
        <f t="shared" si="17"/>
        <v>135.30602822846589</v>
      </c>
      <c r="T37" s="70">
        <f t="shared" si="17"/>
        <v>162.63918569864032</v>
      </c>
      <c r="U37" s="67">
        <f t="shared" si="17"/>
        <v>89.977531149996594</v>
      </c>
      <c r="V37" s="68">
        <f t="shared" si="17"/>
        <v>87.230312936598082</v>
      </c>
      <c r="W37" s="69">
        <f t="shared" si="17"/>
        <v>97.16228428180591</v>
      </c>
      <c r="X37" s="70">
        <f t="shared" si="17"/>
        <v>86.720191192151518</v>
      </c>
      <c r="Y37" s="67">
        <f t="shared" si="17"/>
        <v>104.30247241731669</v>
      </c>
      <c r="Z37" s="68">
        <f t="shared" si="17"/>
        <v>99.406952309361003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+'(令和5年10月)'!E20</f>
        <v>1259</v>
      </c>
      <c r="F39" s="143">
        <f>+'(令和5年10月)'!F20</f>
        <v>166122</v>
      </c>
      <c r="G39" s="142">
        <f>+'(令和5年10月)'!G20</f>
        <v>1077.338</v>
      </c>
      <c r="H39" s="143">
        <f>+'(令和5年10月)'!H20</f>
        <v>419904</v>
      </c>
      <c r="I39" s="142">
        <f>+'(令和5年10月)'!I20</f>
        <v>1935</v>
      </c>
      <c r="J39" s="143">
        <f>+'(令和5年10月)'!J20</f>
        <v>1325534.4545454546</v>
      </c>
      <c r="K39" s="142">
        <f>+'(令和5年10月)'!K20</f>
        <v>1685</v>
      </c>
      <c r="L39" s="143">
        <f>+'(令和5年10月)'!L20</f>
        <v>3245398</v>
      </c>
      <c r="M39" s="142">
        <f>+'(令和5年10月)'!M20</f>
        <v>6722.1279999999997</v>
      </c>
      <c r="N39" s="143">
        <f>+'(令和5年10月)'!N20</f>
        <v>1683269</v>
      </c>
      <c r="O39" s="142">
        <f>+'(令和5年10月)'!O20</f>
        <v>4008</v>
      </c>
      <c r="P39" s="143">
        <f>+'(令和5年10月)'!P20</f>
        <v>1373941</v>
      </c>
      <c r="Q39" s="142">
        <f>+'(令和5年10月)'!Q20</f>
        <v>28509</v>
      </c>
      <c r="R39" s="143">
        <f>+'(令和5年10月)'!R20</f>
        <v>5327583.2</v>
      </c>
      <c r="S39" s="144">
        <f>+'(令和5年10月)'!S20</f>
        <v>48213</v>
      </c>
      <c r="T39" s="145">
        <f>+'(令和5年10月)'!T20</f>
        <v>8392459</v>
      </c>
      <c r="U39" s="142">
        <f>+'(令和5年10月)'!U20</f>
        <v>3365</v>
      </c>
      <c r="V39" s="143">
        <f>+'(令和5年10月)'!V20</f>
        <v>1364334.2325581396</v>
      </c>
      <c r="W39" s="142">
        <f>+'(令和5年10月)'!W20</f>
        <v>6501.2470000000003</v>
      </c>
      <c r="X39" s="143">
        <f>+'(令和5年10月)'!X20</f>
        <v>1376899</v>
      </c>
      <c r="Y39" s="146">
        <f>+'(令和5年10月)'!Y20</f>
        <v>103274.713</v>
      </c>
      <c r="Z39" s="147">
        <f>+'(令和5年10月)'!Z20</f>
        <v>24675443.887103595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+'(令和5年10月)'!E21</f>
        <v>1154</v>
      </c>
      <c r="F40" s="149">
        <f>+'(令和5年10月)'!F21</f>
        <v>129705</v>
      </c>
      <c r="G40" s="148">
        <f>+'(令和5年10月)'!G21</f>
        <v>1033.771</v>
      </c>
      <c r="H40" s="149">
        <f>+'(令和5年10月)'!H21</f>
        <v>392252</v>
      </c>
      <c r="I40" s="148">
        <f>+'(令和5年10月)'!I21</f>
        <v>2058</v>
      </c>
      <c r="J40" s="149">
        <f>+'(令和5年10月)'!J21</f>
        <v>1432975.4818181819</v>
      </c>
      <c r="K40" s="148">
        <f>+'(令和5年10月)'!K21</f>
        <v>2379</v>
      </c>
      <c r="L40" s="149">
        <f>+'(令和5年10月)'!L21</f>
        <v>4594241</v>
      </c>
      <c r="M40" s="148">
        <f>+'(令和5年10月)'!M21</f>
        <v>7368.5739999999996</v>
      </c>
      <c r="N40" s="149">
        <f>+'(令和5年10月)'!N21</f>
        <v>1358268</v>
      </c>
      <c r="O40" s="148">
        <f>+'(令和5年10月)'!O21</f>
        <v>4042</v>
      </c>
      <c r="P40" s="149">
        <f>+'(令和5年10月)'!P21</f>
        <v>1383967</v>
      </c>
      <c r="Q40" s="148">
        <f>+'(令和5年10月)'!Q21</f>
        <v>29337</v>
      </c>
      <c r="R40" s="149">
        <f>+'(令和5年10月)'!R21</f>
        <v>5576506.2000000002</v>
      </c>
      <c r="S40" s="144">
        <f>+'(令和5年10月)'!S21</f>
        <v>46606</v>
      </c>
      <c r="T40" s="145">
        <f>+'(令和5年10月)'!T21</f>
        <v>8303886</v>
      </c>
      <c r="U40" s="148">
        <f>+'(令和5年10月)'!U21</f>
        <v>4793</v>
      </c>
      <c r="V40" s="149">
        <f>+'(令和5年10月)'!V21</f>
        <v>1804920.5581395349</v>
      </c>
      <c r="W40" s="148">
        <f>+'(令和5年10月)'!W21</f>
        <v>6594.4570000000003</v>
      </c>
      <c r="X40" s="149">
        <f>+'(令和5年10月)'!X21</f>
        <v>1478311</v>
      </c>
      <c r="Y40" s="150">
        <f>+'(令和5年10月)'!Y21</f>
        <v>105365.802</v>
      </c>
      <c r="Z40" s="151">
        <f>+'(令和5年10月)'!Z21</f>
        <v>26455032.239957716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+'(令和5年10月)'!E22</f>
        <v>2363.9080000000004</v>
      </c>
      <c r="F41" s="149">
        <f>+'(令和5年10月)'!F22</f>
        <v>466083</v>
      </c>
      <c r="G41" s="148">
        <f>+'(令和5年10月)'!G22</f>
        <v>1722.03</v>
      </c>
      <c r="H41" s="149">
        <f>+'(令和5年10月)'!H22</f>
        <v>751676</v>
      </c>
      <c r="I41" s="148">
        <f>+'(令和5年10月)'!I22</f>
        <v>3124</v>
      </c>
      <c r="J41" s="149">
        <f>+'(令和5年10月)'!J22</f>
        <v>2425693.8181818184</v>
      </c>
      <c r="K41" s="148">
        <f>+'(令和5年10月)'!K22</f>
        <v>6002</v>
      </c>
      <c r="L41" s="149">
        <f>+'(令和5年10月)'!L22</f>
        <v>1926435</v>
      </c>
      <c r="M41" s="148">
        <f>+'(令和5年10月)'!M22</f>
        <v>16865.91</v>
      </c>
      <c r="N41" s="149">
        <f>+'(令和5年10月)'!N22</f>
        <v>3731789.25</v>
      </c>
      <c r="O41" s="148">
        <f>+'(令和5年10月)'!O22</f>
        <v>4829</v>
      </c>
      <c r="P41" s="149">
        <f>+'(令和5年10月)'!P22</f>
        <v>1499297</v>
      </c>
      <c r="Q41" s="148">
        <f>+'(令和5年10月)'!Q22</f>
        <v>61107.9</v>
      </c>
      <c r="R41" s="149">
        <f>+'(令和5年10月)'!R22</f>
        <v>11153438.699999999</v>
      </c>
      <c r="S41" s="144">
        <f>+'(令和5年10月)'!S22</f>
        <v>38345.199999999997</v>
      </c>
      <c r="T41" s="145">
        <f>+'(令和5年10月)'!T22</f>
        <v>3871407</v>
      </c>
      <c r="U41" s="148">
        <f>+'(令和5年10月)'!U22</f>
        <v>4779.5</v>
      </c>
      <c r="V41" s="149">
        <f>+'(令和5年10月)'!V22</f>
        <v>1824032.1279069767</v>
      </c>
      <c r="W41" s="148">
        <f>+'(令和5年10月)'!W22</f>
        <v>7797.9166999999989</v>
      </c>
      <c r="X41" s="149">
        <f>+'(令和5年10月)'!X22</f>
        <v>1849495</v>
      </c>
      <c r="Y41" s="150">
        <f>+'(令和5年10月)'!Y22</f>
        <v>146937.36470000001</v>
      </c>
      <c r="Z41" s="151">
        <f>+'(令和5年10月)'!Z22</f>
        <v>29499346.896088794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+'(令和5年10月)'!E23</f>
        <v>52.197621536310322</v>
      </c>
      <c r="F42" s="193">
        <f>+'(令和5年10月)'!F23</f>
        <v>0</v>
      </c>
      <c r="G42" s="192">
        <f>+'(令和5年10月)'!G23</f>
        <v>62.082439222783279</v>
      </c>
      <c r="H42" s="193">
        <f>+'(令和5年10月)'!H23</f>
        <v>0</v>
      </c>
      <c r="I42" s="192">
        <f>+'(令和5年10月)'!I23</f>
        <v>62.674619369015851</v>
      </c>
      <c r="J42" s="193">
        <f>+'(令和5年10月)'!J23</f>
        <v>0</v>
      </c>
      <c r="K42" s="192">
        <f>+'(令和5年10月)'!K23</f>
        <v>32.005040163805326</v>
      </c>
      <c r="L42" s="193">
        <f>+'(令和5年10月)'!L23</f>
        <v>0</v>
      </c>
      <c r="M42" s="192">
        <f>+'(令和5年10月)'!M23</f>
        <v>40.98723885608424</v>
      </c>
      <c r="N42" s="193">
        <f>+'(令和5年10月)'!N23</f>
        <v>0</v>
      </c>
      <c r="O42" s="192">
        <f>+'(令和5年10月)'!O23</f>
        <v>83.058192323565834</v>
      </c>
      <c r="P42" s="193">
        <f>+'(令和5年10月)'!P23</f>
        <v>0</v>
      </c>
      <c r="Q42" s="192">
        <f>+'(令和5年10月)'!Q23</f>
        <v>47.012527246395187</v>
      </c>
      <c r="R42" s="193">
        <f>+'(令和5年10月)'!R23</f>
        <v>0</v>
      </c>
      <c r="S42" s="192">
        <f>+'(令和5年10月)'!S23</f>
        <v>126.28490451950765</v>
      </c>
      <c r="T42" s="193">
        <f>+'(令和5年10月)'!T23</f>
        <v>0</v>
      </c>
      <c r="U42" s="192">
        <f>+'(令和5年10月)'!U23</f>
        <v>74.251388004004738</v>
      </c>
      <c r="V42" s="193">
        <f>+'(令和5年10月)'!V23</f>
        <v>0</v>
      </c>
      <c r="W42" s="192">
        <f>+'(令和5年10月)'!W23</f>
        <v>83.47037907996355</v>
      </c>
      <c r="X42" s="193">
        <f>+'(令和5年10月)'!X23</f>
        <v>0</v>
      </c>
      <c r="Y42" s="192">
        <f>+'(令和5年10月)'!Y23</f>
        <v>70.494801098287923</v>
      </c>
      <c r="Z42" s="193">
        <f>+'(令和5年10月)'!Z23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-158</v>
      </c>
      <c r="F43" s="93">
        <f t="shared" si="18"/>
        <v>-48892</v>
      </c>
      <c r="G43" s="90">
        <f t="shared" si="18"/>
        <v>-66.807000000000016</v>
      </c>
      <c r="H43" s="91">
        <f t="shared" si="18"/>
        <v>-40114</v>
      </c>
      <c r="I43" s="92">
        <f t="shared" si="18"/>
        <v>72</v>
      </c>
      <c r="J43" s="93">
        <f t="shared" si="18"/>
        <v>517428.27272727271</v>
      </c>
      <c r="K43" s="90">
        <f t="shared" si="18"/>
        <v>425</v>
      </c>
      <c r="L43" s="91">
        <f t="shared" si="18"/>
        <v>825420</v>
      </c>
      <c r="M43" s="92">
        <f t="shared" si="18"/>
        <v>-689.98399999999947</v>
      </c>
      <c r="N43" s="93">
        <f t="shared" si="18"/>
        <v>-329103</v>
      </c>
      <c r="O43" s="90">
        <f t="shared" si="18"/>
        <v>467</v>
      </c>
      <c r="P43" s="91">
        <f t="shared" si="18"/>
        <v>118247</v>
      </c>
      <c r="Q43" s="92">
        <f t="shared" si="18"/>
        <v>-1198</v>
      </c>
      <c r="R43" s="93">
        <f t="shared" si="18"/>
        <v>-153217</v>
      </c>
      <c r="S43" s="90">
        <f t="shared" si="18"/>
        <v>1472</v>
      </c>
      <c r="T43" s="91">
        <f t="shared" si="18"/>
        <v>-221804</v>
      </c>
      <c r="U43" s="92">
        <f t="shared" si="18"/>
        <v>536</v>
      </c>
      <c r="V43" s="93">
        <f t="shared" si="18"/>
        <v>35418.418604651</v>
      </c>
      <c r="W43" s="90">
        <f t="shared" si="18"/>
        <v>145.51899999999932</v>
      </c>
      <c r="X43" s="91">
        <f t="shared" si="18"/>
        <v>33199</v>
      </c>
      <c r="Y43" s="90">
        <f t="shared" si="18"/>
        <v>1004.7280000000028</v>
      </c>
      <c r="Z43" s="91">
        <f t="shared" si="18"/>
        <v>736582.69133192301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161</v>
      </c>
      <c r="F44" s="97">
        <f t="shared" si="18"/>
        <v>25772</v>
      </c>
      <c r="G44" s="94">
        <f t="shared" si="18"/>
        <v>40.79099999999994</v>
      </c>
      <c r="H44" s="95">
        <f t="shared" si="18"/>
        <v>10385</v>
      </c>
      <c r="I44" s="96">
        <f t="shared" si="18"/>
        <v>-125</v>
      </c>
      <c r="J44" s="97">
        <f t="shared" si="18"/>
        <v>122390.72727272729</v>
      </c>
      <c r="K44" s="94">
        <f t="shared" si="18"/>
        <v>-303</v>
      </c>
      <c r="L44" s="95">
        <f t="shared" si="18"/>
        <v>-599034</v>
      </c>
      <c r="M44" s="96">
        <f t="shared" si="18"/>
        <v>1727.5379999999996</v>
      </c>
      <c r="N44" s="97">
        <f t="shared" si="18"/>
        <v>592043</v>
      </c>
      <c r="O44" s="94">
        <f t="shared" si="18"/>
        <v>326</v>
      </c>
      <c r="P44" s="95">
        <f t="shared" si="18"/>
        <v>125305</v>
      </c>
      <c r="Q44" s="96">
        <f t="shared" si="18"/>
        <v>-823</v>
      </c>
      <c r="R44" s="97">
        <f t="shared" si="18"/>
        <v>-152766.20000000019</v>
      </c>
      <c r="S44" s="94">
        <f t="shared" si="18"/>
        <v>394</v>
      </c>
      <c r="T44" s="95">
        <f t="shared" si="18"/>
        <v>-623415</v>
      </c>
      <c r="U44" s="96">
        <f t="shared" si="18"/>
        <v>-77</v>
      </c>
      <c r="V44" s="97">
        <f t="shared" si="18"/>
        <v>286070.4418604651</v>
      </c>
      <c r="W44" s="94">
        <f t="shared" si="18"/>
        <v>-62.011000000000422</v>
      </c>
      <c r="X44" s="95">
        <f t="shared" si="18"/>
        <v>-75840</v>
      </c>
      <c r="Y44" s="94">
        <f t="shared" si="18"/>
        <v>1259.3179999999993</v>
      </c>
      <c r="Z44" s="95">
        <f t="shared" si="18"/>
        <v>-289089.03086680546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-214</v>
      </c>
      <c r="F45" s="97">
        <f t="shared" si="18"/>
        <v>-38247</v>
      </c>
      <c r="G45" s="94">
        <f t="shared" si="18"/>
        <v>-64.030999999999949</v>
      </c>
      <c r="H45" s="95">
        <f t="shared" si="18"/>
        <v>-22847</v>
      </c>
      <c r="I45" s="96">
        <f t="shared" si="18"/>
        <v>74</v>
      </c>
      <c r="J45" s="97">
        <f t="shared" si="18"/>
        <v>287596.51818181807</v>
      </c>
      <c r="K45" s="94">
        <f t="shared" si="18"/>
        <v>34</v>
      </c>
      <c r="L45" s="95">
        <f t="shared" si="18"/>
        <v>75611</v>
      </c>
      <c r="M45" s="96">
        <f t="shared" si="18"/>
        <v>-3063.9679999999989</v>
      </c>
      <c r="N45" s="97">
        <f t="shared" si="18"/>
        <v>-596145</v>
      </c>
      <c r="O45" s="94">
        <f t="shared" si="18"/>
        <v>107</v>
      </c>
      <c r="P45" s="95">
        <f t="shared" si="18"/>
        <v>-17084</v>
      </c>
      <c r="Q45" s="96">
        <f t="shared" si="18"/>
        <v>-1203</v>
      </c>
      <c r="R45" s="97">
        <f t="shared" si="18"/>
        <v>-249373.79999999888</v>
      </c>
      <c r="S45" s="94">
        <f t="shared" si="18"/>
        <v>2685</v>
      </c>
      <c r="T45" s="95">
        <f t="shared" si="18"/>
        <v>490184</v>
      </c>
      <c r="U45" s="96">
        <f t="shared" si="18"/>
        <v>-815</v>
      </c>
      <c r="V45" s="97">
        <f t="shared" si="18"/>
        <v>-691238.3488372094</v>
      </c>
      <c r="W45" s="94">
        <f t="shared" si="18"/>
        <v>114.32000000000153</v>
      </c>
      <c r="X45" s="95">
        <f t="shared" si="18"/>
        <v>7627</v>
      </c>
      <c r="Y45" s="94">
        <f t="shared" si="18"/>
        <v>-2345.6790000000037</v>
      </c>
      <c r="Z45" s="95">
        <f t="shared" si="18"/>
        <v>-753916.63065538928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1.3269350694529507</v>
      </c>
      <c r="F46" s="193"/>
      <c r="G46" s="192">
        <f>G23-G42</f>
        <v>-0.39382649194576658</v>
      </c>
      <c r="H46" s="193"/>
      <c r="I46" s="192">
        <f>I23-I42</f>
        <v>-0.35256938483362177</v>
      </c>
      <c r="J46" s="193"/>
      <c r="K46" s="192">
        <f>K23-K42</f>
        <v>2.7681779787432674</v>
      </c>
      <c r="L46" s="193"/>
      <c r="M46" s="192">
        <f>M23-M42</f>
        <v>8.3421240220201653</v>
      </c>
      <c r="N46" s="193"/>
      <c r="O46" s="192">
        <f t="shared" si="18"/>
        <v>7.4999233958402129</v>
      </c>
      <c r="P46" s="193"/>
      <c r="Q46" s="192">
        <f t="shared" si="18"/>
        <v>-0.8810436347441879</v>
      </c>
      <c r="R46" s="193"/>
      <c r="S46" s="192">
        <f t="shared" si="18"/>
        <v>-4.477644335621946</v>
      </c>
      <c r="T46" s="193"/>
      <c r="U46" s="192">
        <f t="shared" si="18"/>
        <v>24.296187476324619</v>
      </c>
      <c r="V46" s="193"/>
      <c r="W46" s="192">
        <f t="shared" si="18"/>
        <v>0.41939375955563207</v>
      </c>
      <c r="X46" s="193"/>
      <c r="Y46" s="192">
        <f t="shared" si="18"/>
        <v>1.8494680956819138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87.450357426528996</v>
      </c>
      <c r="F47" s="72">
        <f t="shared" si="19"/>
        <v>70.56861824442278</v>
      </c>
      <c r="G47" s="71">
        <f t="shared" si="19"/>
        <v>93.798882059298009</v>
      </c>
      <c r="H47" s="73">
        <f t="shared" si="19"/>
        <v>90.446864045115078</v>
      </c>
      <c r="I47" s="74">
        <f t="shared" si="19"/>
        <v>103.72093023255815</v>
      </c>
      <c r="J47" s="72">
        <f t="shared" si="19"/>
        <v>139.03544498243213</v>
      </c>
      <c r="K47" s="71">
        <f t="shared" si="19"/>
        <v>125.22255192878337</v>
      </c>
      <c r="L47" s="73">
        <f t="shared" si="19"/>
        <v>125.43355237169678</v>
      </c>
      <c r="M47" s="74">
        <f t="shared" si="19"/>
        <v>89.735631335791282</v>
      </c>
      <c r="N47" s="72">
        <f t="shared" si="19"/>
        <v>80.448579519969769</v>
      </c>
      <c r="O47" s="71">
        <f t="shared" si="19"/>
        <v>111.65169660678642</v>
      </c>
      <c r="P47" s="73">
        <f t="shared" si="19"/>
        <v>108.60641031892928</v>
      </c>
      <c r="Q47" s="74">
        <f t="shared" si="19"/>
        <v>95.79781823283875</v>
      </c>
      <c r="R47" s="72">
        <f t="shared" si="19"/>
        <v>97.124080577474601</v>
      </c>
      <c r="S47" s="71">
        <f t="shared" si="19"/>
        <v>103.05311845352914</v>
      </c>
      <c r="T47" s="73">
        <f t="shared" si="19"/>
        <v>97.357103561661731</v>
      </c>
      <c r="U47" s="74">
        <f t="shared" si="19"/>
        <v>115.92867756315009</v>
      </c>
      <c r="V47" s="72">
        <f t="shared" si="19"/>
        <v>102.59602213002023</v>
      </c>
      <c r="W47" s="71">
        <f t="shared" si="19"/>
        <v>102.23832443222045</v>
      </c>
      <c r="X47" s="73">
        <f t="shared" si="19"/>
        <v>102.41114271998164</v>
      </c>
      <c r="Y47" s="71">
        <f t="shared" si="19"/>
        <v>100.97286932184456</v>
      </c>
      <c r="Z47" s="73">
        <f t="shared" si="19"/>
        <v>102.98508385381831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113.95147313691507</v>
      </c>
      <c r="F48" s="66">
        <f t="shared" si="19"/>
        <v>119.8697043290544</v>
      </c>
      <c r="G48" s="63">
        <f t="shared" si="19"/>
        <v>103.94584487280065</v>
      </c>
      <c r="H48" s="64">
        <f t="shared" si="19"/>
        <v>102.64753270856491</v>
      </c>
      <c r="I48" s="65">
        <f t="shared" si="19"/>
        <v>93.926141885325549</v>
      </c>
      <c r="J48" s="66">
        <f t="shared" si="19"/>
        <v>108.54102033326041</v>
      </c>
      <c r="K48" s="63">
        <f t="shared" si="19"/>
        <v>87.263556116015124</v>
      </c>
      <c r="L48" s="64">
        <f t="shared" si="19"/>
        <v>86.961197725587311</v>
      </c>
      <c r="M48" s="65">
        <f t="shared" si="19"/>
        <v>123.44467192702413</v>
      </c>
      <c r="N48" s="66">
        <f t="shared" si="19"/>
        <v>143.58808423668967</v>
      </c>
      <c r="O48" s="63">
        <f t="shared" si="19"/>
        <v>108.06531420089065</v>
      </c>
      <c r="P48" s="64">
        <f t="shared" si="19"/>
        <v>109.05404536379841</v>
      </c>
      <c r="Q48" s="65">
        <f t="shared" si="19"/>
        <v>97.194668848212146</v>
      </c>
      <c r="R48" s="66">
        <f t="shared" si="19"/>
        <v>97.260539224362375</v>
      </c>
      <c r="S48" s="63">
        <f t="shared" si="19"/>
        <v>100.84538471441445</v>
      </c>
      <c r="T48" s="64">
        <f t="shared" si="19"/>
        <v>92.49249086512026</v>
      </c>
      <c r="U48" s="65">
        <f t="shared" si="19"/>
        <v>98.393490506989352</v>
      </c>
      <c r="V48" s="66">
        <f t="shared" si="19"/>
        <v>115.84947551128451</v>
      </c>
      <c r="W48" s="63">
        <f t="shared" si="19"/>
        <v>99.059649642116085</v>
      </c>
      <c r="X48" s="64">
        <f t="shared" si="19"/>
        <v>94.869821032245582</v>
      </c>
      <c r="Y48" s="63">
        <f t="shared" si="19"/>
        <v>101.19518665078826</v>
      </c>
      <c r="Z48" s="64">
        <f t="shared" si="19"/>
        <v>98.907243702276944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90.947194222448587</v>
      </c>
      <c r="F49" s="70">
        <f t="shared" si="19"/>
        <v>91.793950862829149</v>
      </c>
      <c r="G49" s="67">
        <f t="shared" si="19"/>
        <v>96.281655952567618</v>
      </c>
      <c r="H49" s="68">
        <f t="shared" si="19"/>
        <v>96.960525545580808</v>
      </c>
      <c r="I49" s="69">
        <f t="shared" si="19"/>
        <v>102.36875800256082</v>
      </c>
      <c r="J49" s="70">
        <f t="shared" si="19"/>
        <v>111.85625803331544</v>
      </c>
      <c r="K49" s="67">
        <f t="shared" si="19"/>
        <v>100.56647784071977</v>
      </c>
      <c r="L49" s="68">
        <f t="shared" si="19"/>
        <v>103.92491830765118</v>
      </c>
      <c r="M49" s="69">
        <f t="shared" si="19"/>
        <v>81.833366832859895</v>
      </c>
      <c r="N49" s="70">
        <f t="shared" si="19"/>
        <v>84.025223289337674</v>
      </c>
      <c r="O49" s="67">
        <f t="shared" si="19"/>
        <v>102.21577966452682</v>
      </c>
      <c r="P49" s="68">
        <f t="shared" si="19"/>
        <v>98.860532636295545</v>
      </c>
      <c r="Q49" s="69">
        <f t="shared" si="19"/>
        <v>98.031351101903354</v>
      </c>
      <c r="R49" s="70">
        <f t="shared" si="19"/>
        <v>97.764153220297885</v>
      </c>
      <c r="S49" s="67">
        <f t="shared" si="19"/>
        <v>107.00218019465279</v>
      </c>
      <c r="T49" s="68">
        <f t="shared" si="19"/>
        <v>112.66164988594586</v>
      </c>
      <c r="U49" s="69">
        <f t="shared" si="19"/>
        <v>82.948007113714823</v>
      </c>
      <c r="V49" s="70">
        <f t="shared" si="19"/>
        <v>62.103828202281441</v>
      </c>
      <c r="W49" s="67">
        <f t="shared" si="19"/>
        <v>101.46603258790905</v>
      </c>
      <c r="X49" s="68">
        <f t="shared" si="19"/>
        <v>100.41238283964</v>
      </c>
      <c r="Y49" s="67">
        <f t="shared" si="19"/>
        <v>98.403619797599376</v>
      </c>
      <c r="Z49" s="68">
        <f t="shared" si="19"/>
        <v>97.444293823483434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B5-469A-4451-9871-E91BC11559BA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80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802</v>
      </c>
      <c r="F5" s="14">
        <v>68679</v>
      </c>
      <c r="G5" s="15">
        <v>30</v>
      </c>
      <c r="H5" s="16">
        <v>5460</v>
      </c>
      <c r="I5" s="13">
        <v>1163</v>
      </c>
      <c r="J5" s="14">
        <v>1065139</v>
      </c>
      <c r="K5" s="17">
        <v>1610</v>
      </c>
      <c r="L5" s="18">
        <v>3183203</v>
      </c>
      <c r="M5" s="13">
        <v>629</v>
      </c>
      <c r="N5" s="75">
        <v>181429</v>
      </c>
      <c r="O5" s="19">
        <v>728</v>
      </c>
      <c r="P5" s="18">
        <v>66023</v>
      </c>
      <c r="Q5" s="13">
        <v>13118</v>
      </c>
      <c r="R5" s="14">
        <v>2019984</v>
      </c>
      <c r="S5" s="19">
        <v>18620</v>
      </c>
      <c r="T5" s="18">
        <v>5160206</v>
      </c>
      <c r="U5" s="13">
        <v>3106</v>
      </c>
      <c r="V5" s="14">
        <v>1330167</v>
      </c>
      <c r="W5" s="13">
        <v>312</v>
      </c>
      <c r="X5" s="18">
        <v>67969</v>
      </c>
      <c r="Y5" s="20">
        <f t="shared" ref="Y5:Z19" si="0">+W5+U5+S5+Q5+O5+M5+K5+I5+G5+E5</f>
        <v>40118</v>
      </c>
      <c r="Z5" s="21">
        <f t="shared" si="0"/>
        <v>13148259</v>
      </c>
    </row>
    <row r="6" spans="1:26" ht="18.95" customHeight="1" x14ac:dyDescent="0.15">
      <c r="A6" s="7"/>
      <c r="B6" s="22"/>
      <c r="C6" s="83"/>
      <c r="D6" s="81" t="s">
        <v>22</v>
      </c>
      <c r="E6" s="23">
        <v>869</v>
      </c>
      <c r="F6" s="24">
        <v>72700</v>
      </c>
      <c r="G6" s="25">
        <v>30</v>
      </c>
      <c r="H6" s="26">
        <v>5400</v>
      </c>
      <c r="I6" s="27">
        <v>1281</v>
      </c>
      <c r="J6" s="21">
        <v>1169200</v>
      </c>
      <c r="K6" s="25">
        <v>2288</v>
      </c>
      <c r="L6" s="26">
        <v>4545073</v>
      </c>
      <c r="M6" s="27">
        <v>691</v>
      </c>
      <c r="N6" s="76">
        <v>197625</v>
      </c>
      <c r="O6" s="25">
        <v>709</v>
      </c>
      <c r="P6" s="26">
        <v>58649</v>
      </c>
      <c r="Q6" s="27">
        <v>13687</v>
      </c>
      <c r="R6" s="21">
        <v>2097725</v>
      </c>
      <c r="S6" s="25">
        <v>18677</v>
      </c>
      <c r="T6" s="26">
        <v>5186895</v>
      </c>
      <c r="U6" s="27">
        <v>3883</v>
      </c>
      <c r="V6" s="21">
        <v>1710337</v>
      </c>
      <c r="W6" s="27">
        <v>290</v>
      </c>
      <c r="X6" s="26">
        <v>87816</v>
      </c>
      <c r="Y6" s="20">
        <f t="shared" si="0"/>
        <v>42405</v>
      </c>
      <c r="Z6" s="21">
        <f t="shared" si="0"/>
        <v>15131420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1450.9</v>
      </c>
      <c r="F7" s="36">
        <v>271429</v>
      </c>
      <c r="G7" s="29">
        <v>151</v>
      </c>
      <c r="H7" s="30">
        <v>74178</v>
      </c>
      <c r="I7" s="31">
        <v>1816</v>
      </c>
      <c r="J7" s="32">
        <v>2053508</v>
      </c>
      <c r="K7" s="77">
        <v>5750</v>
      </c>
      <c r="L7" s="30">
        <v>1770958</v>
      </c>
      <c r="M7" s="23">
        <v>1403.3</v>
      </c>
      <c r="N7" s="24">
        <v>219982.25</v>
      </c>
      <c r="O7" s="33">
        <v>3067</v>
      </c>
      <c r="P7" s="34">
        <v>712239</v>
      </c>
      <c r="Q7" s="23">
        <v>32900.400000000001</v>
      </c>
      <c r="R7" s="24">
        <v>5115419</v>
      </c>
      <c r="S7" s="33">
        <v>30309.200000000001</v>
      </c>
      <c r="T7" s="34">
        <v>2906996</v>
      </c>
      <c r="U7" s="23">
        <v>3368.5</v>
      </c>
      <c r="V7" s="24">
        <v>1642045.5</v>
      </c>
      <c r="W7" s="23">
        <v>1181.2</v>
      </c>
      <c r="X7" s="34">
        <v>284381</v>
      </c>
      <c r="Y7" s="31">
        <f t="shared" si="0"/>
        <v>81397.5</v>
      </c>
      <c r="Z7" s="24">
        <f t="shared" si="0"/>
        <v>15051135.75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237</v>
      </c>
      <c r="F8" s="14">
        <v>42635</v>
      </c>
      <c r="G8" s="15">
        <v>172.33799999999999</v>
      </c>
      <c r="H8" s="16">
        <v>100400</v>
      </c>
      <c r="I8" s="13">
        <v>582</v>
      </c>
      <c r="J8" s="14">
        <v>116460.45454545456</v>
      </c>
      <c r="K8" s="17">
        <v>0</v>
      </c>
      <c r="L8" s="18">
        <v>0</v>
      </c>
      <c r="M8" s="13">
        <v>4398</v>
      </c>
      <c r="N8" s="75">
        <v>861859</v>
      </c>
      <c r="O8" s="19">
        <v>0</v>
      </c>
      <c r="P8" s="18">
        <v>0</v>
      </c>
      <c r="Q8" s="13">
        <v>7423</v>
      </c>
      <c r="R8" s="14">
        <v>1446815</v>
      </c>
      <c r="S8" s="19">
        <v>29306</v>
      </c>
      <c r="T8" s="18">
        <v>3168868</v>
      </c>
      <c r="U8" s="13">
        <v>232</v>
      </c>
      <c r="V8" s="14">
        <v>30200.232558139534</v>
      </c>
      <c r="W8" s="13">
        <v>43</v>
      </c>
      <c r="X8" s="18">
        <v>1400</v>
      </c>
      <c r="Y8" s="13">
        <f t="shared" si="0"/>
        <v>42393.338000000003</v>
      </c>
      <c r="Z8" s="14">
        <f t="shared" si="0"/>
        <v>5768637.6871035937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191</v>
      </c>
      <c r="F9" s="24">
        <v>33466</v>
      </c>
      <c r="G9" s="25">
        <v>167.77099999999999</v>
      </c>
      <c r="H9" s="26">
        <v>94600</v>
      </c>
      <c r="I9" s="27">
        <v>549</v>
      </c>
      <c r="J9" s="21">
        <v>119221.18181818182</v>
      </c>
      <c r="K9" s="25">
        <v>23</v>
      </c>
      <c r="L9" s="26">
        <v>418</v>
      </c>
      <c r="M9" s="27">
        <v>4660.45</v>
      </c>
      <c r="N9" s="76">
        <v>677670</v>
      </c>
      <c r="O9" s="25">
        <v>0</v>
      </c>
      <c r="P9" s="26">
        <v>0</v>
      </c>
      <c r="Q9" s="27">
        <v>7776</v>
      </c>
      <c r="R9" s="21">
        <v>1603517</v>
      </c>
      <c r="S9" s="25">
        <v>27666</v>
      </c>
      <c r="T9" s="26">
        <v>3058312</v>
      </c>
      <c r="U9" s="27">
        <v>876</v>
      </c>
      <c r="V9" s="21">
        <v>64162.558139534885</v>
      </c>
      <c r="W9" s="27">
        <v>54</v>
      </c>
      <c r="X9" s="26">
        <v>1940</v>
      </c>
      <c r="Y9" s="20">
        <f t="shared" si="0"/>
        <v>41963.220999999998</v>
      </c>
      <c r="Z9" s="21">
        <f t="shared" si="0"/>
        <v>5653306.7399577163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279</v>
      </c>
      <c r="F10" s="36">
        <v>50064</v>
      </c>
      <c r="G10" s="29">
        <v>173.03</v>
      </c>
      <c r="H10" s="30">
        <v>100481</v>
      </c>
      <c r="I10" s="37">
        <v>862</v>
      </c>
      <c r="J10" s="38">
        <v>115090.81818181818</v>
      </c>
      <c r="K10" s="77">
        <v>54</v>
      </c>
      <c r="L10" s="30">
        <v>1877</v>
      </c>
      <c r="M10" s="35">
        <v>8662.5499999999993</v>
      </c>
      <c r="N10" s="36">
        <v>2002137</v>
      </c>
      <c r="O10" s="29">
        <v>0</v>
      </c>
      <c r="P10" s="30">
        <v>0</v>
      </c>
      <c r="Q10" s="35">
        <v>12633</v>
      </c>
      <c r="R10" s="36">
        <v>1697021</v>
      </c>
      <c r="S10" s="29">
        <v>7877</v>
      </c>
      <c r="T10" s="30">
        <v>929626</v>
      </c>
      <c r="U10" s="35">
        <v>842</v>
      </c>
      <c r="V10" s="36">
        <v>62609.627906976748</v>
      </c>
      <c r="W10" s="35">
        <v>360</v>
      </c>
      <c r="X10" s="30">
        <v>19168</v>
      </c>
      <c r="Y10" s="37">
        <f t="shared" si="0"/>
        <v>31742.579999999998</v>
      </c>
      <c r="Z10" s="36">
        <f t="shared" si="0"/>
        <v>4978074.4460887946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2789</v>
      </c>
      <c r="R11" s="14">
        <v>743576.2</v>
      </c>
      <c r="S11" s="19">
        <v>0</v>
      </c>
      <c r="T11" s="18">
        <v>0</v>
      </c>
      <c r="U11" s="13">
        <v>26</v>
      </c>
      <c r="V11" s="14">
        <v>3747</v>
      </c>
      <c r="W11" s="13">
        <v>0</v>
      </c>
      <c r="X11" s="18">
        <v>20</v>
      </c>
      <c r="Y11" s="13">
        <f>+W11+U11+S11+Q11+O11+M11+K11+I11+G11+E11</f>
        <v>2905</v>
      </c>
      <c r="Z11" s="14">
        <f t="shared" si="0"/>
        <v>837343.2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13</v>
      </c>
      <c r="J12" s="21">
        <v>2251.3000000000002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2680</v>
      </c>
      <c r="R12" s="21">
        <v>729771.2</v>
      </c>
      <c r="S12" s="25">
        <v>0</v>
      </c>
      <c r="T12" s="26">
        <v>50</v>
      </c>
      <c r="U12" s="27">
        <v>30</v>
      </c>
      <c r="V12" s="21">
        <v>29541</v>
      </c>
      <c r="W12" s="27">
        <v>6</v>
      </c>
      <c r="X12" s="26">
        <v>6000</v>
      </c>
      <c r="Y12" s="20">
        <f t="shared" ref="Y12:Y19" si="1">+W12+U12+S12+Q12+O12+M12+K12+I12+G12+E12</f>
        <v>2819</v>
      </c>
      <c r="Z12" s="21">
        <f t="shared" si="0"/>
        <v>857613.5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54</v>
      </c>
      <c r="J13" s="38">
        <v>15613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7878.5</v>
      </c>
      <c r="R13" s="36">
        <v>2128851.7000000002</v>
      </c>
      <c r="S13" s="29">
        <v>2</v>
      </c>
      <c r="T13" s="30">
        <v>1835</v>
      </c>
      <c r="U13" s="35">
        <v>517</v>
      </c>
      <c r="V13" s="36">
        <v>107937</v>
      </c>
      <c r="W13" s="35">
        <v>13</v>
      </c>
      <c r="X13" s="30">
        <v>35950</v>
      </c>
      <c r="Y13" s="37">
        <f t="shared" si="1"/>
        <v>8678.5</v>
      </c>
      <c r="Z13" s="36">
        <f t="shared" si="0"/>
        <v>2504186.7000000002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744</v>
      </c>
      <c r="N14" s="75">
        <v>41132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744</v>
      </c>
      <c r="Z14" s="14">
        <f t="shared" si="0"/>
        <v>41132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1348</v>
      </c>
      <c r="N15" s="76">
        <v>85789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1348</v>
      </c>
      <c r="Z15" s="24">
        <f t="shared" si="0"/>
        <v>85789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5408</v>
      </c>
      <c r="N16" s="36">
        <v>861556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5408</v>
      </c>
      <c r="Z16" s="36">
        <f t="shared" si="0"/>
        <v>861556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220</v>
      </c>
      <c r="F17" s="14">
        <v>54808</v>
      </c>
      <c r="G17" s="19">
        <v>800</v>
      </c>
      <c r="H17" s="18">
        <v>239044</v>
      </c>
      <c r="I17" s="13">
        <v>190</v>
      </c>
      <c r="J17" s="14">
        <v>143935</v>
      </c>
      <c r="K17" s="19">
        <v>75</v>
      </c>
      <c r="L17" s="18">
        <v>62195</v>
      </c>
      <c r="M17" s="13">
        <v>936.12800000000004</v>
      </c>
      <c r="N17" s="75">
        <v>583849</v>
      </c>
      <c r="O17" s="19">
        <v>3280</v>
      </c>
      <c r="P17" s="18">
        <v>1307918</v>
      </c>
      <c r="Q17" s="13">
        <v>5179</v>
      </c>
      <c r="R17" s="14">
        <v>1117208</v>
      </c>
      <c r="S17" s="19">
        <v>287</v>
      </c>
      <c r="T17" s="18">
        <v>63385</v>
      </c>
      <c r="U17" s="13">
        <v>1</v>
      </c>
      <c r="V17" s="14">
        <v>220</v>
      </c>
      <c r="W17" s="13">
        <v>6146.2470000000003</v>
      </c>
      <c r="X17" s="18">
        <v>1307510</v>
      </c>
      <c r="Y17" s="41">
        <f t="shared" si="1"/>
        <v>17114.375</v>
      </c>
      <c r="Z17" s="42">
        <f t="shared" si="0"/>
        <v>4880072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94</v>
      </c>
      <c r="F18" s="21">
        <v>23539</v>
      </c>
      <c r="G18" s="25">
        <v>761</v>
      </c>
      <c r="H18" s="26">
        <v>217252</v>
      </c>
      <c r="I18" s="27">
        <v>215</v>
      </c>
      <c r="J18" s="21">
        <v>142303</v>
      </c>
      <c r="K18" s="25">
        <v>68</v>
      </c>
      <c r="L18" s="26">
        <v>48750</v>
      </c>
      <c r="M18" s="27">
        <v>654.12400000000002</v>
      </c>
      <c r="N18" s="21">
        <v>382184</v>
      </c>
      <c r="O18" s="25">
        <v>3333</v>
      </c>
      <c r="P18" s="26">
        <v>1325318</v>
      </c>
      <c r="Q18" s="27">
        <v>5194</v>
      </c>
      <c r="R18" s="21">
        <v>1145493</v>
      </c>
      <c r="S18" s="25">
        <v>263</v>
      </c>
      <c r="T18" s="26">
        <v>58629</v>
      </c>
      <c r="U18" s="27">
        <v>4</v>
      </c>
      <c r="V18" s="21">
        <v>880</v>
      </c>
      <c r="W18" s="27">
        <v>6244.4570000000003</v>
      </c>
      <c r="X18" s="26">
        <v>1382555</v>
      </c>
      <c r="Y18" s="23">
        <f t="shared" si="1"/>
        <v>16830.580999999998</v>
      </c>
      <c r="Z18" s="24">
        <f t="shared" si="0"/>
        <v>4726903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634.00800000000004</v>
      </c>
      <c r="F19" s="24">
        <v>144590</v>
      </c>
      <c r="G19" s="33">
        <v>1203</v>
      </c>
      <c r="H19" s="34">
        <v>382017</v>
      </c>
      <c r="I19" s="23">
        <v>392</v>
      </c>
      <c r="J19" s="24">
        <v>241482</v>
      </c>
      <c r="K19" s="78">
        <v>198</v>
      </c>
      <c r="L19" s="34">
        <v>153600</v>
      </c>
      <c r="M19" s="23">
        <v>1373.06</v>
      </c>
      <c r="N19" s="24">
        <v>629114</v>
      </c>
      <c r="O19" s="33">
        <v>1762</v>
      </c>
      <c r="P19" s="34">
        <v>787058</v>
      </c>
      <c r="Q19" s="23">
        <v>7696</v>
      </c>
      <c r="R19" s="24">
        <v>2212147</v>
      </c>
      <c r="S19" s="33">
        <v>157</v>
      </c>
      <c r="T19" s="34">
        <v>32950</v>
      </c>
      <c r="U19" s="23">
        <v>52</v>
      </c>
      <c r="V19" s="24">
        <v>11440</v>
      </c>
      <c r="W19" s="23">
        <v>6243.716699999999</v>
      </c>
      <c r="X19" s="34">
        <v>1509996</v>
      </c>
      <c r="Y19" s="35">
        <f t="shared" si="1"/>
        <v>19710.7847</v>
      </c>
      <c r="Z19" s="36">
        <f t="shared" si="0"/>
        <v>6104394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1259</v>
      </c>
      <c r="F20" s="14">
        <f t="shared" ref="F20:X22" si="2">F5+F8+F11+F14+F17</f>
        <v>166122</v>
      </c>
      <c r="G20" s="19">
        <f>G5+G8+G11+G14+G17</f>
        <v>1077.338</v>
      </c>
      <c r="H20" s="18">
        <f t="shared" si="2"/>
        <v>419904</v>
      </c>
      <c r="I20" s="13">
        <f t="shared" si="2"/>
        <v>1935</v>
      </c>
      <c r="J20" s="14">
        <f t="shared" si="2"/>
        <v>1325534.4545454546</v>
      </c>
      <c r="K20" s="19">
        <f t="shared" si="2"/>
        <v>1685</v>
      </c>
      <c r="L20" s="18">
        <f t="shared" si="2"/>
        <v>3245398</v>
      </c>
      <c r="M20" s="13">
        <f t="shared" si="2"/>
        <v>6722.1279999999997</v>
      </c>
      <c r="N20" s="14">
        <f t="shared" si="2"/>
        <v>1683269</v>
      </c>
      <c r="O20" s="19">
        <f t="shared" si="2"/>
        <v>4008</v>
      </c>
      <c r="P20" s="18">
        <f t="shared" si="2"/>
        <v>1373941</v>
      </c>
      <c r="Q20" s="13">
        <f t="shared" si="2"/>
        <v>28509</v>
      </c>
      <c r="R20" s="14">
        <f t="shared" si="2"/>
        <v>5327583.2</v>
      </c>
      <c r="S20" s="19">
        <f t="shared" si="2"/>
        <v>48213</v>
      </c>
      <c r="T20" s="18">
        <f t="shared" si="2"/>
        <v>8392459</v>
      </c>
      <c r="U20" s="13">
        <f t="shared" si="2"/>
        <v>3365</v>
      </c>
      <c r="V20" s="14">
        <f t="shared" si="2"/>
        <v>1364334.2325581396</v>
      </c>
      <c r="W20" s="13">
        <f t="shared" si="2"/>
        <v>6501.2470000000003</v>
      </c>
      <c r="X20" s="18">
        <f t="shared" si="2"/>
        <v>1376899</v>
      </c>
      <c r="Y20" s="31">
        <f t="shared" ref="Y20:Z22" si="3">+Y17+Y14+Y11+Y8+Y5</f>
        <v>103274.713</v>
      </c>
      <c r="Z20" s="32">
        <f t="shared" si="3"/>
        <v>24675443.887103595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1154</v>
      </c>
      <c r="F21" s="21">
        <f t="shared" si="4"/>
        <v>129705</v>
      </c>
      <c r="G21" s="25">
        <f t="shared" si="4"/>
        <v>1033.771</v>
      </c>
      <c r="H21" s="26">
        <f t="shared" si="4"/>
        <v>392252</v>
      </c>
      <c r="I21" s="27">
        <f t="shared" si="4"/>
        <v>2058</v>
      </c>
      <c r="J21" s="21">
        <f t="shared" si="4"/>
        <v>1432975.4818181819</v>
      </c>
      <c r="K21" s="25">
        <f t="shared" si="4"/>
        <v>2379</v>
      </c>
      <c r="L21" s="26">
        <f t="shared" si="4"/>
        <v>4594241</v>
      </c>
      <c r="M21" s="27">
        <f t="shared" si="4"/>
        <v>7368.5739999999996</v>
      </c>
      <c r="N21" s="21">
        <f t="shared" si="4"/>
        <v>1358268</v>
      </c>
      <c r="O21" s="25">
        <f t="shared" si="4"/>
        <v>4042</v>
      </c>
      <c r="P21" s="26">
        <f t="shared" si="4"/>
        <v>1383967</v>
      </c>
      <c r="Q21" s="27">
        <f t="shared" si="4"/>
        <v>29337</v>
      </c>
      <c r="R21" s="21">
        <f t="shared" si="4"/>
        <v>5576506.2000000002</v>
      </c>
      <c r="S21" s="25">
        <f t="shared" si="4"/>
        <v>46606</v>
      </c>
      <c r="T21" s="26">
        <f t="shared" si="4"/>
        <v>8303886</v>
      </c>
      <c r="U21" s="27">
        <f t="shared" si="2"/>
        <v>4793</v>
      </c>
      <c r="V21" s="21">
        <f t="shared" si="2"/>
        <v>1804920.5581395349</v>
      </c>
      <c r="W21" s="27">
        <f t="shared" si="2"/>
        <v>6594.4570000000003</v>
      </c>
      <c r="X21" s="26">
        <f t="shared" si="2"/>
        <v>1478311</v>
      </c>
      <c r="Y21" s="23">
        <f t="shared" si="3"/>
        <v>105365.802</v>
      </c>
      <c r="Z21" s="24">
        <f t="shared" si="3"/>
        <v>26455032.239957716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2363.9080000000004</v>
      </c>
      <c r="F22" s="24">
        <f t="shared" si="2"/>
        <v>466083</v>
      </c>
      <c r="G22" s="33">
        <f t="shared" si="2"/>
        <v>1722.03</v>
      </c>
      <c r="H22" s="34">
        <f t="shared" si="2"/>
        <v>751676</v>
      </c>
      <c r="I22" s="23">
        <f t="shared" si="2"/>
        <v>3124</v>
      </c>
      <c r="J22" s="24">
        <f t="shared" si="2"/>
        <v>2425693.8181818184</v>
      </c>
      <c r="K22" s="33">
        <f t="shared" si="2"/>
        <v>6002</v>
      </c>
      <c r="L22" s="34">
        <f t="shared" si="2"/>
        <v>1926435</v>
      </c>
      <c r="M22" s="23">
        <f t="shared" si="2"/>
        <v>16865.91</v>
      </c>
      <c r="N22" s="24">
        <f t="shared" si="2"/>
        <v>3731789.25</v>
      </c>
      <c r="O22" s="33">
        <f t="shared" si="2"/>
        <v>4829</v>
      </c>
      <c r="P22" s="34">
        <f t="shared" si="2"/>
        <v>1499297</v>
      </c>
      <c r="Q22" s="23">
        <f t="shared" si="2"/>
        <v>61107.9</v>
      </c>
      <c r="R22" s="24">
        <f t="shared" si="2"/>
        <v>11153438.699999999</v>
      </c>
      <c r="S22" s="33">
        <f t="shared" si="2"/>
        <v>38345.199999999997</v>
      </c>
      <c r="T22" s="34">
        <f t="shared" si="2"/>
        <v>3871407</v>
      </c>
      <c r="U22" s="23">
        <f t="shared" si="2"/>
        <v>4779.5</v>
      </c>
      <c r="V22" s="24">
        <f t="shared" si="2"/>
        <v>1824032.1279069767</v>
      </c>
      <c r="W22" s="23">
        <f t="shared" si="2"/>
        <v>7797.9166999999989</v>
      </c>
      <c r="X22" s="34">
        <f t="shared" si="2"/>
        <v>1849495</v>
      </c>
      <c r="Y22" s="23">
        <f t="shared" si="3"/>
        <v>146937.36470000001</v>
      </c>
      <c r="Z22" s="24">
        <f t="shared" si="3"/>
        <v>29499346.896088794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52.197621536310322</v>
      </c>
      <c r="F23" s="175"/>
      <c r="G23" s="174">
        <f>(G20+G21)/(G22+G41)*100</f>
        <v>62.082439222783279</v>
      </c>
      <c r="H23" s="175"/>
      <c r="I23" s="174">
        <f>(I20+I21)/(I22+I41)*100</f>
        <v>62.674619369015851</v>
      </c>
      <c r="J23" s="175"/>
      <c r="K23" s="174">
        <f>(K20+K21)/(K22+K41)*100</f>
        <v>32.005040163805326</v>
      </c>
      <c r="L23" s="175"/>
      <c r="M23" s="174">
        <f>(M20+M21)/(M22+M41)*100</f>
        <v>40.98723885608424</v>
      </c>
      <c r="N23" s="175"/>
      <c r="O23" s="174">
        <f>(O20+O21)/(O22+O41)*100</f>
        <v>83.058192323565834</v>
      </c>
      <c r="P23" s="175"/>
      <c r="Q23" s="174">
        <f>(Q20+Q21)/(Q22+Q41)*100</f>
        <v>47.012527246395187</v>
      </c>
      <c r="R23" s="175"/>
      <c r="S23" s="174">
        <f>(S20+S21)/(S22+S41)*100</f>
        <v>126.28490451950765</v>
      </c>
      <c r="T23" s="175"/>
      <c r="U23" s="174">
        <f>(U20+U21)/(U22+U41)*100</f>
        <v>74.251388004004738</v>
      </c>
      <c r="V23" s="175"/>
      <c r="W23" s="174">
        <f>(W20+W21)/(W22+W41)*100</f>
        <v>83.47037907996355</v>
      </c>
      <c r="X23" s="175"/>
      <c r="Y23" s="174">
        <f>(Y20+Y21)/(Y22+Y41)*100</f>
        <v>70.494801098287923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197166.30258030343</v>
      </c>
      <c r="F24" s="177"/>
      <c r="G24" s="178">
        <f>H22/G22*1000</f>
        <v>436505.7519323125</v>
      </c>
      <c r="H24" s="179"/>
      <c r="I24" s="180">
        <f>J22/I22*1000</f>
        <v>776470.49237574206</v>
      </c>
      <c r="J24" s="181"/>
      <c r="K24" s="178">
        <f>L22/K22*1000</f>
        <v>320965.51149616792</v>
      </c>
      <c r="L24" s="179"/>
      <c r="M24" s="180">
        <f>N22/M22*1000</f>
        <v>221262.25326709321</v>
      </c>
      <c r="N24" s="181"/>
      <c r="O24" s="178">
        <f>P22/O22*1000</f>
        <v>310477.73866224888</v>
      </c>
      <c r="P24" s="179"/>
      <c r="Q24" s="180">
        <f>R22/Q22*1000</f>
        <v>182520.40570859087</v>
      </c>
      <c r="R24" s="181"/>
      <c r="S24" s="178">
        <f>T22/S22*1000</f>
        <v>100961.97177221661</v>
      </c>
      <c r="T24" s="179"/>
      <c r="U24" s="180">
        <f>V22/U22*1000</f>
        <v>381636.59962485125</v>
      </c>
      <c r="V24" s="181"/>
      <c r="W24" s="178">
        <f>X22/W22*1000</f>
        <v>237178.09142536754</v>
      </c>
      <c r="X24" s="179"/>
      <c r="Y24" s="180">
        <f>Z22/Y22*1000</f>
        <v>200761.37173357647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1.6087861687368348</v>
      </c>
      <c r="F25" s="49"/>
      <c r="G25" s="50">
        <f>G22/Y22*100</f>
        <v>1.1719483356162301</v>
      </c>
      <c r="H25" s="51"/>
      <c r="I25" s="48">
        <f>I22/Y22*100</f>
        <v>2.1260759687491522</v>
      </c>
      <c r="J25" s="49"/>
      <c r="K25" s="50">
        <f>K22/Y22*100</f>
        <v>4.084733663390657</v>
      </c>
      <c r="L25" s="51"/>
      <c r="M25" s="48">
        <f>M22/Y22*100</f>
        <v>11.478298957133807</v>
      </c>
      <c r="N25" s="49"/>
      <c r="O25" s="50">
        <f>O22/Y22*100</f>
        <v>3.2864343319749216</v>
      </c>
      <c r="P25" s="51"/>
      <c r="Q25" s="48">
        <f>Q22/Y22*100</f>
        <v>41.587720131474498</v>
      </c>
      <c r="R25" s="49"/>
      <c r="S25" s="50">
        <f>S22/Y22*100</f>
        <v>26.096289448425093</v>
      </c>
      <c r="T25" s="51"/>
      <c r="U25" s="48">
        <f>U22/Y22*100</f>
        <v>3.2527465085264322</v>
      </c>
      <c r="V25" s="49"/>
      <c r="W25" s="50">
        <f>W22/Y22*100</f>
        <v>5.3069664859723717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+'(令和4年10月)'!E20</f>
        <v>822</v>
      </c>
      <c r="F27" s="128">
        <f>+'(令和4年10月)'!F20</f>
        <v>74866</v>
      </c>
      <c r="G27" s="129">
        <f>+'(令和4年10月)'!G20</f>
        <v>1347.5630000000001</v>
      </c>
      <c r="H27" s="130">
        <f>+'(令和4年10月)'!H20</f>
        <v>498696</v>
      </c>
      <c r="I27" s="131">
        <f>+'(令和4年10月)'!I20</f>
        <v>2816</v>
      </c>
      <c r="J27" s="128">
        <f>+'(令和4年10月)'!J20</f>
        <v>4639230</v>
      </c>
      <c r="K27" s="129">
        <f>+'(令和4年10月)'!K20</f>
        <v>1765</v>
      </c>
      <c r="L27" s="130">
        <f>+'(令和4年10月)'!L20</f>
        <v>3821208</v>
      </c>
      <c r="M27" s="131">
        <f>+'(令和4年10月)'!M20</f>
        <v>12346.272000000001</v>
      </c>
      <c r="N27" s="128">
        <f>+'(令和4年10月)'!N20</f>
        <v>3009437</v>
      </c>
      <c r="O27" s="129">
        <f>+'(令和4年10月)'!O20</f>
        <v>4350</v>
      </c>
      <c r="P27" s="130">
        <f>+'(令和4年10月)'!P20</f>
        <v>1439242</v>
      </c>
      <c r="Q27" s="131">
        <f>+'(令和4年10月)'!Q20</f>
        <v>26830</v>
      </c>
      <c r="R27" s="128">
        <f>+'(令和4年10月)'!R20</f>
        <v>5115434</v>
      </c>
      <c r="S27" s="129">
        <f>+'(令和4年10月)'!S20</f>
        <v>48073</v>
      </c>
      <c r="T27" s="130">
        <f>+'(令和4年10月)'!T20</f>
        <v>7969145</v>
      </c>
      <c r="U27" s="131">
        <f>+'(令和4年10月)'!U20</f>
        <v>4481</v>
      </c>
      <c r="V27" s="128">
        <f>+'(令和4年10月)'!V20</f>
        <v>1563340</v>
      </c>
      <c r="W27" s="131">
        <f>+'(令和4年10月)'!W20</f>
        <v>5806.8649999999998</v>
      </c>
      <c r="X27" s="130">
        <f>+'(令和4年10月)'!X20</f>
        <v>1158934</v>
      </c>
      <c r="Y27" s="131">
        <f>+'(令和4年10月)'!Y20</f>
        <v>108637.70000000001</v>
      </c>
      <c r="Z27" s="128">
        <f>+'(令和4年10月)'!Z20</f>
        <v>29289532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+'(令和4年10月)'!E21</f>
        <v>916</v>
      </c>
      <c r="F28" s="135">
        <f>+'(令和4年10月)'!F21</f>
        <v>78680</v>
      </c>
      <c r="G28" s="136">
        <f>+'(令和4年10月)'!G21</f>
        <v>1317.0129999999999</v>
      </c>
      <c r="H28" s="137">
        <f>+'(令和4年10月)'!H21</f>
        <v>491367</v>
      </c>
      <c r="I28" s="134">
        <f>+'(令和4年10月)'!I21</f>
        <v>2183</v>
      </c>
      <c r="J28" s="135">
        <f>+'(令和4年10月)'!J21</f>
        <v>4490212</v>
      </c>
      <c r="K28" s="136">
        <f>+'(令和4年10月)'!K21</f>
        <v>1862</v>
      </c>
      <c r="L28" s="137">
        <f>+'(令和4年10月)'!L21</f>
        <v>4058515</v>
      </c>
      <c r="M28" s="134">
        <f>+'(令和4年10月)'!M21</f>
        <v>11943.191999999999</v>
      </c>
      <c r="N28" s="135">
        <f>+'(令和4年10月)'!N21</f>
        <v>2843682</v>
      </c>
      <c r="O28" s="136">
        <f>+'(令和4年10月)'!O21</f>
        <v>4083</v>
      </c>
      <c r="P28" s="137">
        <f>+'(令和4年10月)'!P21</f>
        <v>1360514</v>
      </c>
      <c r="Q28" s="134">
        <f>+'(令和4年10月)'!Q21</f>
        <v>26142</v>
      </c>
      <c r="R28" s="135">
        <f>+'(令和4年10月)'!R21</f>
        <v>5070634</v>
      </c>
      <c r="S28" s="136">
        <f>+'(令和4年10月)'!S21</f>
        <v>45905</v>
      </c>
      <c r="T28" s="137">
        <f>+'(令和4年10月)'!T21</f>
        <v>7506150</v>
      </c>
      <c r="U28" s="134">
        <f>+'(令和4年10月)'!U21</f>
        <v>5304</v>
      </c>
      <c r="V28" s="135">
        <f>+'(令和4年10月)'!V21</f>
        <v>1773717</v>
      </c>
      <c r="W28" s="134">
        <f>+'(令和4年10月)'!W21</f>
        <v>6152.1949999999997</v>
      </c>
      <c r="X28" s="137">
        <f>+'(令和4年10月)'!X21</f>
        <v>1244113</v>
      </c>
      <c r="Y28" s="138">
        <f>+'(令和4年10月)'!Y21</f>
        <v>105807.4</v>
      </c>
      <c r="Z28" s="139">
        <f>+'(令和4年10月)'!Z21</f>
        <v>28917584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+'(令和4年10月)'!E22</f>
        <v>2249</v>
      </c>
      <c r="F29" s="139">
        <f>+'(令和4年10月)'!F22</f>
        <v>408561</v>
      </c>
      <c r="G29" s="140">
        <f>+'(令和4年10月)'!G22</f>
        <v>1516.55</v>
      </c>
      <c r="H29" s="141">
        <f>+'(令和4年10月)'!H22</f>
        <v>642066</v>
      </c>
      <c r="I29" s="138">
        <f>+'(令和4年10月)'!I22</f>
        <v>5081</v>
      </c>
      <c r="J29" s="139">
        <f>+'(令和4年10月)'!J22</f>
        <v>5601582</v>
      </c>
      <c r="K29" s="140">
        <f>+'(令和4年10月)'!K22</f>
        <v>5935</v>
      </c>
      <c r="L29" s="141">
        <f>+'(令和4年10月)'!L22</f>
        <v>773731</v>
      </c>
      <c r="M29" s="138">
        <f>+'(令和4年10月)'!M22</f>
        <v>18483.000000000004</v>
      </c>
      <c r="N29" s="139">
        <f>+'(令和4年10月)'!N22</f>
        <v>3631276</v>
      </c>
      <c r="O29" s="140">
        <f>+'(令和4年10月)'!O22</f>
        <v>5210</v>
      </c>
      <c r="P29" s="141">
        <f>+'(令和4年10月)'!P22</f>
        <v>1400877</v>
      </c>
      <c r="Q29" s="138">
        <f>+'(令和4年10月)'!Q22</f>
        <v>60533</v>
      </c>
      <c r="R29" s="139">
        <f>+'(令和4年10月)'!R22</f>
        <v>10750275</v>
      </c>
      <c r="S29" s="140">
        <f>+'(令和4年10月)'!S22</f>
        <v>29575</v>
      </c>
      <c r="T29" s="141">
        <f>+'(令和4年10月)'!T22</f>
        <v>2674489</v>
      </c>
      <c r="U29" s="138">
        <f>+'(令和4年10月)'!U22</f>
        <v>5493</v>
      </c>
      <c r="V29" s="139">
        <f>+'(令和4年10月)'!V22</f>
        <v>1959921</v>
      </c>
      <c r="W29" s="138">
        <f>+'(令和4年10月)'!W22</f>
        <v>7771.8410000000003</v>
      </c>
      <c r="X29" s="141">
        <f>+'(令和4年10月)'!X22</f>
        <v>2021782</v>
      </c>
      <c r="Y29" s="138">
        <f>+'(令和4年10月)'!Y22</f>
        <v>141847.391</v>
      </c>
      <c r="Z29" s="139">
        <f>+'(令和4年10月)'!Z22</f>
        <v>29864560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37.848432055749129</v>
      </c>
      <c r="F30" s="183"/>
      <c r="G30" s="182">
        <v>88.743767797372229</v>
      </c>
      <c r="H30" s="183"/>
      <c r="I30" s="182">
        <v>52.460908804701432</v>
      </c>
      <c r="J30" s="183"/>
      <c r="K30" s="182">
        <v>30.308347956881427</v>
      </c>
      <c r="L30" s="183"/>
      <c r="M30" s="182">
        <v>66.431958935446062</v>
      </c>
      <c r="N30" s="183"/>
      <c r="O30" s="182">
        <v>83.059194326799954</v>
      </c>
      <c r="P30" s="183"/>
      <c r="Q30" s="182">
        <v>44.004718470152355</v>
      </c>
      <c r="R30" s="183"/>
      <c r="S30" s="182">
        <v>164.92576603137834</v>
      </c>
      <c r="T30" s="183"/>
      <c r="U30" s="182">
        <v>82.860530104157846</v>
      </c>
      <c r="V30" s="183"/>
      <c r="W30" s="182">
        <v>75.266228007128433</v>
      </c>
      <c r="X30" s="183"/>
      <c r="Y30" s="182">
        <v>76.351804426449334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437</v>
      </c>
      <c r="F31" s="91">
        <f t="shared" ref="F31:Z33" si="5">F20-F27</f>
        <v>91256</v>
      </c>
      <c r="G31" s="92">
        <f t="shared" si="5"/>
        <v>-270.22500000000014</v>
      </c>
      <c r="H31" s="93">
        <f t="shared" si="5"/>
        <v>-78792</v>
      </c>
      <c r="I31" s="90">
        <f t="shared" si="5"/>
        <v>-881</v>
      </c>
      <c r="J31" s="91">
        <f t="shared" si="5"/>
        <v>-3313695.5454545454</v>
      </c>
      <c r="K31" s="92">
        <f t="shared" si="5"/>
        <v>-80</v>
      </c>
      <c r="L31" s="93">
        <f t="shared" si="5"/>
        <v>-575810</v>
      </c>
      <c r="M31" s="90">
        <f t="shared" si="5"/>
        <v>-5624.1440000000011</v>
      </c>
      <c r="N31" s="91">
        <f t="shared" si="5"/>
        <v>-1326168</v>
      </c>
      <c r="O31" s="92">
        <f t="shared" si="5"/>
        <v>-342</v>
      </c>
      <c r="P31" s="93">
        <f t="shared" si="5"/>
        <v>-65301</v>
      </c>
      <c r="Q31" s="90">
        <f t="shared" si="5"/>
        <v>1679</v>
      </c>
      <c r="R31" s="91">
        <f t="shared" si="5"/>
        <v>212149.20000000019</v>
      </c>
      <c r="S31" s="92">
        <f t="shared" si="5"/>
        <v>140</v>
      </c>
      <c r="T31" s="93">
        <f t="shared" si="5"/>
        <v>423314</v>
      </c>
      <c r="U31" s="90">
        <f t="shared" si="5"/>
        <v>-1116</v>
      </c>
      <c r="V31" s="91">
        <f t="shared" si="5"/>
        <v>-199005.7674418604</v>
      </c>
      <c r="W31" s="92">
        <f t="shared" si="5"/>
        <v>694.38200000000052</v>
      </c>
      <c r="X31" s="93">
        <f t="shared" si="5"/>
        <v>217965</v>
      </c>
      <c r="Y31" s="90">
        <f t="shared" si="5"/>
        <v>-5362.9870000000083</v>
      </c>
      <c r="Z31" s="91">
        <f t="shared" si="5"/>
        <v>-4614088.1128964052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238</v>
      </c>
      <c r="F32" s="95">
        <f t="shared" si="6"/>
        <v>51025</v>
      </c>
      <c r="G32" s="96">
        <f t="shared" si="6"/>
        <v>-283.24199999999996</v>
      </c>
      <c r="H32" s="97">
        <f t="shared" si="6"/>
        <v>-99115</v>
      </c>
      <c r="I32" s="94">
        <f t="shared" si="6"/>
        <v>-125</v>
      </c>
      <c r="J32" s="95">
        <f t="shared" si="6"/>
        <v>-3057236.5181818181</v>
      </c>
      <c r="K32" s="96">
        <f t="shared" si="6"/>
        <v>517</v>
      </c>
      <c r="L32" s="97">
        <f t="shared" si="6"/>
        <v>535726</v>
      </c>
      <c r="M32" s="94">
        <f t="shared" si="6"/>
        <v>-4574.6179999999995</v>
      </c>
      <c r="N32" s="95">
        <f t="shared" si="6"/>
        <v>-1485414</v>
      </c>
      <c r="O32" s="96">
        <f t="shared" si="6"/>
        <v>-41</v>
      </c>
      <c r="P32" s="97">
        <f t="shared" si="6"/>
        <v>23453</v>
      </c>
      <c r="Q32" s="94">
        <f t="shared" si="6"/>
        <v>3195</v>
      </c>
      <c r="R32" s="95">
        <f t="shared" si="6"/>
        <v>505872.20000000019</v>
      </c>
      <c r="S32" s="96">
        <f t="shared" si="6"/>
        <v>701</v>
      </c>
      <c r="T32" s="97">
        <f t="shared" si="6"/>
        <v>797736</v>
      </c>
      <c r="U32" s="94">
        <f t="shared" si="5"/>
        <v>-511</v>
      </c>
      <c r="V32" s="95">
        <f t="shared" si="5"/>
        <v>31203.5581395349</v>
      </c>
      <c r="W32" s="96">
        <f t="shared" si="5"/>
        <v>442.26200000000063</v>
      </c>
      <c r="X32" s="97">
        <f t="shared" si="5"/>
        <v>234198</v>
      </c>
      <c r="Y32" s="94">
        <f t="shared" si="5"/>
        <v>-441.59799999999814</v>
      </c>
      <c r="Z32" s="95">
        <f t="shared" si="5"/>
        <v>-2462551.7600422837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114.90800000000036</v>
      </c>
      <c r="F33" s="95">
        <f t="shared" si="5"/>
        <v>57522</v>
      </c>
      <c r="G33" s="96">
        <f t="shared" si="5"/>
        <v>205.48000000000002</v>
      </c>
      <c r="H33" s="97">
        <f t="shared" si="5"/>
        <v>109610</v>
      </c>
      <c r="I33" s="94">
        <f t="shared" si="5"/>
        <v>-1957</v>
      </c>
      <c r="J33" s="95">
        <f t="shared" si="5"/>
        <v>-3175888.1818181816</v>
      </c>
      <c r="K33" s="96">
        <f t="shared" si="5"/>
        <v>67</v>
      </c>
      <c r="L33" s="97">
        <f t="shared" si="5"/>
        <v>1152704</v>
      </c>
      <c r="M33" s="94">
        <f t="shared" si="5"/>
        <v>-1617.0900000000038</v>
      </c>
      <c r="N33" s="95">
        <f t="shared" si="5"/>
        <v>100513.25</v>
      </c>
      <c r="O33" s="96">
        <f t="shared" si="5"/>
        <v>-381</v>
      </c>
      <c r="P33" s="97">
        <f t="shared" si="5"/>
        <v>98420</v>
      </c>
      <c r="Q33" s="94">
        <f t="shared" si="5"/>
        <v>574.90000000000146</v>
      </c>
      <c r="R33" s="95">
        <f t="shared" si="5"/>
        <v>403163.69999999925</v>
      </c>
      <c r="S33" s="96">
        <f t="shared" si="5"/>
        <v>8770.1999999999971</v>
      </c>
      <c r="T33" s="97">
        <f t="shared" si="5"/>
        <v>1196918</v>
      </c>
      <c r="U33" s="94">
        <f t="shared" si="5"/>
        <v>-713.5</v>
      </c>
      <c r="V33" s="95">
        <f t="shared" si="5"/>
        <v>-135888.87209302327</v>
      </c>
      <c r="W33" s="96">
        <f t="shared" si="5"/>
        <v>26.075699999998506</v>
      </c>
      <c r="X33" s="97">
        <f t="shared" si="5"/>
        <v>-172287</v>
      </c>
      <c r="Y33" s="94">
        <f t="shared" si="5"/>
        <v>5089.9737000000023</v>
      </c>
      <c r="Z33" s="95">
        <f t="shared" si="5"/>
        <v>-365213.10391120613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14.349189480561193</v>
      </c>
      <c r="F34" s="188"/>
      <c r="G34" s="187">
        <f t="shared" ref="G34" si="7">+G23-G30</f>
        <v>-26.66132857458895</v>
      </c>
      <c r="H34" s="188"/>
      <c r="I34" s="187">
        <f t="shared" ref="I34" si="8">+I23-I30</f>
        <v>10.213710564314418</v>
      </c>
      <c r="J34" s="188"/>
      <c r="K34" s="187">
        <f t="shared" ref="K34" si="9">+K23-K30</f>
        <v>1.696692206923899</v>
      </c>
      <c r="L34" s="188"/>
      <c r="M34" s="187">
        <f t="shared" ref="M34" si="10">+M23-M30</f>
        <v>-25.444720079361822</v>
      </c>
      <c r="N34" s="188"/>
      <c r="O34" s="187">
        <f t="shared" ref="O34" si="11">+O23-O30</f>
        <v>-1.0020032341202523E-3</v>
      </c>
      <c r="P34" s="188"/>
      <c r="Q34" s="187">
        <f t="shared" ref="Q34" si="12">+Q23-Q30</f>
        <v>3.0078087762428325</v>
      </c>
      <c r="R34" s="188"/>
      <c r="S34" s="187">
        <f t="shared" ref="S34" si="13">+S23-S30</f>
        <v>-38.640861511870696</v>
      </c>
      <c r="T34" s="188"/>
      <c r="U34" s="187">
        <f t="shared" ref="U34" si="14">+U23-U30</f>
        <v>-8.6091421001531074</v>
      </c>
      <c r="V34" s="188"/>
      <c r="W34" s="187">
        <f t="shared" ref="W34" si="15">+W23-W30</f>
        <v>8.204151072835117</v>
      </c>
      <c r="X34" s="188"/>
      <c r="Y34" s="187">
        <f t="shared" ref="Y34" si="16">+Y23-Y30</f>
        <v>-5.8570033281614116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153.16301703163018</v>
      </c>
      <c r="F35" s="60">
        <f t="shared" si="17"/>
        <v>221.89244784014105</v>
      </c>
      <c r="G35" s="61">
        <f t="shared" si="17"/>
        <v>79.947134197065367</v>
      </c>
      <c r="H35" s="62">
        <f t="shared" si="17"/>
        <v>84.200394629192928</v>
      </c>
      <c r="I35" s="59">
        <f t="shared" si="17"/>
        <v>68.71448863636364</v>
      </c>
      <c r="J35" s="60">
        <f t="shared" si="17"/>
        <v>28.572294422683385</v>
      </c>
      <c r="K35" s="61">
        <f t="shared" si="17"/>
        <v>95.467422096317279</v>
      </c>
      <c r="L35" s="62">
        <f t="shared" si="17"/>
        <v>84.931205001140995</v>
      </c>
      <c r="M35" s="59">
        <f t="shared" si="17"/>
        <v>54.446621619870349</v>
      </c>
      <c r="N35" s="60">
        <f t="shared" si="17"/>
        <v>55.933020029992321</v>
      </c>
      <c r="O35" s="61">
        <f t="shared" si="17"/>
        <v>92.137931034482762</v>
      </c>
      <c r="P35" s="62">
        <f t="shared" si="17"/>
        <v>95.462820012200865</v>
      </c>
      <c r="Q35" s="59">
        <f t="shared" si="17"/>
        <v>106.25792023853894</v>
      </c>
      <c r="R35" s="60">
        <f t="shared" si="17"/>
        <v>104.14723755599231</v>
      </c>
      <c r="S35" s="61">
        <f t="shared" si="17"/>
        <v>100.29122376385912</v>
      </c>
      <c r="T35" s="62">
        <f t="shared" si="17"/>
        <v>105.31191238206858</v>
      </c>
      <c r="U35" s="59">
        <f t="shared" si="17"/>
        <v>75.094844900691811</v>
      </c>
      <c r="V35" s="60">
        <f t="shared" si="17"/>
        <v>87.270474276749752</v>
      </c>
      <c r="W35" s="61">
        <f t="shared" si="17"/>
        <v>111.95794977152045</v>
      </c>
      <c r="X35" s="62">
        <f t="shared" si="17"/>
        <v>118.80736953096553</v>
      </c>
      <c r="Y35" s="59">
        <f t="shared" si="17"/>
        <v>95.06341997299279</v>
      </c>
      <c r="Z35" s="60">
        <f t="shared" si="17"/>
        <v>84.246630800053737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125.9825327510917</v>
      </c>
      <c r="F36" s="64">
        <f t="shared" si="17"/>
        <v>164.85129639044229</v>
      </c>
      <c r="G36" s="65">
        <f t="shared" si="17"/>
        <v>78.493606365313028</v>
      </c>
      <c r="H36" s="66">
        <f t="shared" si="17"/>
        <v>79.828722726597434</v>
      </c>
      <c r="I36" s="63">
        <f t="shared" si="17"/>
        <v>94.273934951901055</v>
      </c>
      <c r="J36" s="64">
        <f t="shared" si="17"/>
        <v>31.913314601140925</v>
      </c>
      <c r="K36" s="65">
        <f t="shared" si="17"/>
        <v>127.765843179377</v>
      </c>
      <c r="L36" s="66">
        <f t="shared" si="17"/>
        <v>113.20004977189933</v>
      </c>
      <c r="M36" s="63">
        <f t="shared" si="17"/>
        <v>61.696856250824737</v>
      </c>
      <c r="N36" s="64">
        <f t="shared" si="17"/>
        <v>47.764412476500539</v>
      </c>
      <c r="O36" s="65">
        <f t="shared" si="17"/>
        <v>98.995836394807739</v>
      </c>
      <c r="P36" s="66">
        <f t="shared" si="17"/>
        <v>101.72383378634839</v>
      </c>
      <c r="Q36" s="63">
        <f t="shared" si="17"/>
        <v>112.22171218728482</v>
      </c>
      <c r="R36" s="64">
        <f t="shared" si="17"/>
        <v>109.97650786864128</v>
      </c>
      <c r="S36" s="65">
        <f t="shared" si="17"/>
        <v>101.52706676832588</v>
      </c>
      <c r="T36" s="66">
        <f t="shared" si="17"/>
        <v>110.62776523250935</v>
      </c>
      <c r="U36" s="63">
        <f t="shared" si="17"/>
        <v>90.365761689291105</v>
      </c>
      <c r="V36" s="64">
        <f t="shared" si="17"/>
        <v>101.75921853032557</v>
      </c>
      <c r="W36" s="65">
        <f t="shared" si="17"/>
        <v>107.18868631439675</v>
      </c>
      <c r="X36" s="66">
        <f t="shared" si="17"/>
        <v>118.82449584563459</v>
      </c>
      <c r="Y36" s="63">
        <f t="shared" si="17"/>
        <v>99.582639777558086</v>
      </c>
      <c r="Z36" s="64">
        <f t="shared" si="17"/>
        <v>91.484241006986323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105.10929301911962</v>
      </c>
      <c r="F37" s="68">
        <f t="shared" si="17"/>
        <v>114.07917055225536</v>
      </c>
      <c r="G37" s="69">
        <f t="shared" si="17"/>
        <v>113.54917411229435</v>
      </c>
      <c r="H37" s="70">
        <f t="shared" si="17"/>
        <v>117.07145371348118</v>
      </c>
      <c r="I37" s="67">
        <f t="shared" si="17"/>
        <v>61.48395985042314</v>
      </c>
      <c r="J37" s="68">
        <f t="shared" si="17"/>
        <v>43.303727735875661</v>
      </c>
      <c r="K37" s="69">
        <f t="shared" si="17"/>
        <v>101.12889637742207</v>
      </c>
      <c r="L37" s="70">
        <f t="shared" si="17"/>
        <v>248.97994264156407</v>
      </c>
      <c r="M37" s="67">
        <f t="shared" si="17"/>
        <v>91.250933290050298</v>
      </c>
      <c r="N37" s="68">
        <f t="shared" si="17"/>
        <v>102.76798706570362</v>
      </c>
      <c r="O37" s="69">
        <f t="shared" si="17"/>
        <v>92.687140115163146</v>
      </c>
      <c r="P37" s="70">
        <f t="shared" si="17"/>
        <v>107.0255989640775</v>
      </c>
      <c r="Q37" s="67">
        <f t="shared" si="17"/>
        <v>100.94972989939373</v>
      </c>
      <c r="R37" s="68">
        <f t="shared" si="17"/>
        <v>103.75026406301234</v>
      </c>
      <c r="S37" s="69">
        <f t="shared" si="17"/>
        <v>129.65409974640744</v>
      </c>
      <c r="T37" s="70">
        <f t="shared" si="17"/>
        <v>144.75314723672449</v>
      </c>
      <c r="U37" s="67">
        <f t="shared" si="17"/>
        <v>87.010740943018376</v>
      </c>
      <c r="V37" s="68">
        <f t="shared" si="17"/>
        <v>93.066614823096273</v>
      </c>
      <c r="W37" s="69">
        <f t="shared" si="17"/>
        <v>100.3355150986748</v>
      </c>
      <c r="X37" s="70">
        <f t="shared" si="17"/>
        <v>91.478458112694639</v>
      </c>
      <c r="Y37" s="67">
        <f t="shared" si="17"/>
        <v>103.58834495588292</v>
      </c>
      <c r="Z37" s="68">
        <f t="shared" si="17"/>
        <v>98.777102010171234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+'(令和5年9月)'!E20</f>
        <v>1215</v>
      </c>
      <c r="F39" s="143">
        <f>+'(令和5年9月)'!F20</f>
        <v>161878</v>
      </c>
      <c r="G39" s="142">
        <f>+'(令和5年9月)'!G20</f>
        <v>1123.8240000000001</v>
      </c>
      <c r="H39" s="143">
        <f>+'(令和5年9月)'!H20</f>
        <v>399775</v>
      </c>
      <c r="I39" s="142">
        <f>+'(令和5年9月)'!I20</f>
        <v>2023</v>
      </c>
      <c r="J39" s="143">
        <f>+'(令和5年9月)'!J20</f>
        <v>1244467</v>
      </c>
      <c r="K39" s="142">
        <f>+'(令和5年9月)'!K20</f>
        <v>1702</v>
      </c>
      <c r="L39" s="143">
        <f>+'(令和5年9月)'!L20</f>
        <v>3282453</v>
      </c>
      <c r="M39" s="142">
        <f>+'(令和5年9月)'!M20</f>
        <v>9356.0159999999996</v>
      </c>
      <c r="N39" s="143">
        <f>+'(令和5年9月)'!N20</f>
        <v>1594578</v>
      </c>
      <c r="O39" s="142">
        <f>+'(令和5年9月)'!O20</f>
        <v>4071</v>
      </c>
      <c r="P39" s="143">
        <f>+'(令和5年9月)'!P20</f>
        <v>1376053</v>
      </c>
      <c r="Q39" s="142">
        <f>+'(令和5年9月)'!Q20</f>
        <v>27462</v>
      </c>
      <c r="R39" s="143">
        <f>+'(令和5年9月)'!R20</f>
        <v>5442686.2000000002</v>
      </c>
      <c r="S39" s="144">
        <f>+'(令和5年9月)'!S20</f>
        <v>57135</v>
      </c>
      <c r="T39" s="145">
        <f>+'(令和5年9月)'!T20</f>
        <v>9801688</v>
      </c>
      <c r="U39" s="142">
        <f>+'(令和5年9月)'!U20</f>
        <v>4024</v>
      </c>
      <c r="V39" s="143">
        <f>+'(令和5年9月)'!V20</f>
        <v>1387011.7674418604</v>
      </c>
      <c r="W39" s="142">
        <f>+'(令和5年9月)'!W20</f>
        <v>6214.8860000000004</v>
      </c>
      <c r="X39" s="143">
        <f>+'(令和5年9月)'!X20</f>
        <v>1380962</v>
      </c>
      <c r="Y39" s="146">
        <f>+'(令和5年9月)'!Y20</f>
        <v>114326.726</v>
      </c>
      <c r="Z39" s="147">
        <f>+'(令和5年9月)'!Z20</f>
        <v>26071551.967441861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+'(令和5年9月)'!E21</f>
        <v>1029</v>
      </c>
      <c r="F40" s="149">
        <f>+'(令和5年9月)'!F21</f>
        <v>111483</v>
      </c>
      <c r="G40" s="148">
        <f>+'(令和5年9月)'!G21</f>
        <v>1219.79</v>
      </c>
      <c r="H40" s="149">
        <f>+'(令和5年9月)'!H21</f>
        <v>451739</v>
      </c>
      <c r="I40" s="148">
        <f>+'(令和5年9月)'!I21</f>
        <v>1979</v>
      </c>
      <c r="J40" s="149">
        <f>+'(令和5年9月)'!J21</f>
        <v>1318810.9090909092</v>
      </c>
      <c r="K40" s="148">
        <f>+'(令和5年9月)'!K21</f>
        <v>2266</v>
      </c>
      <c r="L40" s="149">
        <f>+'(令和5年9月)'!L21</f>
        <v>4362234</v>
      </c>
      <c r="M40" s="148">
        <f>+'(令和5年9月)'!M21</f>
        <v>6185.1120000000001</v>
      </c>
      <c r="N40" s="149">
        <f>+'(令和5年9月)'!N21</f>
        <v>1215618</v>
      </c>
      <c r="O40" s="148">
        <f>+'(令和5年9月)'!O21</f>
        <v>4116</v>
      </c>
      <c r="P40" s="149">
        <f>+'(令和5年9月)'!P21</f>
        <v>1364019</v>
      </c>
      <c r="Q40" s="148">
        <f>+'(令和5年9月)'!Q21</f>
        <v>27414</v>
      </c>
      <c r="R40" s="149">
        <f>+'(令和5年9月)'!R21</f>
        <v>5491500.2000000002</v>
      </c>
      <c r="S40" s="144">
        <f>+'(令和5年9月)'!S21</f>
        <v>57307</v>
      </c>
      <c r="T40" s="145">
        <f>+'(令和5年9月)'!T21</f>
        <v>9745462</v>
      </c>
      <c r="U40" s="148">
        <f>+'(令和5年9月)'!U21</f>
        <v>3705</v>
      </c>
      <c r="V40" s="149">
        <f>+'(令和5年9月)'!V21</f>
        <v>1161853.3488372094</v>
      </c>
      <c r="W40" s="148">
        <f>+'(令和5年9月)'!W21</f>
        <v>6445.3964999999998</v>
      </c>
      <c r="X40" s="149">
        <f>+'(令和5年9月)'!X21</f>
        <v>1367896</v>
      </c>
      <c r="Y40" s="150">
        <f>+'(令和5年9月)'!Y21</f>
        <v>111666.2985</v>
      </c>
      <c r="Z40" s="151">
        <f>+'(令和5年9月)'!Z21</f>
        <v>26590615.457928117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+'(令和5年9月)'!E22</f>
        <v>2258.9079999999999</v>
      </c>
      <c r="F41" s="149">
        <f>+'(令和5年9月)'!F22</f>
        <v>429666</v>
      </c>
      <c r="G41" s="148">
        <f>+'(令和5年9月)'!G22</f>
        <v>1678.463</v>
      </c>
      <c r="H41" s="149">
        <f>+'(令和5年9月)'!H22</f>
        <v>724024</v>
      </c>
      <c r="I41" s="148">
        <f>+'(令和5年9月)'!I22</f>
        <v>3247</v>
      </c>
      <c r="J41" s="149">
        <f>+'(令和5年9月)'!J22</f>
        <v>2533134.8454545452</v>
      </c>
      <c r="K41" s="148">
        <f>+'(令和5年9月)'!K22</f>
        <v>6696</v>
      </c>
      <c r="L41" s="149">
        <f>+'(令和5年9月)'!L22</f>
        <v>3275278</v>
      </c>
      <c r="M41" s="148">
        <f>+'(令和5年9月)'!M22</f>
        <v>17512.356</v>
      </c>
      <c r="N41" s="149">
        <f>+'(令和5年9月)'!N22</f>
        <v>3406788.25</v>
      </c>
      <c r="O41" s="148">
        <f>+'(令和5年9月)'!O22</f>
        <v>4863</v>
      </c>
      <c r="P41" s="149">
        <f>+'(令和5年9月)'!P22</f>
        <v>1509323</v>
      </c>
      <c r="Q41" s="148">
        <f>+'(令和5年9月)'!Q22</f>
        <v>61935.9</v>
      </c>
      <c r="R41" s="149">
        <f>+'(令和5年9月)'!R22</f>
        <v>11402361.699999999</v>
      </c>
      <c r="S41" s="144">
        <f>+'(令和5年9月)'!S22</f>
        <v>36738.199999999997</v>
      </c>
      <c r="T41" s="145">
        <f>+'(令和5年9月)'!T22</f>
        <v>3782834</v>
      </c>
      <c r="U41" s="148">
        <f>+'(令和5年9月)'!U22</f>
        <v>6207.5</v>
      </c>
      <c r="V41" s="149">
        <f>+'(令和5年9月)'!V22</f>
        <v>2264618.4534883723</v>
      </c>
      <c r="W41" s="148">
        <f>+'(令和5年9月)'!W22</f>
        <v>7891.1267000000007</v>
      </c>
      <c r="X41" s="149">
        <f>+'(令和5年9月)'!X22</f>
        <v>1950907</v>
      </c>
      <c r="Y41" s="150">
        <f>+'(令和5年9月)'!Y22</f>
        <v>149028.45370000001</v>
      </c>
      <c r="Z41" s="151">
        <f>+'(令和5年9月)'!Z22</f>
        <v>31278935.248942919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+'(令和5年9月)'!E23</f>
        <v>51.802754318281295</v>
      </c>
      <c r="F42" s="193">
        <f>+'(令和5年9月)'!F23</f>
        <v>0</v>
      </c>
      <c r="G42" s="192">
        <f>+'(令和5年9月)'!G23</f>
        <v>67.873944507966073</v>
      </c>
      <c r="H42" s="193">
        <f>+'(令和5年9月)'!H23</f>
        <v>0</v>
      </c>
      <c r="I42" s="192">
        <f>+'(令和5年9月)'!I23</f>
        <v>62.046511627906973</v>
      </c>
      <c r="J42" s="193">
        <f>+'(令和5年9月)'!J23</f>
        <v>0</v>
      </c>
      <c r="K42" s="192">
        <f>+'(令和5年9月)'!K23</f>
        <v>28.432215534537114</v>
      </c>
      <c r="L42" s="193">
        <f>+'(令和5年9月)'!L23</f>
        <v>0</v>
      </c>
      <c r="M42" s="192">
        <f>+'(令和5年9月)'!M23</f>
        <v>48.788764003462312</v>
      </c>
      <c r="N42" s="193">
        <f>+'(令和5年9月)'!N23</f>
        <v>0</v>
      </c>
      <c r="O42" s="192">
        <f>+'(令和5年9月)'!O23</f>
        <v>83.788762665029168</v>
      </c>
      <c r="P42" s="193">
        <f>+'(令和5年9月)'!P23</f>
        <v>0</v>
      </c>
      <c r="Q42" s="192">
        <f>+'(令和5年9月)'!Q23</f>
        <v>44.317812892190354</v>
      </c>
      <c r="R42" s="193">
        <f>+'(令和5年9月)'!R23</f>
        <v>0</v>
      </c>
      <c r="S42" s="192">
        <f>+'(令和5年9月)'!S23</f>
        <v>155.38966223298809</v>
      </c>
      <c r="T42" s="193">
        <f>+'(令和5年9月)'!T23</f>
        <v>0</v>
      </c>
      <c r="U42" s="192">
        <f>+'(令和5年9月)'!U23</f>
        <v>63.897156084656082</v>
      </c>
      <c r="V42" s="193">
        <f>+'(令和5年9月)'!V23</f>
        <v>0</v>
      </c>
      <c r="W42" s="192">
        <f>+'(令和5年9月)'!W23</f>
        <v>79.063693058011069</v>
      </c>
      <c r="X42" s="193">
        <f>+'(令和5年9月)'!X23</f>
        <v>0</v>
      </c>
      <c r="Y42" s="192">
        <f>+'(令和5年9月)'!Y23</f>
        <v>76.504956345975614</v>
      </c>
      <c r="Z42" s="193">
        <f>+'(令和5年9月)'!Z23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44</v>
      </c>
      <c r="F43" s="93">
        <f t="shared" si="18"/>
        <v>4244</v>
      </c>
      <c r="G43" s="90">
        <f t="shared" si="18"/>
        <v>-46.486000000000104</v>
      </c>
      <c r="H43" s="91">
        <f t="shared" si="18"/>
        <v>20129</v>
      </c>
      <c r="I43" s="92">
        <f t="shared" si="18"/>
        <v>-88</v>
      </c>
      <c r="J43" s="93">
        <f t="shared" si="18"/>
        <v>81067.454545454588</v>
      </c>
      <c r="K43" s="90">
        <f t="shared" si="18"/>
        <v>-17</v>
      </c>
      <c r="L43" s="91">
        <f t="shared" si="18"/>
        <v>-37055</v>
      </c>
      <c r="M43" s="92">
        <f t="shared" si="18"/>
        <v>-2633.8879999999999</v>
      </c>
      <c r="N43" s="93">
        <f t="shared" si="18"/>
        <v>88691</v>
      </c>
      <c r="O43" s="90">
        <f t="shared" si="18"/>
        <v>-63</v>
      </c>
      <c r="P43" s="91">
        <f t="shared" si="18"/>
        <v>-2112</v>
      </c>
      <c r="Q43" s="92">
        <f t="shared" si="18"/>
        <v>1047</v>
      </c>
      <c r="R43" s="93">
        <f t="shared" si="18"/>
        <v>-115103</v>
      </c>
      <c r="S43" s="90">
        <f t="shared" si="18"/>
        <v>-8922</v>
      </c>
      <c r="T43" s="91">
        <f t="shared" si="18"/>
        <v>-1409229</v>
      </c>
      <c r="U43" s="92">
        <f t="shared" si="18"/>
        <v>-659</v>
      </c>
      <c r="V43" s="93">
        <f t="shared" si="18"/>
        <v>-22677.5348837208</v>
      </c>
      <c r="W43" s="90">
        <f t="shared" si="18"/>
        <v>286.36099999999988</v>
      </c>
      <c r="X43" s="91">
        <f t="shared" si="18"/>
        <v>-4063</v>
      </c>
      <c r="Y43" s="90">
        <f t="shared" si="18"/>
        <v>-11052.012999999992</v>
      </c>
      <c r="Z43" s="91">
        <f t="shared" si="18"/>
        <v>-1396108.0803382657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125</v>
      </c>
      <c r="F44" s="97">
        <f t="shared" si="18"/>
        <v>18222</v>
      </c>
      <c r="G44" s="94">
        <f t="shared" si="18"/>
        <v>-186.01900000000001</v>
      </c>
      <c r="H44" s="95">
        <f t="shared" si="18"/>
        <v>-59487</v>
      </c>
      <c r="I44" s="96">
        <f t="shared" si="18"/>
        <v>79</v>
      </c>
      <c r="J44" s="97">
        <f t="shared" si="18"/>
        <v>114164.57272727275</v>
      </c>
      <c r="K44" s="94">
        <f t="shared" si="18"/>
        <v>113</v>
      </c>
      <c r="L44" s="95">
        <f t="shared" si="18"/>
        <v>232007</v>
      </c>
      <c r="M44" s="96">
        <f t="shared" si="18"/>
        <v>1183.4619999999995</v>
      </c>
      <c r="N44" s="97">
        <f t="shared" si="18"/>
        <v>142650</v>
      </c>
      <c r="O44" s="94">
        <f t="shared" si="18"/>
        <v>-74</v>
      </c>
      <c r="P44" s="95">
        <f t="shared" si="18"/>
        <v>19948</v>
      </c>
      <c r="Q44" s="96">
        <f t="shared" si="18"/>
        <v>1923</v>
      </c>
      <c r="R44" s="97">
        <f t="shared" si="18"/>
        <v>85006</v>
      </c>
      <c r="S44" s="94">
        <f t="shared" si="18"/>
        <v>-10701</v>
      </c>
      <c r="T44" s="95">
        <f t="shared" si="18"/>
        <v>-1441576</v>
      </c>
      <c r="U44" s="96">
        <f t="shared" si="18"/>
        <v>1088</v>
      </c>
      <c r="V44" s="97">
        <f t="shared" si="18"/>
        <v>643067.2093023255</v>
      </c>
      <c r="W44" s="94">
        <f t="shared" si="18"/>
        <v>149.0605000000005</v>
      </c>
      <c r="X44" s="95">
        <f t="shared" si="18"/>
        <v>110415</v>
      </c>
      <c r="Y44" s="94">
        <f t="shared" si="18"/>
        <v>-6300.4965000000084</v>
      </c>
      <c r="Z44" s="95">
        <f t="shared" si="18"/>
        <v>-135583.21797040105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105.00000000000045</v>
      </c>
      <c r="F45" s="97">
        <f t="shared" si="18"/>
        <v>36417</v>
      </c>
      <c r="G45" s="94">
        <f t="shared" si="18"/>
        <v>43.567000000000007</v>
      </c>
      <c r="H45" s="95">
        <f t="shared" si="18"/>
        <v>27652</v>
      </c>
      <c r="I45" s="96">
        <f t="shared" si="18"/>
        <v>-123</v>
      </c>
      <c r="J45" s="97">
        <f t="shared" si="18"/>
        <v>-107441.02727272687</v>
      </c>
      <c r="K45" s="94">
        <f t="shared" si="18"/>
        <v>-694</v>
      </c>
      <c r="L45" s="95">
        <f t="shared" si="18"/>
        <v>-1348843</v>
      </c>
      <c r="M45" s="96">
        <f t="shared" si="18"/>
        <v>-646.44599999999991</v>
      </c>
      <c r="N45" s="97">
        <f t="shared" si="18"/>
        <v>325001</v>
      </c>
      <c r="O45" s="94">
        <f t="shared" si="18"/>
        <v>-34</v>
      </c>
      <c r="P45" s="95">
        <f t="shared" si="18"/>
        <v>-10026</v>
      </c>
      <c r="Q45" s="96">
        <f t="shared" si="18"/>
        <v>-828</v>
      </c>
      <c r="R45" s="97">
        <f t="shared" si="18"/>
        <v>-248923</v>
      </c>
      <c r="S45" s="94">
        <f t="shared" si="18"/>
        <v>1607</v>
      </c>
      <c r="T45" s="95">
        <f t="shared" si="18"/>
        <v>88573</v>
      </c>
      <c r="U45" s="96">
        <f t="shared" si="18"/>
        <v>-1428</v>
      </c>
      <c r="V45" s="97">
        <f t="shared" si="18"/>
        <v>-440586.32558139553</v>
      </c>
      <c r="W45" s="94">
        <f t="shared" si="18"/>
        <v>-93.210000000001855</v>
      </c>
      <c r="X45" s="95">
        <f t="shared" si="18"/>
        <v>-101412</v>
      </c>
      <c r="Y45" s="94">
        <f t="shared" si="18"/>
        <v>-2091.0890000000072</v>
      </c>
      <c r="Z45" s="95">
        <f t="shared" si="18"/>
        <v>-1779588.3528541252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0.39486721802902736</v>
      </c>
      <c r="F46" s="193"/>
      <c r="G46" s="192">
        <f>G23-G42</f>
        <v>-5.7915052851827937</v>
      </c>
      <c r="H46" s="193"/>
      <c r="I46" s="192">
        <f>I23-I42</f>
        <v>0.62810774110887735</v>
      </c>
      <c r="J46" s="193"/>
      <c r="K46" s="192">
        <f>K23-K42</f>
        <v>3.5728246292682115</v>
      </c>
      <c r="L46" s="193"/>
      <c r="M46" s="192">
        <f>M23-M42</f>
        <v>-7.8015251473780722</v>
      </c>
      <c r="N46" s="193"/>
      <c r="O46" s="192">
        <f t="shared" si="18"/>
        <v>-0.73057034146333422</v>
      </c>
      <c r="P46" s="193"/>
      <c r="Q46" s="192">
        <f t="shared" si="18"/>
        <v>2.6947143542048337</v>
      </c>
      <c r="R46" s="193"/>
      <c r="S46" s="192">
        <f t="shared" si="18"/>
        <v>-29.104757713480438</v>
      </c>
      <c r="T46" s="193"/>
      <c r="U46" s="192">
        <f t="shared" si="18"/>
        <v>10.354231919348656</v>
      </c>
      <c r="V46" s="193"/>
      <c r="W46" s="192">
        <f t="shared" si="18"/>
        <v>4.4066860219524813</v>
      </c>
      <c r="X46" s="193"/>
      <c r="Y46" s="192">
        <f t="shared" si="18"/>
        <v>-6.0101552476876918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103.62139917695474</v>
      </c>
      <c r="F47" s="72">
        <f t="shared" si="19"/>
        <v>102.62172747377656</v>
      </c>
      <c r="G47" s="71">
        <f t="shared" si="19"/>
        <v>95.863587180910883</v>
      </c>
      <c r="H47" s="73">
        <f t="shared" si="19"/>
        <v>105.03508223375648</v>
      </c>
      <c r="I47" s="74">
        <f t="shared" si="19"/>
        <v>95.650024715768652</v>
      </c>
      <c r="J47" s="72">
        <f t="shared" si="19"/>
        <v>106.51423095553795</v>
      </c>
      <c r="K47" s="71">
        <f t="shared" si="19"/>
        <v>99.001175088131603</v>
      </c>
      <c r="L47" s="73">
        <f t="shared" si="19"/>
        <v>98.871118642064332</v>
      </c>
      <c r="M47" s="74">
        <f t="shared" si="19"/>
        <v>71.84818837419688</v>
      </c>
      <c r="N47" s="72">
        <f t="shared" si="19"/>
        <v>105.56203584898324</v>
      </c>
      <c r="O47" s="71">
        <f t="shared" si="19"/>
        <v>98.452468680913782</v>
      </c>
      <c r="P47" s="73">
        <f t="shared" si="19"/>
        <v>99.84651753965872</v>
      </c>
      <c r="Q47" s="74">
        <f t="shared" si="19"/>
        <v>103.81254096569805</v>
      </c>
      <c r="R47" s="72">
        <f t="shared" si="19"/>
        <v>97.88518029938966</v>
      </c>
      <c r="S47" s="71">
        <f t="shared" si="19"/>
        <v>84.38435284851667</v>
      </c>
      <c r="T47" s="73">
        <f t="shared" si="19"/>
        <v>85.622588680643574</v>
      </c>
      <c r="U47" s="74">
        <f t="shared" si="19"/>
        <v>83.623260437375748</v>
      </c>
      <c r="V47" s="72">
        <f t="shared" si="19"/>
        <v>98.365007751481002</v>
      </c>
      <c r="W47" s="71">
        <f t="shared" si="19"/>
        <v>104.60766295632776</v>
      </c>
      <c r="X47" s="73">
        <f t="shared" si="19"/>
        <v>99.705784807981672</v>
      </c>
      <c r="Y47" s="71">
        <f t="shared" si="19"/>
        <v>90.332957667308705</v>
      </c>
      <c r="Z47" s="73">
        <f t="shared" si="19"/>
        <v>94.645090242108623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112.14771622934889</v>
      </c>
      <c r="F48" s="66">
        <f t="shared" si="19"/>
        <v>116.34509297381663</v>
      </c>
      <c r="G48" s="63">
        <f t="shared" si="19"/>
        <v>84.749915969142236</v>
      </c>
      <c r="H48" s="64">
        <f t="shared" si="19"/>
        <v>86.831555389284517</v>
      </c>
      <c r="I48" s="65">
        <f t="shared" si="19"/>
        <v>103.99191510864073</v>
      </c>
      <c r="J48" s="66">
        <f t="shared" si="19"/>
        <v>108.65662938790589</v>
      </c>
      <c r="K48" s="63">
        <f t="shared" si="19"/>
        <v>104.98676081200354</v>
      </c>
      <c r="L48" s="64">
        <f t="shared" si="19"/>
        <v>105.31853632794572</v>
      </c>
      <c r="M48" s="65">
        <f t="shared" si="19"/>
        <v>119.13404316688201</v>
      </c>
      <c r="N48" s="66">
        <f t="shared" si="19"/>
        <v>111.73477194315977</v>
      </c>
      <c r="O48" s="63">
        <f t="shared" si="19"/>
        <v>98.202137998056358</v>
      </c>
      <c r="P48" s="64">
        <f t="shared" si="19"/>
        <v>101.46244297183544</v>
      </c>
      <c r="Q48" s="65">
        <f t="shared" si="19"/>
        <v>107.0146640402714</v>
      </c>
      <c r="R48" s="66">
        <f t="shared" si="19"/>
        <v>101.54795587551833</v>
      </c>
      <c r="S48" s="63">
        <f t="shared" si="19"/>
        <v>81.326888512747132</v>
      </c>
      <c r="T48" s="64">
        <f t="shared" si="19"/>
        <v>85.207720270213969</v>
      </c>
      <c r="U48" s="65">
        <f t="shared" si="19"/>
        <v>129.36572199730094</v>
      </c>
      <c r="V48" s="66">
        <f t="shared" si="19"/>
        <v>155.3483974501525</v>
      </c>
      <c r="W48" s="63">
        <f t="shared" si="19"/>
        <v>102.31266610207767</v>
      </c>
      <c r="X48" s="64">
        <f t="shared" si="19"/>
        <v>108.07188558194483</v>
      </c>
      <c r="Y48" s="63">
        <f t="shared" si="19"/>
        <v>94.357745725761646</v>
      </c>
      <c r="Z48" s="64">
        <f t="shared" si="19"/>
        <v>99.490108763428509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104.64826367430638</v>
      </c>
      <c r="F49" s="70">
        <f t="shared" si="19"/>
        <v>108.47565318177375</v>
      </c>
      <c r="G49" s="67">
        <f t="shared" si="19"/>
        <v>102.59564851891282</v>
      </c>
      <c r="H49" s="68">
        <f t="shared" si="19"/>
        <v>103.81921041291449</v>
      </c>
      <c r="I49" s="69">
        <f t="shared" si="19"/>
        <v>96.211887896519869</v>
      </c>
      <c r="J49" s="70">
        <f t="shared" si="19"/>
        <v>95.758574500464562</v>
      </c>
      <c r="K49" s="67">
        <f t="shared" si="19"/>
        <v>89.635603345280771</v>
      </c>
      <c r="L49" s="68">
        <f t="shared" si="19"/>
        <v>58.817449999664149</v>
      </c>
      <c r="M49" s="69">
        <f t="shared" si="19"/>
        <v>96.308629175880171</v>
      </c>
      <c r="N49" s="70">
        <f t="shared" si="19"/>
        <v>109.53980629703064</v>
      </c>
      <c r="O49" s="67">
        <f t="shared" si="19"/>
        <v>99.300843100966489</v>
      </c>
      <c r="P49" s="68">
        <f t="shared" si="19"/>
        <v>99.335728667753685</v>
      </c>
      <c r="Q49" s="69">
        <f t="shared" si="19"/>
        <v>98.663133982068558</v>
      </c>
      <c r="R49" s="70">
        <f t="shared" si="19"/>
        <v>97.81691717427276</v>
      </c>
      <c r="S49" s="67">
        <f t="shared" si="19"/>
        <v>104.3741936186313</v>
      </c>
      <c r="T49" s="68">
        <f t="shared" si="19"/>
        <v>102.34144559343603</v>
      </c>
      <c r="U49" s="69">
        <f t="shared" si="19"/>
        <v>76.99556987515102</v>
      </c>
      <c r="V49" s="70">
        <f t="shared" si="19"/>
        <v>80.544787802875788</v>
      </c>
      <c r="W49" s="67">
        <f t="shared" si="19"/>
        <v>98.818799855285533</v>
      </c>
      <c r="X49" s="68">
        <f t="shared" si="19"/>
        <v>94.801802443683897</v>
      </c>
      <c r="Y49" s="67">
        <f t="shared" si="19"/>
        <v>98.596852515017403</v>
      </c>
      <c r="Z49" s="68">
        <f t="shared" si="19"/>
        <v>94.310585259086565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" sqref="E1:H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79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51.802754318281295</v>
      </c>
      <c r="F23" s="175"/>
      <c r="G23" s="174">
        <f>(G20+G21)/(G22+G41)*100</f>
        <v>67.873944507966073</v>
      </c>
      <c r="H23" s="175"/>
      <c r="I23" s="174">
        <f>(I20+I21)/(I22+I41)*100</f>
        <v>62.046511627906973</v>
      </c>
      <c r="J23" s="175"/>
      <c r="K23" s="174">
        <f>(K20+K21)/(K22+K41)*100</f>
        <v>28.432215534537114</v>
      </c>
      <c r="L23" s="175"/>
      <c r="M23" s="174">
        <f>(M20+M21)/(M22+M41)*100</f>
        <v>48.788764003462312</v>
      </c>
      <c r="N23" s="175"/>
      <c r="O23" s="174">
        <f>(O20+O21)/(O22+O41)*100</f>
        <v>83.788762665029168</v>
      </c>
      <c r="P23" s="175"/>
      <c r="Q23" s="174">
        <f>(Q20+Q21)/(Q22+Q41)*100</f>
        <v>44.317812892190354</v>
      </c>
      <c r="R23" s="175"/>
      <c r="S23" s="174">
        <f>(S20+S21)/(S22+S41)*100</f>
        <v>155.38966223298809</v>
      </c>
      <c r="T23" s="175"/>
      <c r="U23" s="174">
        <f>(U20+U21)/(U22+U41)*100</f>
        <v>63.897156084656082</v>
      </c>
      <c r="V23" s="175"/>
      <c r="W23" s="174">
        <f>(W20+W21)/(W22+W41)*100</f>
        <v>79.063693058011069</v>
      </c>
      <c r="X23" s="175"/>
      <c r="Y23" s="174">
        <f>(Y20+Y21)/(Y22+Y41)*100</f>
        <v>76.504956345975614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190209.60570328674</v>
      </c>
      <c r="F24" s="177"/>
      <c r="G24" s="178">
        <f>H22/G22*1000</f>
        <v>431361.31091361563</v>
      </c>
      <c r="H24" s="179"/>
      <c r="I24" s="180">
        <f>J22/I22*1000</f>
        <v>780146.24128566217</v>
      </c>
      <c r="J24" s="181"/>
      <c r="K24" s="178">
        <f>L22/K22*1000</f>
        <v>489139.486260454</v>
      </c>
      <c r="L24" s="179"/>
      <c r="M24" s="180">
        <f>N22/M22*1000</f>
        <v>194536.26056939457</v>
      </c>
      <c r="N24" s="181"/>
      <c r="O24" s="178">
        <f>P22/O22*1000</f>
        <v>310368.70244704915</v>
      </c>
      <c r="P24" s="179"/>
      <c r="Q24" s="180">
        <f>R22/Q22*1000</f>
        <v>184099.39469677518</v>
      </c>
      <c r="R24" s="181"/>
      <c r="S24" s="178">
        <f>T22/S22*1000</f>
        <v>102967.32011911308</v>
      </c>
      <c r="T24" s="179"/>
      <c r="U24" s="180">
        <f>V22/U22*1000</f>
        <v>364819.72669969755</v>
      </c>
      <c r="V24" s="181"/>
      <c r="W24" s="178">
        <f>X22/W22*1000</f>
        <v>247227.94021289758</v>
      </c>
      <c r="X24" s="179"/>
      <c r="Y24" s="180">
        <f>Z22/Y22*1000</f>
        <v>209885.65923060983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+'(令和4年9月)'!E23:F23</f>
        <v>52.987622705932566</v>
      </c>
      <c r="F30" s="183"/>
      <c r="G30" s="182">
        <f>+'(令和4年9月)'!G23:H23</f>
        <v>84.084791386271874</v>
      </c>
      <c r="H30" s="183"/>
      <c r="I30" s="182">
        <f>+'(令和4年9月)'!I23:J23</f>
        <v>79.462679856115102</v>
      </c>
      <c r="J30" s="183"/>
      <c r="K30" s="182">
        <f>+'(令和4年9月)'!K23:L23</f>
        <v>38.569297082228118</v>
      </c>
      <c r="L30" s="183"/>
      <c r="M30" s="182">
        <f>+'(令和4年9月)'!M23:N23</f>
        <v>42.567467112686337</v>
      </c>
      <c r="N30" s="183"/>
      <c r="O30" s="182">
        <f>+'(令和4年9月)'!O23:P23</f>
        <v>88.559579202913213</v>
      </c>
      <c r="P30" s="183"/>
      <c r="Q30" s="182">
        <f>+'(令和4年9月)'!Q23:R23</f>
        <v>46.23276798395856</v>
      </c>
      <c r="R30" s="183"/>
      <c r="S30" s="182">
        <f>+'(令和4年9月)'!S23:T23</f>
        <v>191.79589156055022</v>
      </c>
      <c r="T30" s="183"/>
      <c r="U30" s="182">
        <f>+'(令和4年9月)'!U23:V23</f>
        <v>70.748891703609885</v>
      </c>
      <c r="V30" s="183"/>
      <c r="W30" s="182">
        <f>+'(令和4年9月)'!W23:X23</f>
        <v>90.514490824451016</v>
      </c>
      <c r="X30" s="183"/>
      <c r="Y30" s="182">
        <f>+'(令和4年9月)'!Y23:Z23</f>
        <v>80.091749959534852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-1.1848683876512709</v>
      </c>
      <c r="F34" s="188"/>
      <c r="G34" s="187">
        <f t="shared" ref="G34" si="7">+G23-G30</f>
        <v>-16.210846878305802</v>
      </c>
      <c r="H34" s="188"/>
      <c r="I34" s="187">
        <f t="shared" ref="I34" si="8">+I23-I30</f>
        <v>-17.416168228208129</v>
      </c>
      <c r="J34" s="188"/>
      <c r="K34" s="187">
        <f t="shared" ref="K34" si="9">+K23-K30</f>
        <v>-10.137081547691004</v>
      </c>
      <c r="L34" s="188"/>
      <c r="M34" s="187">
        <f t="shared" ref="M34" si="10">+M23-M30</f>
        <v>6.2212968907759745</v>
      </c>
      <c r="N34" s="188"/>
      <c r="O34" s="187">
        <f t="shared" ref="O34" si="11">+O23-O30</f>
        <v>-4.7708165378840448</v>
      </c>
      <c r="P34" s="188"/>
      <c r="Q34" s="187">
        <f t="shared" ref="Q34" si="12">+Q23-Q30</f>
        <v>-1.9149550917682063</v>
      </c>
      <c r="R34" s="188"/>
      <c r="S34" s="187">
        <f t="shared" ref="S34" si="13">+S23-S30</f>
        <v>-36.40622932756213</v>
      </c>
      <c r="T34" s="188"/>
      <c r="U34" s="187">
        <f t="shared" ref="U34" si="14">+U23-U30</f>
        <v>-6.8517356189538035</v>
      </c>
      <c r="V34" s="188"/>
      <c r="W34" s="187">
        <f t="shared" ref="W34" si="15">+W23-W30</f>
        <v>-11.450797766439948</v>
      </c>
      <c r="X34" s="188"/>
      <c r="Y34" s="187">
        <f t="shared" ref="Y34" si="16">+Y23-Y30</f>
        <v>-3.5867936135592373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+'(令和5年8月)'!E23</f>
        <v>46.72151783903233</v>
      </c>
      <c r="F42" s="193">
        <f>+'(令和5年7月)'!F23</f>
        <v>0</v>
      </c>
      <c r="G42" s="192">
        <f>+'(令和5年8月)'!G23</f>
        <v>58.966284575994287</v>
      </c>
      <c r="H42" s="193">
        <f>+'(令和5年7月)'!H23</f>
        <v>0</v>
      </c>
      <c r="I42" s="192">
        <f>+'(令和5年8月)'!I23</f>
        <v>54.073123797305968</v>
      </c>
      <c r="J42" s="193">
        <f>+'(令和5年7月)'!J23</f>
        <v>0</v>
      </c>
      <c r="K42" s="192">
        <f>+'(令和5年8月)'!K23</f>
        <v>30.857236425250779</v>
      </c>
      <c r="L42" s="193">
        <f>+'(令和5年7月)'!L23</f>
        <v>0</v>
      </c>
      <c r="M42" s="192">
        <f>+'(令和5年8月)'!M23</f>
        <v>49.528030711959801</v>
      </c>
      <c r="N42" s="193">
        <f>+'(令和5年7月)'!N23</f>
        <v>0</v>
      </c>
      <c r="O42" s="192">
        <f>+'(令和5年8月)'!O23</f>
        <v>85.972897486293576</v>
      </c>
      <c r="P42" s="193">
        <f>+'(令和5年7月)'!P23</f>
        <v>0</v>
      </c>
      <c r="Q42" s="192">
        <f>+'(令和5年8月)'!Q23</f>
        <v>39.591651527891401</v>
      </c>
      <c r="R42" s="193">
        <f>+'(令和5年7月)'!R23</f>
        <v>0</v>
      </c>
      <c r="S42" s="192">
        <f>+'(令和5年8月)'!S23</f>
        <v>120.04508173735616</v>
      </c>
      <c r="T42" s="193">
        <f>+'(令和5年7月)'!T23</f>
        <v>0</v>
      </c>
      <c r="U42" s="192">
        <f>+'(令和5年8月)'!U23</f>
        <v>54.407432191679625</v>
      </c>
      <c r="V42" s="193">
        <f>+'(令和5年7月)'!V23</f>
        <v>0</v>
      </c>
      <c r="W42" s="192">
        <f>+'(令和5年8月)'!W23</f>
        <v>84.451058930168159</v>
      </c>
      <c r="X42" s="193">
        <f>+'(令和5年7月)'!X23</f>
        <v>0</v>
      </c>
      <c r="Y42" s="192">
        <f>+'(令和5年8月)'!Y23</f>
        <v>66.011697205535512</v>
      </c>
      <c r="Z42" s="193">
        <f>+'(令和5年7月)'!Z23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5.0812364792489646</v>
      </c>
      <c r="F46" s="193"/>
      <c r="G46" s="192">
        <f>G23-G42</f>
        <v>8.9076599319717857</v>
      </c>
      <c r="H46" s="193"/>
      <c r="I46" s="192">
        <f>I23-I42</f>
        <v>7.9733878306010055</v>
      </c>
      <c r="J46" s="193"/>
      <c r="K46" s="192">
        <f>K23-K42</f>
        <v>-2.4250208907136646</v>
      </c>
      <c r="L46" s="193"/>
      <c r="M46" s="192">
        <f>M23-M42</f>
        <v>-0.73926670849748888</v>
      </c>
      <c r="N46" s="193"/>
      <c r="O46" s="192">
        <f t="shared" si="18"/>
        <v>-2.1841348212644078</v>
      </c>
      <c r="P46" s="193"/>
      <c r="Q46" s="192">
        <f t="shared" si="18"/>
        <v>4.7261613642989531</v>
      </c>
      <c r="R46" s="193"/>
      <c r="S46" s="192">
        <f t="shared" si="18"/>
        <v>35.344580495631931</v>
      </c>
      <c r="T46" s="193"/>
      <c r="U46" s="192">
        <f t="shared" si="18"/>
        <v>9.4897238929764569</v>
      </c>
      <c r="V46" s="193"/>
      <c r="W46" s="192">
        <f t="shared" si="18"/>
        <v>-5.3873658721570905</v>
      </c>
      <c r="X46" s="193"/>
      <c r="Y46" s="192">
        <f t="shared" si="18"/>
        <v>10.493259140440102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78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46.72151783903233</v>
      </c>
      <c r="F23" s="175"/>
      <c r="G23" s="174">
        <f>(G20+G21)/(G22+G41)*100</f>
        <v>58.966284575994287</v>
      </c>
      <c r="H23" s="175"/>
      <c r="I23" s="174">
        <f>(I20+I21)/(I22+I41)*100</f>
        <v>54.073123797305968</v>
      </c>
      <c r="J23" s="175"/>
      <c r="K23" s="174">
        <f>(K20+K21)/(K22+K41)*100</f>
        <v>30.857236425250779</v>
      </c>
      <c r="L23" s="175"/>
      <c r="M23" s="174">
        <f>(M20+M21)/(M22+M41)*100</f>
        <v>49.528030711959801</v>
      </c>
      <c r="N23" s="175"/>
      <c r="O23" s="174">
        <f>(O20+O21)/(O22+O41)*100</f>
        <v>85.972897486293576</v>
      </c>
      <c r="P23" s="175"/>
      <c r="Q23" s="174">
        <f>(Q20+Q21)/(Q22+Q41)*100</f>
        <v>39.591651527891401</v>
      </c>
      <c r="R23" s="175"/>
      <c r="S23" s="174">
        <f>(S20+S21)/(S22+S41)*100</f>
        <v>120.04508173735616</v>
      </c>
      <c r="T23" s="175"/>
      <c r="U23" s="174">
        <f>(U20+U21)/(U22+U41)*100</f>
        <v>54.407432191679625</v>
      </c>
      <c r="V23" s="175"/>
      <c r="W23" s="174">
        <f>(W20+W21)/(W22+W41)*100</f>
        <v>84.451058930168159</v>
      </c>
      <c r="X23" s="175"/>
      <c r="Y23" s="174">
        <f>(Y20+Y21)/(Y22+Y41)*100</f>
        <v>66.011697205535512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182965.66948460811</v>
      </c>
      <c r="F24" s="177"/>
      <c r="G24" s="178">
        <f>H22/G22*1000</f>
        <v>437317.01860147686</v>
      </c>
      <c r="H24" s="179"/>
      <c r="I24" s="180">
        <f>J22/I22*1000</f>
        <v>814073.91649873694</v>
      </c>
      <c r="J24" s="181"/>
      <c r="K24" s="178">
        <f>L22/K22*1000</f>
        <v>599870.38567493123</v>
      </c>
      <c r="L24" s="179"/>
      <c r="M24" s="180">
        <f>N22/M22*1000</f>
        <v>211122.77457837202</v>
      </c>
      <c r="N24" s="181"/>
      <c r="O24" s="178">
        <f>P22/O22*1000</f>
        <v>305071.10839445802</v>
      </c>
      <c r="P24" s="179"/>
      <c r="Q24" s="180">
        <f>R22/Q22*1000</f>
        <v>185030.93011719576</v>
      </c>
      <c r="R24" s="181"/>
      <c r="S24" s="178">
        <f>T22/S22*1000</f>
        <v>100964.17792371757</v>
      </c>
      <c r="T24" s="179"/>
      <c r="U24" s="180">
        <f>V22/U22*1000</f>
        <v>346346.27407382545</v>
      </c>
      <c r="V24" s="181"/>
      <c r="W24" s="178">
        <f>X22/W22*1000</f>
        <v>238602.26113030512</v>
      </c>
      <c r="X24" s="179"/>
      <c r="Y24" s="180">
        <f>Z22/Y22*1000</f>
        <v>217246.74329696497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47</v>
      </c>
      <c r="F30" s="198"/>
      <c r="G30" s="196">
        <v>81.8</v>
      </c>
      <c r="H30" s="198"/>
      <c r="I30" s="196">
        <v>72.900000000000006</v>
      </c>
      <c r="J30" s="198"/>
      <c r="K30" s="196">
        <v>33.200000000000003</v>
      </c>
      <c r="L30" s="198"/>
      <c r="M30" s="196">
        <v>42.3</v>
      </c>
      <c r="N30" s="198"/>
      <c r="O30" s="196">
        <v>94.7</v>
      </c>
      <c r="P30" s="198"/>
      <c r="Q30" s="196">
        <v>41.4</v>
      </c>
      <c r="R30" s="198"/>
      <c r="S30" s="196">
        <v>177.5</v>
      </c>
      <c r="T30" s="198"/>
      <c r="U30" s="196">
        <v>67.400000000000006</v>
      </c>
      <c r="V30" s="198"/>
      <c r="W30" s="196">
        <v>92.8</v>
      </c>
      <c r="X30" s="198"/>
      <c r="Y30" s="196">
        <v>77.3</v>
      </c>
      <c r="Z30" s="197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-0.27848216096766976</v>
      </c>
      <c r="F34" s="188"/>
      <c r="G34" s="187">
        <f t="shared" ref="G34" si="7">+G23-G30</f>
        <v>-22.83371542400571</v>
      </c>
      <c r="H34" s="188"/>
      <c r="I34" s="187">
        <f t="shared" ref="I34" si="8">+I23-I30</f>
        <v>-18.826876202694038</v>
      </c>
      <c r="J34" s="188"/>
      <c r="K34" s="187">
        <f t="shared" ref="K34" si="9">+K23-K30</f>
        <v>-2.3427635747492239</v>
      </c>
      <c r="L34" s="188"/>
      <c r="M34" s="187">
        <f t="shared" ref="M34" si="10">+M23-M30</f>
        <v>7.2280307119598035</v>
      </c>
      <c r="N34" s="188"/>
      <c r="O34" s="187">
        <f t="shared" ref="O34" si="11">+O23-O30</f>
        <v>-8.7271025137064271</v>
      </c>
      <c r="P34" s="188"/>
      <c r="Q34" s="187">
        <f t="shared" ref="Q34" si="12">+Q23-Q30</f>
        <v>-1.8083484721085981</v>
      </c>
      <c r="R34" s="188"/>
      <c r="S34" s="187">
        <f t="shared" ref="S34" si="13">+S23-S30</f>
        <v>-57.454918262643844</v>
      </c>
      <c r="T34" s="188"/>
      <c r="U34" s="187">
        <f t="shared" ref="U34" si="14">+U23-U30</f>
        <v>-12.992567808320381</v>
      </c>
      <c r="V34" s="188"/>
      <c r="W34" s="187">
        <f t="shared" ref="W34" si="15">+W23-W30</f>
        <v>-8.348941069831838</v>
      </c>
      <c r="X34" s="188"/>
      <c r="Y34" s="187">
        <f t="shared" ref="Y34" si="16">+Y23-Y30</f>
        <v>-11.288302794464485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+'(令和5年7月)'!E23</f>
        <v>55.874771076180643</v>
      </c>
      <c r="F42" s="193">
        <f>+'(令和5年7月)'!F23</f>
        <v>0</v>
      </c>
      <c r="G42" s="192">
        <f>+'(令和5年7月)'!G23</f>
        <v>68.066022303495274</v>
      </c>
      <c r="H42" s="193">
        <f>+'(令和5年7月)'!H23</f>
        <v>0</v>
      </c>
      <c r="I42" s="192">
        <f>+'(令和5年7月)'!I23</f>
        <v>56.577645895153317</v>
      </c>
      <c r="J42" s="193">
        <f>+'(令和5年7月)'!J23</f>
        <v>0</v>
      </c>
      <c r="K42" s="192">
        <f>+'(令和5年7月)'!K23</f>
        <v>29.657362959556181</v>
      </c>
      <c r="L42" s="193">
        <f>+'(令和5年7月)'!L23</f>
        <v>0</v>
      </c>
      <c r="M42" s="192">
        <f>+'(令和5年7月)'!M23</f>
        <v>44.917486137295391</v>
      </c>
      <c r="N42" s="193">
        <f>+'(令和5年7月)'!N23</f>
        <v>0</v>
      </c>
      <c r="O42" s="192">
        <f>+'(令和5年7月)'!O23</f>
        <v>88.771633600675386</v>
      </c>
      <c r="P42" s="193">
        <f>+'(令和5年7月)'!P23</f>
        <v>0</v>
      </c>
      <c r="Q42" s="192">
        <f>+'(令和5年7月)'!Q23</f>
        <v>45.179458044117283</v>
      </c>
      <c r="R42" s="193">
        <f>+'(令和5年7月)'!R23</f>
        <v>0</v>
      </c>
      <c r="S42" s="192">
        <f>+'(令和5年7月)'!S23</f>
        <v>174.04669314168717</v>
      </c>
      <c r="T42" s="193">
        <f>+'(令和5年7月)'!T23</f>
        <v>0</v>
      </c>
      <c r="U42" s="192">
        <f>+'(令和5年7月)'!U23</f>
        <v>58.694902643947231</v>
      </c>
      <c r="V42" s="193">
        <f>+'(令和5年7月)'!V23</f>
        <v>0</v>
      </c>
      <c r="W42" s="192">
        <f>+'(令和5年7月)'!W23</f>
        <v>80.522915327410331</v>
      </c>
      <c r="X42" s="193">
        <f>+'(令和5年7月)'!X23</f>
        <v>0</v>
      </c>
      <c r="Y42" s="192">
        <f>+'(令和5年7月)'!Y23</f>
        <v>81.246845037872745</v>
      </c>
      <c r="Z42" s="193">
        <f>+'(令和5年7月)'!Z23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-9.1532532371483128</v>
      </c>
      <c r="F46" s="193"/>
      <c r="G46" s="192">
        <f>G23-G42</f>
        <v>-9.0997377275009868</v>
      </c>
      <c r="H46" s="193"/>
      <c r="I46" s="192">
        <f>I23-I42</f>
        <v>-2.5045220978473495</v>
      </c>
      <c r="J46" s="193"/>
      <c r="K46" s="192">
        <f>K23-K42</f>
        <v>1.1998734656945977</v>
      </c>
      <c r="L46" s="193"/>
      <c r="M46" s="192">
        <f>M23-M42</f>
        <v>4.6105445746644094</v>
      </c>
      <c r="N46" s="193"/>
      <c r="O46" s="192">
        <f t="shared" si="18"/>
        <v>-2.7987361143818106</v>
      </c>
      <c r="P46" s="193"/>
      <c r="Q46" s="192">
        <f t="shared" si="18"/>
        <v>-5.5878065162258821</v>
      </c>
      <c r="R46" s="193"/>
      <c r="S46" s="192">
        <f t="shared" si="18"/>
        <v>-54.001611404331015</v>
      </c>
      <c r="T46" s="193"/>
      <c r="U46" s="192">
        <f t="shared" si="18"/>
        <v>-4.2874704522676055</v>
      </c>
      <c r="V46" s="193"/>
      <c r="W46" s="192">
        <f t="shared" si="18"/>
        <v>3.928143602757828</v>
      </c>
      <c r="X46" s="193"/>
      <c r="Y46" s="192">
        <f t="shared" si="18"/>
        <v>-15.235147832337233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55.874771076180643</v>
      </c>
      <c r="F23" s="175"/>
      <c r="G23" s="174">
        <f>(G20+G21)/(G22+G41)*100</f>
        <v>68.066022303495274</v>
      </c>
      <c r="H23" s="175"/>
      <c r="I23" s="174">
        <f>(I20+I21)/(I22+I41)*100</f>
        <v>56.577645895153317</v>
      </c>
      <c r="J23" s="175"/>
      <c r="K23" s="174">
        <f>(K20+K21)/(K22+K41)*100</f>
        <v>29.657362959556181</v>
      </c>
      <c r="L23" s="175"/>
      <c r="M23" s="174">
        <f>(M20+M21)/(M22+M41)*100</f>
        <v>44.917486137295391</v>
      </c>
      <c r="N23" s="175"/>
      <c r="O23" s="174">
        <f>(O20+O21)/(O22+O41)*100</f>
        <v>88.771633600675386</v>
      </c>
      <c r="P23" s="175"/>
      <c r="Q23" s="174">
        <f>(Q20+Q21)/(Q22+Q41)*100</f>
        <v>45.179458044117283</v>
      </c>
      <c r="R23" s="175"/>
      <c r="S23" s="174">
        <f>(S20+S21)/(S22+S41)*100</f>
        <v>174.04669314168717</v>
      </c>
      <c r="T23" s="175"/>
      <c r="U23" s="174">
        <f>(U20+U21)/(U22+U41)*100</f>
        <v>58.694902643947231</v>
      </c>
      <c r="V23" s="175"/>
      <c r="W23" s="174">
        <f>(W20+W21)/(W22+W41)*100</f>
        <v>80.522915327410331</v>
      </c>
      <c r="X23" s="175"/>
      <c r="Y23" s="174">
        <f>(Y20+Y21)/(Y22+Y41)*100</f>
        <v>81.246845037872745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180828.86106141919</v>
      </c>
      <c r="F24" s="177"/>
      <c r="G24" s="178">
        <f>H22/G22*1000</f>
        <v>437976.12958610948</v>
      </c>
      <c r="H24" s="179"/>
      <c r="I24" s="180">
        <f>J22/I22*1000</f>
        <v>819919.11099121789</v>
      </c>
      <c r="J24" s="181"/>
      <c r="K24" s="178">
        <f>L22/K22*1000</f>
        <v>505932.54055965703</v>
      </c>
      <c r="L24" s="179"/>
      <c r="M24" s="180">
        <f>N22/M22*1000</f>
        <v>215034.5156464999</v>
      </c>
      <c r="N24" s="181"/>
      <c r="O24" s="178">
        <f>P22/O22*1000</f>
        <v>292178.6089514604</v>
      </c>
      <c r="P24" s="179"/>
      <c r="Q24" s="180">
        <f>R22/Q22*1000</f>
        <v>183116.9148161184</v>
      </c>
      <c r="R24" s="181"/>
      <c r="S24" s="178">
        <f>T22/S22*1000</f>
        <v>108742.49526016432</v>
      </c>
      <c r="T24" s="179"/>
      <c r="U24" s="180">
        <f>V22/U22*1000</f>
        <v>345577.10489083239</v>
      </c>
      <c r="V24" s="181"/>
      <c r="W24" s="178">
        <f>X22/W22*1000</f>
        <v>239684.44048107034</v>
      </c>
      <c r="X24" s="179"/>
      <c r="Y24" s="180">
        <f>Z22/Y22*1000</f>
        <v>211323.75866657106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51.9</v>
      </c>
      <c r="F30" s="198"/>
      <c r="G30" s="196">
        <v>88.1</v>
      </c>
      <c r="H30" s="198"/>
      <c r="I30" s="196">
        <v>94.1</v>
      </c>
      <c r="J30" s="198"/>
      <c r="K30" s="196">
        <v>57.6</v>
      </c>
      <c r="L30" s="198"/>
      <c r="M30" s="196">
        <v>53.4</v>
      </c>
      <c r="N30" s="198"/>
      <c r="O30" s="196">
        <v>79</v>
      </c>
      <c r="P30" s="198"/>
      <c r="Q30" s="196">
        <v>47.4</v>
      </c>
      <c r="R30" s="198"/>
      <c r="S30" s="196">
        <v>171.2</v>
      </c>
      <c r="T30" s="198"/>
      <c r="U30" s="196">
        <v>69.5</v>
      </c>
      <c r="V30" s="198"/>
      <c r="W30" s="196">
        <v>93.3</v>
      </c>
      <c r="X30" s="198"/>
      <c r="Y30" s="196">
        <v>81.099999999999994</v>
      </c>
      <c r="Z30" s="197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3.9747710761806445</v>
      </c>
      <c r="F34" s="188"/>
      <c r="G34" s="187">
        <f t="shared" ref="G34" si="7">+G23-G30</f>
        <v>-20.033977696504721</v>
      </c>
      <c r="H34" s="188"/>
      <c r="I34" s="187">
        <f t="shared" ref="I34" si="8">+I23-I30</f>
        <v>-37.522354104846677</v>
      </c>
      <c r="J34" s="188"/>
      <c r="K34" s="187">
        <f t="shared" ref="K34" si="9">+K23-K30</f>
        <v>-27.94263704044382</v>
      </c>
      <c r="L34" s="188"/>
      <c r="M34" s="187">
        <f t="shared" ref="M34" si="10">+M23-M30</f>
        <v>-8.4825138627046073</v>
      </c>
      <c r="N34" s="188"/>
      <c r="O34" s="187">
        <f t="shared" ref="O34" si="11">+O23-O30</f>
        <v>9.7716336006753863</v>
      </c>
      <c r="P34" s="188"/>
      <c r="Q34" s="187">
        <f t="shared" ref="Q34" si="12">+Q23-Q30</f>
        <v>-2.220541955882716</v>
      </c>
      <c r="R34" s="188"/>
      <c r="S34" s="187">
        <f t="shared" ref="S34" si="13">+S23-S30</f>
        <v>2.846693141687183</v>
      </c>
      <c r="T34" s="188"/>
      <c r="U34" s="187">
        <f t="shared" ref="U34" si="14">+U23-U30</f>
        <v>-10.805097356052769</v>
      </c>
      <c r="V34" s="188"/>
      <c r="W34" s="187">
        <f t="shared" ref="W34" si="15">+W23-W30</f>
        <v>-12.777084672589666</v>
      </c>
      <c r="X34" s="188"/>
      <c r="Y34" s="187">
        <f t="shared" ref="Y34" si="16">+Y23-Y30</f>
        <v>0.14684503787275105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+'(令和5年6月)'!E23</f>
        <v>68.630409984864684</v>
      </c>
      <c r="F42" s="193">
        <f>+'(令和5年6月)'!F23</f>
        <v>0</v>
      </c>
      <c r="G42" s="192">
        <f>+'(令和5年6月)'!G23</f>
        <v>68.761800764955339</v>
      </c>
      <c r="H42" s="193">
        <f>+'(令和5年6月)'!H23</f>
        <v>0</v>
      </c>
      <c r="I42" s="192">
        <f>+'(令和5年6月)'!I23</f>
        <v>49.056603773584904</v>
      </c>
      <c r="J42" s="193">
        <f>+'(令和5年6月)'!J23</f>
        <v>0</v>
      </c>
      <c r="K42" s="192">
        <f>+'(令和5年6月)'!K23</f>
        <v>32.919430131973684</v>
      </c>
      <c r="L42" s="193">
        <f>+'(令和5年6月)'!L23</f>
        <v>0</v>
      </c>
      <c r="M42" s="192">
        <f>+'(令和5年6月)'!M23</f>
        <v>37.42417019505227</v>
      </c>
      <c r="N42" s="193">
        <f>+'(令和5年6月)'!N23</f>
        <v>0</v>
      </c>
      <c r="O42" s="192">
        <f>+'(令和5年6月)'!O23</f>
        <v>83.908528270219236</v>
      </c>
      <c r="P42" s="193">
        <f>+'(令和5年6月)'!P23</f>
        <v>0</v>
      </c>
      <c r="Q42" s="192">
        <f>+'(令和5年6月)'!Q23</f>
        <v>47.999244067573784</v>
      </c>
      <c r="R42" s="193">
        <f>+'(令和5年6月)'!R23</f>
        <v>0</v>
      </c>
      <c r="S42" s="192">
        <f>+'(令和5年6月)'!S23</f>
        <v>151.90194911687445</v>
      </c>
      <c r="T42" s="193">
        <f>+'(令和5年6月)'!T23</f>
        <v>0</v>
      </c>
      <c r="U42" s="192">
        <f>+'(令和5年6月)'!U23</f>
        <v>83.439932750995951</v>
      </c>
      <c r="V42" s="193">
        <f>+'(令和5年6月)'!V23</f>
        <v>0</v>
      </c>
      <c r="W42" s="192">
        <f>+'(令和5年6月)'!W23</f>
        <v>80.579333512796296</v>
      </c>
      <c r="X42" s="193">
        <f>+'(令和5年6月)'!X23</f>
        <v>0</v>
      </c>
      <c r="Y42" s="192">
        <f>+'(令和5年6月)'!Y23</f>
        <v>75.408499567928374</v>
      </c>
      <c r="Z42" s="193">
        <f>+'(令和5年6月)'!Z23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-12.755638908684041</v>
      </c>
      <c r="F46" s="193"/>
      <c r="G46" s="192">
        <f>G23-G42</f>
        <v>-0.6957784614600655</v>
      </c>
      <c r="H46" s="193"/>
      <c r="I46" s="192">
        <f>I23-I42</f>
        <v>7.5210421215684136</v>
      </c>
      <c r="J46" s="193"/>
      <c r="K46" s="192">
        <f>K23-K42</f>
        <v>-3.2620671724175025</v>
      </c>
      <c r="L46" s="193"/>
      <c r="M46" s="192">
        <f>M23-M42</f>
        <v>7.4933159422431217</v>
      </c>
      <c r="N46" s="193"/>
      <c r="O46" s="192">
        <f t="shared" si="18"/>
        <v>4.8631053304561505</v>
      </c>
      <c r="P46" s="193"/>
      <c r="Q46" s="192">
        <f t="shared" si="18"/>
        <v>-2.8197860234565013</v>
      </c>
      <c r="R46" s="193"/>
      <c r="S46" s="192">
        <f t="shared" si="18"/>
        <v>22.144744024812724</v>
      </c>
      <c r="T46" s="193"/>
      <c r="U46" s="192">
        <f t="shared" si="18"/>
        <v>-24.74503010704872</v>
      </c>
      <c r="V46" s="193"/>
      <c r="W46" s="192">
        <f t="shared" si="18"/>
        <v>-5.6418185385965103E-2</v>
      </c>
      <c r="X46" s="193"/>
      <c r="Y46" s="192">
        <f t="shared" si="18"/>
        <v>5.8383454699443718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68.630409984864684</v>
      </c>
      <c r="F23" s="175"/>
      <c r="G23" s="174">
        <f>(G20+G21)/(G22+G41)*100</f>
        <v>68.761800764955339</v>
      </c>
      <c r="H23" s="175"/>
      <c r="I23" s="174">
        <f>(I20+I21)/(I22+I41)*100</f>
        <v>49.056603773584904</v>
      </c>
      <c r="J23" s="175"/>
      <c r="K23" s="174">
        <f>(K20+K21)/(K22+K41)*100</f>
        <v>32.919430131973684</v>
      </c>
      <c r="L23" s="175"/>
      <c r="M23" s="174">
        <f>(M20+M21)/(M22+M41)*100</f>
        <v>37.42417019505227</v>
      </c>
      <c r="N23" s="175"/>
      <c r="O23" s="174">
        <f>(O20+O21)/(O22+O41)*100</f>
        <v>83.908528270219236</v>
      </c>
      <c r="P23" s="175"/>
      <c r="Q23" s="174">
        <f>(Q20+Q21)/(Q22+Q41)*100</f>
        <v>47.999244067573784</v>
      </c>
      <c r="R23" s="175"/>
      <c r="S23" s="174">
        <f>(S20+S21)/(S22+S41)*100</f>
        <v>151.90194911687445</v>
      </c>
      <c r="T23" s="175"/>
      <c r="U23" s="174">
        <f>(U20+U21)/(U22+U41)*100</f>
        <v>83.439932750995951</v>
      </c>
      <c r="V23" s="175"/>
      <c r="W23" s="174">
        <f>(W20+W21)/(W22+W41)*100</f>
        <v>80.579333512796296</v>
      </c>
      <c r="X23" s="175"/>
      <c r="Y23" s="174">
        <f>(Y20+Y21)/(Y22+Y41)*100</f>
        <v>75.408499567928374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184274.01427911394</v>
      </c>
      <c r="F24" s="177"/>
      <c r="G24" s="178">
        <f>H22/G22*1000</f>
        <v>436530.05538052792</v>
      </c>
      <c r="H24" s="179"/>
      <c r="I24" s="180">
        <f>J22/I22*1000</f>
        <v>826035.04780745134</v>
      </c>
      <c r="J24" s="181"/>
      <c r="K24" s="178">
        <f>L22/K22*1000</f>
        <v>536017.2807989564</v>
      </c>
      <c r="L24" s="179"/>
      <c r="M24" s="180">
        <f>N22/M22*1000</f>
        <v>203063.51671678011</v>
      </c>
      <c r="N24" s="181"/>
      <c r="O24" s="178">
        <f>P22/O22*1000</f>
        <v>281865.16853932582</v>
      </c>
      <c r="P24" s="179"/>
      <c r="Q24" s="180">
        <f>R22/Q22*1000</f>
        <v>183620.18603957689</v>
      </c>
      <c r="R24" s="181"/>
      <c r="S24" s="178">
        <f>T22/S22*1000</f>
        <v>99531.683765841881</v>
      </c>
      <c r="T24" s="179"/>
      <c r="U24" s="180">
        <f>V22/U22*1000</f>
        <v>301085.00518211431</v>
      </c>
      <c r="V24" s="181"/>
      <c r="W24" s="178">
        <f>X22/W22*1000</f>
        <v>236452.19742403479</v>
      </c>
      <c r="X24" s="179"/>
      <c r="Y24" s="180">
        <f>Z22/Y22*1000</f>
        <v>210282.80876088107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51.851077180506167</v>
      </c>
      <c r="F30" s="183"/>
      <c r="G30" s="182">
        <v>88.098236775818634</v>
      </c>
      <c r="H30" s="183"/>
      <c r="I30" s="182">
        <v>94.13566739606128</v>
      </c>
      <c r="J30" s="183"/>
      <c r="K30" s="182">
        <v>57.611419853982781</v>
      </c>
      <c r="L30" s="183"/>
      <c r="M30" s="182">
        <v>53.432125400894925</v>
      </c>
      <c r="N30" s="183"/>
      <c r="O30" s="182">
        <v>78.986904882753024</v>
      </c>
      <c r="P30" s="183"/>
      <c r="Q30" s="182">
        <v>47.41866814001105</v>
      </c>
      <c r="R30" s="183"/>
      <c r="S30" s="182">
        <v>171.16727123400176</v>
      </c>
      <c r="T30" s="183"/>
      <c r="U30" s="182">
        <v>69.492452417414128</v>
      </c>
      <c r="V30" s="183"/>
      <c r="W30" s="182">
        <v>93.298028832009422</v>
      </c>
      <c r="X30" s="183"/>
      <c r="Y30" s="182">
        <v>81.070359497200812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16.779332804358518</v>
      </c>
      <c r="F34" s="188"/>
      <c r="G34" s="187">
        <f t="shared" ref="G34" si="7">+G23-G30</f>
        <v>-19.336436010863295</v>
      </c>
      <c r="H34" s="188"/>
      <c r="I34" s="187">
        <f t="shared" ref="I34" si="8">+I23-I30</f>
        <v>-45.079063622476376</v>
      </c>
      <c r="J34" s="188"/>
      <c r="K34" s="187">
        <f t="shared" ref="K34" si="9">+K23-K30</f>
        <v>-24.691989722009097</v>
      </c>
      <c r="L34" s="188"/>
      <c r="M34" s="187">
        <f t="shared" ref="M34" si="10">+M23-M30</f>
        <v>-16.007955205842656</v>
      </c>
      <c r="N34" s="188"/>
      <c r="O34" s="187">
        <f t="shared" ref="O34" si="11">+O23-O30</f>
        <v>4.9216233874662123</v>
      </c>
      <c r="P34" s="188"/>
      <c r="Q34" s="187">
        <f t="shared" ref="Q34" si="12">+Q23-Q30</f>
        <v>0.5805759275627338</v>
      </c>
      <c r="R34" s="188"/>
      <c r="S34" s="187">
        <f t="shared" ref="S34" si="13">+S23-S30</f>
        <v>-19.265322117127312</v>
      </c>
      <c r="T34" s="188"/>
      <c r="U34" s="187">
        <f t="shared" ref="U34" si="14">+U23-U30</f>
        <v>13.947480333581822</v>
      </c>
      <c r="V34" s="188"/>
      <c r="W34" s="187">
        <f t="shared" ref="W34" si="15">+W23-W30</f>
        <v>-12.718695319213126</v>
      </c>
      <c r="X34" s="188"/>
      <c r="Y34" s="187">
        <f t="shared" ref="Y34" si="16">+Y23-Y30</f>
        <v>-5.6618599292724383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+'(令和5年5月)'!E23</f>
        <v>51.815171736332225</v>
      </c>
      <c r="F42" s="193"/>
      <c r="G42" s="192">
        <f>+'(令和5年5月)'!G23</f>
        <v>62.728390242765677</v>
      </c>
      <c r="H42" s="193"/>
      <c r="I42" s="192">
        <f>+'(令和5年5月)'!I23</f>
        <v>46.167603474706183</v>
      </c>
      <c r="J42" s="193"/>
      <c r="K42" s="192">
        <f>+'(令和5年5月)'!K23</f>
        <v>23.860839401629836</v>
      </c>
      <c r="L42" s="193"/>
      <c r="M42" s="192">
        <f>+'(令和5年5月)'!M23</f>
        <v>46.058201851016896</v>
      </c>
      <c r="N42" s="193"/>
      <c r="O42" s="192">
        <f>+'(令和5年5月)'!O23</f>
        <v>84.528063905823004</v>
      </c>
      <c r="P42" s="193"/>
      <c r="Q42" s="192">
        <f>+'(令和5年5月)'!Q23</f>
        <v>43.398456284487047</v>
      </c>
      <c r="R42" s="193">
        <f>+'(令和5年5月)'!R23</f>
        <v>0</v>
      </c>
      <c r="S42" s="192">
        <f>+'(令和5年5月)'!S23</f>
        <v>133.7923916248894</v>
      </c>
      <c r="T42" s="193">
        <f>+'(令和5年5月)'!T23</f>
        <v>0</v>
      </c>
      <c r="U42" s="192">
        <f>+'(令和5年5月)'!U23</f>
        <v>58.040858130475335</v>
      </c>
      <c r="V42" s="193">
        <f>+'(令和5年5月)'!V23</f>
        <v>0</v>
      </c>
      <c r="W42" s="192">
        <f>+'(令和5年5月)'!W23</f>
        <v>74.396187990410795</v>
      </c>
      <c r="X42" s="193"/>
      <c r="Y42" s="192">
        <f>+'(令和5年5月)'!Y23</f>
        <v>67.555007032801271</v>
      </c>
      <c r="Z42" s="193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16.815238248532459</v>
      </c>
      <c r="F46" s="193"/>
      <c r="G46" s="192">
        <f>G23-G42</f>
        <v>6.0334105221896621</v>
      </c>
      <c r="H46" s="193"/>
      <c r="I46" s="192">
        <f>I23-I42</f>
        <v>2.8890002988787202</v>
      </c>
      <c r="J46" s="193"/>
      <c r="K46" s="192">
        <f>K23-K42</f>
        <v>9.0585907303438482</v>
      </c>
      <c r="L46" s="193"/>
      <c r="M46" s="192">
        <f>M23-M42</f>
        <v>-8.6340316559646269</v>
      </c>
      <c r="N46" s="193"/>
      <c r="O46" s="192">
        <f t="shared" si="18"/>
        <v>-0.61953563560376779</v>
      </c>
      <c r="P46" s="193"/>
      <c r="Q46" s="192">
        <f t="shared" si="18"/>
        <v>4.6007877830867372</v>
      </c>
      <c r="R46" s="193"/>
      <c r="S46" s="192">
        <f t="shared" si="18"/>
        <v>18.109557491985043</v>
      </c>
      <c r="T46" s="193"/>
      <c r="U46" s="192">
        <f t="shared" si="18"/>
        <v>25.399074620520615</v>
      </c>
      <c r="V46" s="193"/>
      <c r="W46" s="192">
        <f t="shared" si="18"/>
        <v>6.1831455223855016</v>
      </c>
      <c r="X46" s="193"/>
      <c r="Y46" s="192">
        <f t="shared" si="18"/>
        <v>7.8534925351271028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51.815171736332225</v>
      </c>
      <c r="F23" s="175"/>
      <c r="G23" s="174">
        <f>(G20+G21)/(G22+G41)*100</f>
        <v>62.728390242765677</v>
      </c>
      <c r="H23" s="175"/>
      <c r="I23" s="174">
        <f>(I20+I21)/(I22+I41)*100</f>
        <v>46.167603474706183</v>
      </c>
      <c r="J23" s="175"/>
      <c r="K23" s="174">
        <f>(K20+K21)/(K22+K41)*100</f>
        <v>23.860839401629836</v>
      </c>
      <c r="L23" s="175"/>
      <c r="M23" s="174">
        <f>(M20+M21)/(M22+M41)*100</f>
        <v>46.058201851016896</v>
      </c>
      <c r="N23" s="175"/>
      <c r="O23" s="174">
        <f>(O20+O21)/(O22+O41)*100</f>
        <v>84.528063905823004</v>
      </c>
      <c r="P23" s="175"/>
      <c r="Q23" s="174">
        <f>(Q20+Q21)/(Q22+Q41)*100</f>
        <v>43.398456284487047</v>
      </c>
      <c r="R23" s="175"/>
      <c r="S23" s="174">
        <f>(S20+S21)/(S22+S41)*100</f>
        <v>133.7923916248894</v>
      </c>
      <c r="T23" s="175"/>
      <c r="U23" s="174">
        <f>(U20+U21)/(U22+U41)*100</f>
        <v>58.040858130475335</v>
      </c>
      <c r="V23" s="175"/>
      <c r="W23" s="174">
        <f>(W20+W21)/(W22+W41)*100</f>
        <v>74.396187990410795</v>
      </c>
      <c r="X23" s="175"/>
      <c r="Y23" s="174">
        <f>(Y20+Y21)/(Y22+Y41)*100</f>
        <v>67.555007032801271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193100.17813867689</v>
      </c>
      <c r="F24" s="177"/>
      <c r="G24" s="178">
        <f>H22/G22*1000</f>
        <v>437815.35426880693</v>
      </c>
      <c r="H24" s="179"/>
      <c r="I24" s="180">
        <f>J22/I22*1000</f>
        <v>811707.04922808032</v>
      </c>
      <c r="J24" s="181"/>
      <c r="K24" s="178">
        <f>L22/K22*1000</f>
        <v>625173.12240704137</v>
      </c>
      <c r="L24" s="179"/>
      <c r="M24" s="180">
        <f>N22/M22*1000</f>
        <v>205597.93212049513</v>
      </c>
      <c r="N24" s="181"/>
      <c r="O24" s="178">
        <f>P22/O22*1000</f>
        <v>284577.45016611298</v>
      </c>
      <c r="P24" s="179"/>
      <c r="Q24" s="180">
        <f>R22/Q22*1000</f>
        <v>182246.20112323831</v>
      </c>
      <c r="R24" s="181"/>
      <c r="S24" s="178">
        <f>T22/S22*1000</f>
        <v>101423.62047733537</v>
      </c>
      <c r="T24" s="179"/>
      <c r="U24" s="180">
        <f>V22/U22*1000</f>
        <v>310687.12553237565</v>
      </c>
      <c r="V24" s="181"/>
      <c r="W24" s="178">
        <f>X22/W22*1000</f>
        <v>248511.19061755223</v>
      </c>
      <c r="X24" s="179"/>
      <c r="Y24" s="180">
        <f>Z22/Y22*1000</f>
        <v>219338.888634584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34.6</v>
      </c>
      <c r="F30" s="198"/>
      <c r="G30" s="196">
        <v>79.400000000000006</v>
      </c>
      <c r="H30" s="198"/>
      <c r="I30" s="196">
        <v>106.9</v>
      </c>
      <c r="J30" s="198"/>
      <c r="K30" s="196">
        <v>54.3</v>
      </c>
      <c r="L30" s="198"/>
      <c r="M30" s="196">
        <v>57.6</v>
      </c>
      <c r="N30" s="198"/>
      <c r="O30" s="196">
        <v>75.599999999999994</v>
      </c>
      <c r="P30" s="198"/>
      <c r="Q30" s="196">
        <v>47.7</v>
      </c>
      <c r="R30" s="198"/>
      <c r="S30" s="196">
        <v>144</v>
      </c>
      <c r="T30" s="198"/>
      <c r="U30" s="196">
        <v>61.5</v>
      </c>
      <c r="V30" s="198"/>
      <c r="W30" s="196">
        <v>82.6</v>
      </c>
      <c r="X30" s="198"/>
      <c r="Y30" s="196">
        <v>74.900000000000006</v>
      </c>
      <c r="Z30" s="197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17.215171736332223</v>
      </c>
      <c r="F34" s="188"/>
      <c r="G34" s="187">
        <f t="shared" ref="G34" si="7">+G23-G30</f>
        <v>-16.671609757234329</v>
      </c>
      <c r="H34" s="188"/>
      <c r="I34" s="187">
        <f t="shared" ref="I34" si="8">+I23-I30</f>
        <v>-60.732396525293822</v>
      </c>
      <c r="J34" s="188"/>
      <c r="K34" s="187">
        <f t="shared" ref="K34" si="9">+K23-K30</f>
        <v>-30.439160598370162</v>
      </c>
      <c r="L34" s="188"/>
      <c r="M34" s="187">
        <f t="shared" ref="M34" si="10">+M23-M30</f>
        <v>-11.541798148983105</v>
      </c>
      <c r="N34" s="188"/>
      <c r="O34" s="187">
        <f t="shared" ref="O34" si="11">+O23-O30</f>
        <v>8.9280639058230093</v>
      </c>
      <c r="P34" s="188"/>
      <c r="Q34" s="187">
        <f t="shared" ref="Q34" si="12">+Q23-Q30</f>
        <v>-4.3015437155129561</v>
      </c>
      <c r="R34" s="188"/>
      <c r="S34" s="187">
        <f t="shared" ref="S34" si="13">+S23-S30</f>
        <v>-10.207608375110595</v>
      </c>
      <c r="T34" s="188"/>
      <c r="U34" s="187">
        <f t="shared" ref="U34" si="14">+U23-U30</f>
        <v>-3.4591418695246645</v>
      </c>
      <c r="V34" s="188"/>
      <c r="W34" s="187">
        <f t="shared" ref="W34" si="15">+W23-W30</f>
        <v>-8.2038120095891998</v>
      </c>
      <c r="X34" s="188"/>
      <c r="Y34" s="187">
        <f t="shared" ref="Y34" si="16">+Y23-Y30</f>
        <v>-7.3449929671987348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+'(令和5年4月)'!E23</f>
        <v>48.050603090654313</v>
      </c>
      <c r="F42" s="199">
        <f>+'(令和5年4月)'!F23</f>
        <v>0</v>
      </c>
      <c r="G42" s="192">
        <f>+'(令和5年4月)'!G23</f>
        <v>74.435222303778573</v>
      </c>
      <c r="H42" s="199">
        <f>+'(令和5年4月)'!H23</f>
        <v>0</v>
      </c>
      <c r="I42" s="192">
        <f>+'(令和5年4月)'!I23</f>
        <v>45.367583834909716</v>
      </c>
      <c r="J42" s="199">
        <f>+'(令和5年4月)'!J23</f>
        <v>0</v>
      </c>
      <c r="K42" s="192">
        <f>+'(令和5年4月)'!K23</f>
        <v>24.226392362793504</v>
      </c>
      <c r="L42" s="199">
        <f>+'(令和5年4月)'!L23</f>
        <v>0</v>
      </c>
      <c r="M42" s="192">
        <f>+'(令和5年4月)'!M23</f>
        <v>45.784905555337012</v>
      </c>
      <c r="N42" s="199">
        <f>+'(令和5年4月)'!N23</f>
        <v>0</v>
      </c>
      <c r="O42" s="192">
        <f>+'(令和5年4月)'!O23</f>
        <v>81.943429704623739</v>
      </c>
      <c r="P42" s="199">
        <f>+'(令和5年4月)'!P23</f>
        <v>0</v>
      </c>
      <c r="Q42" s="192">
        <f>+'(令和5年4月)'!Q23</f>
        <v>45.148356054530872</v>
      </c>
      <c r="R42" s="199">
        <f>+'(令和5年4月)'!R23</f>
        <v>0</v>
      </c>
      <c r="S42" s="192">
        <f>+'(令和5年4月)'!S23</f>
        <v>159.69757970132486</v>
      </c>
      <c r="T42" s="199">
        <f>+'(令和5年4月)'!T23</f>
        <v>0</v>
      </c>
      <c r="U42" s="192">
        <f>+'(令和5年4月)'!U23</f>
        <v>70.884299177862445</v>
      </c>
      <c r="V42" s="199">
        <f>+'(令和5年4月)'!V23</f>
        <v>0</v>
      </c>
      <c r="W42" s="192">
        <f>+'(令和5年4月)'!W23</f>
        <v>74.071954443381145</v>
      </c>
      <c r="X42" s="199">
        <f>+'(令和5年4月)'!X23</f>
        <v>0</v>
      </c>
      <c r="Y42" s="192">
        <f>+'(令和5年4月)'!Y23</f>
        <v>73.76998399830417</v>
      </c>
      <c r="Z42" s="199">
        <f>+'(令和5年4月)'!Z23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3.7645686456779117</v>
      </c>
      <c r="F46" s="199"/>
      <c r="G46" s="192">
        <f>G23-G42</f>
        <v>-11.706832061012896</v>
      </c>
      <c r="H46" s="199"/>
      <c r="I46" s="192">
        <f>I23-I42</f>
        <v>0.80001963979646717</v>
      </c>
      <c r="J46" s="199"/>
      <c r="K46" s="192">
        <f>K23-K42</f>
        <v>-0.36555296116366875</v>
      </c>
      <c r="L46" s="199"/>
      <c r="M46" s="192">
        <f>M23-M42</f>
        <v>0.27329629567988434</v>
      </c>
      <c r="N46" s="199"/>
      <c r="O46" s="192">
        <f t="shared" si="18"/>
        <v>2.5846342011992647</v>
      </c>
      <c r="P46" s="199"/>
      <c r="Q46" s="192">
        <f t="shared" si="18"/>
        <v>-1.7498997700438252</v>
      </c>
      <c r="R46" s="199"/>
      <c r="S46" s="192">
        <f t="shared" si="18"/>
        <v>-25.905188076435451</v>
      </c>
      <c r="T46" s="199"/>
      <c r="U46" s="192">
        <f t="shared" si="18"/>
        <v>-12.84344104738711</v>
      </c>
      <c r="V46" s="199"/>
      <c r="W46" s="192">
        <f t="shared" si="18"/>
        <v>0.32423354702964957</v>
      </c>
      <c r="X46" s="199"/>
      <c r="Y46" s="192">
        <f t="shared" si="18"/>
        <v>-6.214976965502899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48.050603090654313</v>
      </c>
      <c r="F23" s="175"/>
      <c r="G23" s="174">
        <f>(G20+G21)/(G22+G41)*100</f>
        <v>74.435222303778573</v>
      </c>
      <c r="H23" s="175"/>
      <c r="I23" s="174">
        <f>(I20+I21)/(I22+I41)*100</f>
        <v>45.367583834909716</v>
      </c>
      <c r="J23" s="175"/>
      <c r="K23" s="174">
        <f>(K20+K21)/(K22+K41)*100</f>
        <v>24.226392362793504</v>
      </c>
      <c r="L23" s="175"/>
      <c r="M23" s="174">
        <f>(M20+M21)/(M22+M41)*100</f>
        <v>45.784905555337012</v>
      </c>
      <c r="N23" s="175"/>
      <c r="O23" s="174">
        <f>(O20+O21)/(O22+O41)*100</f>
        <v>81.943429704623739</v>
      </c>
      <c r="P23" s="175"/>
      <c r="Q23" s="174">
        <f>(Q20+Q21)/(Q22+Q41)*100</f>
        <v>45.148356054530872</v>
      </c>
      <c r="R23" s="175"/>
      <c r="S23" s="174">
        <f>(S20+S21)/(S22+S41)*100</f>
        <v>159.69757970132486</v>
      </c>
      <c r="T23" s="175"/>
      <c r="U23" s="174">
        <f>(U20+U21)/(U22+U41)*100</f>
        <v>70.884299177862445</v>
      </c>
      <c r="V23" s="175"/>
      <c r="W23" s="174">
        <f>(W20+W21)/(W22+W41)*100</f>
        <v>74.071954443381145</v>
      </c>
      <c r="X23" s="175"/>
      <c r="Y23" s="174">
        <f>(Y20+Y21)/(Y22+Y41)*100</f>
        <v>73.76998399830417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181253.38408128163</v>
      </c>
      <c r="F24" s="177"/>
      <c r="G24" s="178">
        <f>H22/G22*1000</f>
        <v>426348.2709153897</v>
      </c>
      <c r="H24" s="179"/>
      <c r="I24" s="180">
        <f>J22/I22*1000</f>
        <v>796208.03185437992</v>
      </c>
      <c r="J24" s="181"/>
      <c r="K24" s="178">
        <f>L22/K22*1000</f>
        <v>649007.08595018438</v>
      </c>
      <c r="L24" s="179"/>
      <c r="M24" s="180">
        <f>N22/M22*1000</f>
        <v>207660.20453119549</v>
      </c>
      <c r="N24" s="181"/>
      <c r="O24" s="178">
        <f>P22/O22*1000</f>
        <v>288720.94508301403</v>
      </c>
      <c r="P24" s="179"/>
      <c r="Q24" s="180">
        <f>R22/Q22*1000</f>
        <v>182478.26994075027</v>
      </c>
      <c r="R24" s="181"/>
      <c r="S24" s="178">
        <f>T22/S22*1000</f>
        <v>109423.94850803821</v>
      </c>
      <c r="T24" s="179"/>
      <c r="U24" s="180">
        <f>V22/U22*1000</f>
        <v>394564.62496755773</v>
      </c>
      <c r="V24" s="181"/>
      <c r="W24" s="178">
        <f>X22/W22*1000</f>
        <v>260290.8709739901</v>
      </c>
      <c r="X24" s="179"/>
      <c r="Y24" s="180">
        <f>Z22/Y22*1000</f>
        <v>230665.7261112734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43.7</v>
      </c>
      <c r="F30" s="204"/>
      <c r="G30" s="202">
        <v>105.2</v>
      </c>
      <c r="H30" s="204"/>
      <c r="I30" s="202">
        <v>165.7</v>
      </c>
      <c r="J30" s="204"/>
      <c r="K30" s="202">
        <v>42.5</v>
      </c>
      <c r="L30" s="204"/>
      <c r="M30" s="202">
        <v>67.8</v>
      </c>
      <c r="N30" s="204"/>
      <c r="O30" s="202">
        <v>119.8</v>
      </c>
      <c r="P30" s="204"/>
      <c r="Q30" s="202">
        <v>49</v>
      </c>
      <c r="R30" s="204"/>
      <c r="S30" s="202">
        <v>180.8</v>
      </c>
      <c r="T30" s="204"/>
      <c r="U30" s="202">
        <v>84.9</v>
      </c>
      <c r="V30" s="204"/>
      <c r="W30" s="202">
        <v>97.2</v>
      </c>
      <c r="X30" s="204"/>
      <c r="Y30" s="202">
        <v>89.3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4.3506030906543103</v>
      </c>
      <c r="F34" s="188"/>
      <c r="G34" s="187">
        <f t="shared" ref="G34" si="7">+G23-G30</f>
        <v>-30.764777696221429</v>
      </c>
      <c r="H34" s="188"/>
      <c r="I34" s="187">
        <f t="shared" ref="I34" si="8">+I23-I30</f>
        <v>-120.33241616509028</v>
      </c>
      <c r="J34" s="188"/>
      <c r="K34" s="187">
        <f t="shared" ref="K34" si="9">+K23-K30</f>
        <v>-18.273607637206496</v>
      </c>
      <c r="L34" s="188"/>
      <c r="M34" s="187">
        <f t="shared" ref="M34" si="10">+M23-M30</f>
        <v>-22.015094444662985</v>
      </c>
      <c r="N34" s="188"/>
      <c r="O34" s="187">
        <f t="shared" ref="O34" si="11">+O23-O30</f>
        <v>-37.856570295376258</v>
      </c>
      <c r="P34" s="188"/>
      <c r="Q34" s="187">
        <f t="shared" ref="Q34" si="12">+Q23-Q30</f>
        <v>-3.851643945469128</v>
      </c>
      <c r="R34" s="188"/>
      <c r="S34" s="187">
        <f t="shared" ref="S34" si="13">+S23-S30</f>
        <v>-21.102420298675156</v>
      </c>
      <c r="T34" s="188"/>
      <c r="U34" s="187">
        <f t="shared" ref="U34" si="14">+U23-U30</f>
        <v>-14.015700822137561</v>
      </c>
      <c r="V34" s="188"/>
      <c r="W34" s="187">
        <f t="shared" ref="W34" si="15">+W23-W30</f>
        <v>-23.128045556618858</v>
      </c>
      <c r="X34" s="188"/>
      <c r="Y34" s="187">
        <f t="shared" ref="Y34" si="16">+Y23-Y30</f>
        <v>-15.530016001695827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+(E39+E40)/(E41+'(令和5年3月)'!E41)*100</f>
        <v>52.402938851879931</v>
      </c>
      <c r="F42" s="201"/>
      <c r="G42" s="200">
        <f>+(G39+G40)/(G41+'(令和5年3月)'!G41)*100</f>
        <v>82.803013075276212</v>
      </c>
      <c r="H42" s="201"/>
      <c r="I42" s="200">
        <f>+(I39+I40)/(I41+'(令和5年3月)'!I41)*100</f>
        <v>60.895262087007076</v>
      </c>
      <c r="J42" s="201"/>
      <c r="K42" s="200">
        <f>+(K39+K40)/(K41+'(令和5年3月)'!K41)*100</f>
        <v>25.993363975087714</v>
      </c>
      <c r="L42" s="201"/>
      <c r="M42" s="200">
        <f>+(M39+M40)/(M41+'(令和5年3月)'!M41)*100</f>
        <v>40.641582884392506</v>
      </c>
      <c r="N42" s="201"/>
      <c r="O42" s="200">
        <f>+(O39+O40)/(O41+'(令和5年3月)'!O41)*100</f>
        <v>85.815173527037942</v>
      </c>
      <c r="P42" s="201"/>
      <c r="Q42" s="200">
        <f>+(Q39+Q40)/(Q41+'(令和5年3月)'!Q41)*100</f>
        <v>47.655409855198108</v>
      </c>
      <c r="R42" s="201"/>
      <c r="S42" s="200">
        <f>+(S39+S40)/(S41+'(令和5年3月)'!S41)*100</f>
        <v>168.25551066332531</v>
      </c>
      <c r="T42" s="201"/>
      <c r="U42" s="200">
        <f>+(U39+U40)/(U41+'(令和5年3月)'!U41)*100</f>
        <v>88.240532934345055</v>
      </c>
      <c r="V42" s="201"/>
      <c r="W42" s="200">
        <f>+(W39+W40)/(W41+'(令和5年3月)'!W41)*100</f>
        <v>96.246271975322699</v>
      </c>
      <c r="X42" s="201"/>
      <c r="Y42" s="200">
        <f>+(Y39+Y40)/(Y41+'(令和5年3月)'!Y41)*100</f>
        <v>77.286070334585318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-4.3523357612256177</v>
      </c>
      <c r="F46" s="199"/>
      <c r="G46" s="192">
        <f>G23-G42</f>
        <v>-8.3677907714976385</v>
      </c>
      <c r="H46" s="199"/>
      <c r="I46" s="192">
        <f>I23-I42</f>
        <v>-15.52767825209736</v>
      </c>
      <c r="J46" s="199"/>
      <c r="K46" s="192">
        <f>K23-K42</f>
        <v>-1.7669716122942098</v>
      </c>
      <c r="L46" s="199"/>
      <c r="M46" s="192">
        <f>M23-M42</f>
        <v>5.1433226709445066</v>
      </c>
      <c r="N46" s="199"/>
      <c r="O46" s="192">
        <f t="shared" si="18"/>
        <v>-3.8717438224142029</v>
      </c>
      <c r="P46" s="199"/>
      <c r="Q46" s="192">
        <f t="shared" si="18"/>
        <v>-2.5070538006672365</v>
      </c>
      <c r="R46" s="199"/>
      <c r="S46" s="192">
        <f t="shared" si="18"/>
        <v>-8.5579309620004551</v>
      </c>
      <c r="T46" s="199"/>
      <c r="U46" s="192">
        <f t="shared" si="18"/>
        <v>-17.356233756482609</v>
      </c>
      <c r="V46" s="199"/>
      <c r="W46" s="192">
        <f t="shared" si="18"/>
        <v>-22.174317531941554</v>
      </c>
      <c r="X46" s="199"/>
      <c r="Y46" s="192">
        <f t="shared" si="18"/>
        <v>-3.5160863362811483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52.402938851879931</v>
      </c>
      <c r="F23" s="175"/>
      <c r="G23" s="174">
        <f>(G20+G21)/(G22+G41)*100</f>
        <v>82.803013075276212</v>
      </c>
      <c r="H23" s="175"/>
      <c r="I23" s="174">
        <f>(I20+I21)/(I22+I41)*100</f>
        <v>60.895262087007076</v>
      </c>
      <c r="J23" s="175"/>
      <c r="K23" s="174">
        <f>(K20+K21)/(K22+K41)*100</f>
        <v>25.993363975087714</v>
      </c>
      <c r="L23" s="175"/>
      <c r="M23" s="174">
        <f>(M20+M21)/(M22+M41)*100</f>
        <v>40.641582884392506</v>
      </c>
      <c r="N23" s="175"/>
      <c r="O23" s="174">
        <f>(O20+O21)/(O22+O41)*100</f>
        <v>85.815173527037942</v>
      </c>
      <c r="P23" s="175"/>
      <c r="Q23" s="174">
        <f>(Q20+Q21)/(Q22+Q41)*100</f>
        <v>47.655409855198108</v>
      </c>
      <c r="R23" s="175"/>
      <c r="S23" s="174">
        <f>(S20+S21)/(S22+S41)*100</f>
        <v>168.25551066332531</v>
      </c>
      <c r="T23" s="175"/>
      <c r="U23" s="174">
        <f>(U20+U21)/(U22+U41)*100</f>
        <v>88.240532934345055</v>
      </c>
      <c r="V23" s="175"/>
      <c r="W23" s="174">
        <f>(W20+W21)/(W22+W41)*100</f>
        <v>96.246271975322699</v>
      </c>
      <c r="X23" s="175"/>
      <c r="Y23" s="174">
        <f>(Y20+Y21)/(Y22+Y41)*100</f>
        <v>77.286070334585318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186669.69517388075</v>
      </c>
      <c r="F24" s="177"/>
      <c r="G24" s="178">
        <f>H22/G22*1000</f>
        <v>431887.23613755929</v>
      </c>
      <c r="H24" s="179"/>
      <c r="I24" s="180">
        <f>J22/I22*1000</f>
        <v>776984.37563658576</v>
      </c>
      <c r="J24" s="181"/>
      <c r="K24" s="178">
        <f>L22/K22*1000</f>
        <v>537873.70518472022</v>
      </c>
      <c r="L24" s="179"/>
      <c r="M24" s="180">
        <f>N22/M22*1000</f>
        <v>196619.9778656837</v>
      </c>
      <c r="N24" s="181"/>
      <c r="O24" s="178">
        <f>P22/O22*1000</f>
        <v>281674.99488019658</v>
      </c>
      <c r="P24" s="179"/>
      <c r="Q24" s="180">
        <f>R22/Q22*1000</f>
        <v>182823.81036261606</v>
      </c>
      <c r="R24" s="181"/>
      <c r="S24" s="178">
        <f>T22/S22*1000</f>
        <v>95043.794659027306</v>
      </c>
      <c r="T24" s="179"/>
      <c r="U24" s="180">
        <f>V22/U22*1000</f>
        <v>271515.54543498531</v>
      </c>
      <c r="V24" s="181"/>
      <c r="W24" s="178">
        <f>X22/W22*1000</f>
        <v>254997.51974167069</v>
      </c>
      <c r="X24" s="179"/>
      <c r="Y24" s="180">
        <f>Z22/Y22*1000</f>
        <v>218696.51359367851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85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42.8</v>
      </c>
      <c r="F30" s="204"/>
      <c r="G30" s="202">
        <v>89.5</v>
      </c>
      <c r="H30" s="204"/>
      <c r="I30" s="202">
        <v>150.5</v>
      </c>
      <c r="J30" s="204"/>
      <c r="K30" s="202">
        <v>53.8</v>
      </c>
      <c r="L30" s="204"/>
      <c r="M30" s="202">
        <v>70.2</v>
      </c>
      <c r="N30" s="204"/>
      <c r="O30" s="202">
        <v>124.3</v>
      </c>
      <c r="P30" s="204"/>
      <c r="Q30" s="202">
        <v>52.4</v>
      </c>
      <c r="R30" s="204"/>
      <c r="S30" s="202">
        <v>178.1</v>
      </c>
      <c r="T30" s="204"/>
      <c r="U30" s="202">
        <v>88</v>
      </c>
      <c r="V30" s="204"/>
      <c r="W30" s="202">
        <v>108.5</v>
      </c>
      <c r="X30" s="204"/>
      <c r="Y30" s="202">
        <v>87.9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9.6029388518799337</v>
      </c>
      <c r="F34" s="188"/>
      <c r="G34" s="187">
        <f t="shared" ref="G34" si="5">+G23-G30</f>
        <v>-6.6969869247237881</v>
      </c>
      <c r="H34" s="188"/>
      <c r="I34" s="187">
        <f t="shared" ref="I34" si="6">+I23-I30</f>
        <v>-89.604737912992931</v>
      </c>
      <c r="J34" s="188"/>
      <c r="K34" s="187">
        <f t="shared" ref="K34" si="7">+K23-K30</f>
        <v>-27.806636024912283</v>
      </c>
      <c r="L34" s="188"/>
      <c r="M34" s="187">
        <f t="shared" ref="M34" si="8">+M23-M30</f>
        <v>-29.558417115607497</v>
      </c>
      <c r="N34" s="188"/>
      <c r="O34" s="187">
        <f t="shared" ref="O34" si="9">+O23-O30</f>
        <v>-38.484826472962055</v>
      </c>
      <c r="P34" s="188"/>
      <c r="Q34" s="187">
        <f t="shared" ref="Q34" si="10">+Q23-Q30</f>
        <v>-4.7445901448018901</v>
      </c>
      <c r="R34" s="188"/>
      <c r="S34" s="187">
        <f t="shared" ref="S34" si="11">+S23-S30</f>
        <v>-9.844489336674684</v>
      </c>
      <c r="T34" s="188"/>
      <c r="U34" s="187">
        <f t="shared" ref="U34" si="12">+U23-U30</f>
        <v>0.24053293434505463</v>
      </c>
      <c r="V34" s="188"/>
      <c r="W34" s="187">
        <f t="shared" ref="W34" si="13">+W23-W30</f>
        <v>-12.253728024677301</v>
      </c>
      <c r="X34" s="188"/>
      <c r="Y34" s="187">
        <f t="shared" ref="Y34" si="14">+Y23-Y30</f>
        <v>-10.613929665414688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+'(令和5年2月)'!E23</f>
        <v>52.278059974731192</v>
      </c>
      <c r="F42" s="201">
        <f>+'(令和5年2月)'!F23</f>
        <v>0</v>
      </c>
      <c r="G42" s="200">
        <f>+'(令和5年2月)'!G23</f>
        <v>74.403960988682442</v>
      </c>
      <c r="H42" s="201">
        <f>+'(令和5年2月)'!H23</f>
        <v>0</v>
      </c>
      <c r="I42" s="200">
        <f>+'(令和5年2月)'!I23</f>
        <v>56.393601551139113</v>
      </c>
      <c r="J42" s="201">
        <f>+'(令和5年2月)'!J23</f>
        <v>0</v>
      </c>
      <c r="K42" s="200">
        <f>+'(令和5年2月)'!K23</f>
        <v>19.87087417901915</v>
      </c>
      <c r="L42" s="201">
        <f>+'(令和5年2月)'!L23</f>
        <v>0</v>
      </c>
      <c r="M42" s="200">
        <f>+'(令和5年2月)'!M23</f>
        <v>43.502764198936617</v>
      </c>
      <c r="N42" s="201">
        <f>+'(令和5年2月)'!N23</f>
        <v>0</v>
      </c>
      <c r="O42" s="200">
        <f>+'(令和5年2月)'!O23</f>
        <v>65.911063952927563</v>
      </c>
      <c r="P42" s="201">
        <f>+'(令和5年2月)'!P23</f>
        <v>0</v>
      </c>
      <c r="Q42" s="200">
        <f>+'(令和5年2月)'!Q23</f>
        <v>40.492332856266614</v>
      </c>
      <c r="R42" s="201">
        <f>+'(令和5年2月)'!R23</f>
        <v>0</v>
      </c>
      <c r="S42" s="200">
        <f>+'(令和5年2月)'!S23</f>
        <v>143.65136487316775</v>
      </c>
      <c r="T42" s="201">
        <f>+'(令和5年2月)'!T23</f>
        <v>0</v>
      </c>
      <c r="U42" s="200">
        <f>+'(令和5年2月)'!U23</f>
        <v>70.390247369917546</v>
      </c>
      <c r="V42" s="201">
        <f>+'(令和5年2月)'!V23</f>
        <v>0</v>
      </c>
      <c r="W42" s="200">
        <f>+'(令和5年2月)'!W23</f>
        <v>78.142994404230137</v>
      </c>
      <c r="X42" s="201">
        <f>+'(令和5年2月)'!X23</f>
        <v>0</v>
      </c>
      <c r="Y42" s="200">
        <f>+'(令和5年2月)'!Y23</f>
        <v>65.903262967620762</v>
      </c>
      <c r="Z42" s="201">
        <f>+'(令和5年2月)'!Z23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0.12487887714873835</v>
      </c>
      <c r="F46" s="199"/>
      <c r="G46" s="192">
        <f>G23-G42</f>
        <v>8.3990520865937697</v>
      </c>
      <c r="H46" s="199"/>
      <c r="I46" s="192">
        <f>I23-I42</f>
        <v>4.5016605358679627</v>
      </c>
      <c r="J46" s="199"/>
      <c r="K46" s="192">
        <f>K23-K42</f>
        <v>6.1224897960685638</v>
      </c>
      <c r="L46" s="199"/>
      <c r="M46" s="192">
        <f>M23-M42</f>
        <v>-2.8611813145441118</v>
      </c>
      <c r="N46" s="199"/>
      <c r="O46" s="192">
        <f t="shared" si="16"/>
        <v>19.904109574110379</v>
      </c>
      <c r="P46" s="199"/>
      <c r="Q46" s="192">
        <f t="shared" si="16"/>
        <v>7.1630769989314942</v>
      </c>
      <c r="R46" s="199"/>
      <c r="S46" s="192">
        <f t="shared" si="16"/>
        <v>24.60414579015756</v>
      </c>
      <c r="T46" s="199"/>
      <c r="U46" s="192">
        <f t="shared" si="16"/>
        <v>17.850285564427509</v>
      </c>
      <c r="V46" s="199"/>
      <c r="W46" s="192">
        <f t="shared" si="16"/>
        <v>18.103277571092562</v>
      </c>
      <c r="X46" s="199"/>
      <c r="Y46" s="192">
        <f t="shared" si="16"/>
        <v>11.382807366964556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72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52.278059974731192</v>
      </c>
      <c r="F23" s="175"/>
      <c r="G23" s="174">
        <f>(G20+G21)/(G22+G41)*100</f>
        <v>74.403960988682442</v>
      </c>
      <c r="H23" s="175"/>
      <c r="I23" s="174">
        <f>(I20+I21)/(I22+I41)*100</f>
        <v>56.393601551139113</v>
      </c>
      <c r="J23" s="175"/>
      <c r="K23" s="174">
        <f>(K20+K21)/(K22+K41)*100</f>
        <v>19.87087417901915</v>
      </c>
      <c r="L23" s="175"/>
      <c r="M23" s="174">
        <f>(M20+M21)/(M22+M41)*100</f>
        <v>43.502764198936617</v>
      </c>
      <c r="N23" s="175"/>
      <c r="O23" s="174">
        <f>(O20+O21)/(O22+O41)*100</f>
        <v>65.911063952927563</v>
      </c>
      <c r="P23" s="175"/>
      <c r="Q23" s="174">
        <f>(Q20+Q21)/(Q22+Q41)*100</f>
        <v>40.492332856266614</v>
      </c>
      <c r="R23" s="175"/>
      <c r="S23" s="174">
        <f>(S20+S21)/(S22+S41)*100</f>
        <v>143.65136487316775</v>
      </c>
      <c r="T23" s="175"/>
      <c r="U23" s="174">
        <f>(U20+U21)/(U22+U41)*100</f>
        <v>70.390247369917546</v>
      </c>
      <c r="V23" s="175"/>
      <c r="W23" s="174">
        <f>(W20+W21)/(W22+W41)*100</f>
        <v>78.142994404230137</v>
      </c>
      <c r="X23" s="175"/>
      <c r="Y23" s="174">
        <f>(Y20+Y21)/(Y22+Y41)*100</f>
        <v>65.903262967620762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183444.07587851144</v>
      </c>
      <c r="F24" s="177"/>
      <c r="G24" s="178">
        <f>H22/G22*1000</f>
        <v>441380.17981584772</v>
      </c>
      <c r="H24" s="179"/>
      <c r="I24" s="180">
        <f>J22/I22*1000</f>
        <v>865230.22912047303</v>
      </c>
      <c r="J24" s="181"/>
      <c r="K24" s="178">
        <f>L22/K22*1000</f>
        <v>544342.64189802587</v>
      </c>
      <c r="L24" s="179"/>
      <c r="M24" s="180">
        <f>N22/M22*1000</f>
        <v>200229.97481692108</v>
      </c>
      <c r="N24" s="181"/>
      <c r="O24" s="178">
        <f>P22/O22*1000</f>
        <v>282121.69417379197</v>
      </c>
      <c r="P24" s="179"/>
      <c r="Q24" s="180">
        <f>R22/Q22*1000</f>
        <v>180263.88891190337</v>
      </c>
      <c r="R24" s="181"/>
      <c r="S24" s="178">
        <f>T22/S22*1000</f>
        <v>89888.759278897138</v>
      </c>
      <c r="T24" s="179"/>
      <c r="U24" s="180">
        <f>V22/U22*1000</f>
        <v>335965.72409399773</v>
      </c>
      <c r="V24" s="181"/>
      <c r="W24" s="178">
        <f>X22/W22*1000</f>
        <v>262440.60177400406</v>
      </c>
      <c r="X24" s="179"/>
      <c r="Y24" s="180">
        <f>Z22/Y22*1000</f>
        <v>227384.53440618684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55.8</v>
      </c>
      <c r="F30" s="204"/>
      <c r="G30" s="202">
        <v>75.599999999999994</v>
      </c>
      <c r="H30" s="204"/>
      <c r="I30" s="202">
        <v>165.7</v>
      </c>
      <c r="J30" s="204"/>
      <c r="K30" s="202">
        <v>31.7</v>
      </c>
      <c r="L30" s="204"/>
      <c r="M30" s="202">
        <v>60.6</v>
      </c>
      <c r="N30" s="204"/>
      <c r="O30" s="202">
        <v>107.5</v>
      </c>
      <c r="P30" s="204"/>
      <c r="Q30" s="202">
        <v>47.7</v>
      </c>
      <c r="R30" s="204"/>
      <c r="S30" s="202">
        <v>132.1</v>
      </c>
      <c r="T30" s="204"/>
      <c r="U30" s="202">
        <v>92.4</v>
      </c>
      <c r="V30" s="204"/>
      <c r="W30" s="202">
        <v>95.7</v>
      </c>
      <c r="X30" s="204"/>
      <c r="Y30" s="202">
        <v>77.099999999999994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-3.5219400252688047</v>
      </c>
      <c r="F34" s="188"/>
      <c r="G34" s="187">
        <f t="shared" ref="G34" si="7">+G23-G30</f>
        <v>-1.1960390113175521</v>
      </c>
      <c r="H34" s="188"/>
      <c r="I34" s="187">
        <f t="shared" ref="I34" si="8">+I23-I30</f>
        <v>-109.30639844886088</v>
      </c>
      <c r="J34" s="188"/>
      <c r="K34" s="187">
        <f t="shared" ref="K34" si="9">+K23-K30</f>
        <v>-11.829125820980849</v>
      </c>
      <c r="L34" s="188"/>
      <c r="M34" s="187">
        <f t="shared" ref="M34" si="10">+M23-M30</f>
        <v>-17.097235801063384</v>
      </c>
      <c r="N34" s="188"/>
      <c r="O34" s="187">
        <f t="shared" ref="O34" si="11">+O23-O30</f>
        <v>-41.588936047072437</v>
      </c>
      <c r="P34" s="188"/>
      <c r="Q34" s="187">
        <f t="shared" ref="Q34" si="12">+Q23-Q30</f>
        <v>-7.2076671437333886</v>
      </c>
      <c r="R34" s="188"/>
      <c r="S34" s="187">
        <f t="shared" ref="S34" si="13">+S23-S30</f>
        <v>11.551364873167756</v>
      </c>
      <c r="T34" s="188"/>
      <c r="U34" s="187">
        <f t="shared" ref="U34" si="14">+U23-U30</f>
        <v>-22.00975263008246</v>
      </c>
      <c r="V34" s="188"/>
      <c r="W34" s="187">
        <f t="shared" ref="W34" si="15">+W23-W30</f>
        <v>-17.557005595769866</v>
      </c>
      <c r="X34" s="188"/>
      <c r="Y34" s="187">
        <f t="shared" ref="Y34" si="16">+Y23-Y30</f>
        <v>-11.196737032379232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+'(令和5年1月)'!E23</f>
        <v>51.53986928104576</v>
      </c>
      <c r="F42" s="201">
        <f>+'(令和5年1月)'!F23</f>
        <v>0</v>
      </c>
      <c r="G42" s="200">
        <f>+'(令和5年1月)'!G23</f>
        <v>74.910816780936273</v>
      </c>
      <c r="H42" s="201">
        <f>+'(令和5年1月)'!H23</f>
        <v>0</v>
      </c>
      <c r="I42" s="200">
        <f>+'(令和5年1月)'!I23</f>
        <v>44.957587181903861</v>
      </c>
      <c r="J42" s="201">
        <f>+'(令和5年1月)'!J23</f>
        <v>0</v>
      </c>
      <c r="K42" s="200">
        <f>+'(令和5年1月)'!K23</f>
        <v>19.380185802425363</v>
      </c>
      <c r="L42" s="201">
        <f>+'(令和5年1月)'!L23</f>
        <v>0</v>
      </c>
      <c r="M42" s="200">
        <f>+'(令和5年1月)'!M23</f>
        <v>35.564373324898398</v>
      </c>
      <c r="N42" s="201">
        <f>+'(令和5年1月)'!N23</f>
        <v>0</v>
      </c>
      <c r="O42" s="200">
        <f>+'(令和5年1月)'!O23</f>
        <v>65.253532834580213</v>
      </c>
      <c r="P42" s="201">
        <f>+'(令和5年1月)'!P23</f>
        <v>0</v>
      </c>
      <c r="Q42" s="200">
        <f>+'(令和5年1月)'!Q23</f>
        <v>38.624055701280049</v>
      </c>
      <c r="R42" s="201">
        <f>+'(令和5年1月)'!R23</f>
        <v>0</v>
      </c>
      <c r="S42" s="200">
        <f>+'(令和5年1月)'!S23</f>
        <v>116.50069156293223</v>
      </c>
      <c r="T42" s="201">
        <f>+'(令和5年1月)'!T23</f>
        <v>0</v>
      </c>
      <c r="U42" s="200">
        <f>+'(令和5年1月)'!U23</f>
        <v>78.502249597737091</v>
      </c>
      <c r="V42" s="201">
        <f>+'(令和5年1月)'!V23</f>
        <v>0</v>
      </c>
      <c r="W42" s="200">
        <f>+'(令和5年1月)'!W23</f>
        <v>73.484916548228171</v>
      </c>
      <c r="X42" s="201">
        <f>+'(令和5年1月)'!X23</f>
        <v>0</v>
      </c>
      <c r="Y42" s="200">
        <f>+'(令和5年1月)'!Y23</f>
        <v>58.152616641328883</v>
      </c>
      <c r="Z42" s="201">
        <f>+'(令和5年1月)'!Z23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0.73819069368543211</v>
      </c>
      <c r="F46" s="199"/>
      <c r="G46" s="192">
        <f>G23-G42</f>
        <v>-0.50685579225383037</v>
      </c>
      <c r="H46" s="199"/>
      <c r="I46" s="192">
        <f>I23-I42</f>
        <v>11.436014369235252</v>
      </c>
      <c r="J46" s="199"/>
      <c r="K46" s="192">
        <f>K23-K42</f>
        <v>0.49068837659378772</v>
      </c>
      <c r="L46" s="199"/>
      <c r="M46" s="192">
        <f>M23-M42</f>
        <v>7.9383908740382196</v>
      </c>
      <c r="N46" s="199"/>
      <c r="O46" s="192">
        <f t="shared" si="18"/>
        <v>0.65753111834735023</v>
      </c>
      <c r="P46" s="199"/>
      <c r="Q46" s="192">
        <f t="shared" si="18"/>
        <v>1.8682771549865649</v>
      </c>
      <c r="R46" s="199"/>
      <c r="S46" s="192">
        <f t="shared" si="18"/>
        <v>27.150673310235518</v>
      </c>
      <c r="T46" s="199"/>
      <c r="U46" s="192">
        <f t="shared" si="18"/>
        <v>-8.1120022278195449</v>
      </c>
      <c r="V46" s="199"/>
      <c r="W46" s="192">
        <f t="shared" si="18"/>
        <v>4.6580778560019667</v>
      </c>
      <c r="X46" s="199"/>
      <c r="Y46" s="192">
        <f t="shared" si="18"/>
        <v>7.7506463262918786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F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71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51.53986928104576</v>
      </c>
      <c r="F23" s="175"/>
      <c r="G23" s="174">
        <f>(G20+G21)/(G22+G41)*100</f>
        <v>74.910816780936273</v>
      </c>
      <c r="H23" s="175"/>
      <c r="I23" s="174">
        <f>(I20+I21)/(I22+I41)*100</f>
        <v>44.957587181903861</v>
      </c>
      <c r="J23" s="175"/>
      <c r="K23" s="174">
        <f>(K20+K21)/(K22+K41)*100</f>
        <v>19.380185802425363</v>
      </c>
      <c r="L23" s="175"/>
      <c r="M23" s="174">
        <f>(M20+M21)/(M22+M41)*100</f>
        <v>35.564373324898398</v>
      </c>
      <c r="N23" s="175"/>
      <c r="O23" s="174">
        <f>(O20+O21)/(O22+O41)*100</f>
        <v>65.253532834580213</v>
      </c>
      <c r="P23" s="175"/>
      <c r="Q23" s="174">
        <f>(Q20+Q21)/(Q22+Q41)*100</f>
        <v>38.624055701280049</v>
      </c>
      <c r="R23" s="175"/>
      <c r="S23" s="174">
        <f>(S20+S21)/(S22+S41)*100</f>
        <v>116.50069156293223</v>
      </c>
      <c r="T23" s="175"/>
      <c r="U23" s="174">
        <f>(U20+U21)/(U22+U41)*100</f>
        <v>78.502249597737091</v>
      </c>
      <c r="V23" s="175"/>
      <c r="W23" s="174">
        <f>(W20+W21)/(W22+W41)*100</f>
        <v>73.484916548228171</v>
      </c>
      <c r="X23" s="175"/>
      <c r="Y23" s="174">
        <f>(Y20+Y21)/(Y22+Y41)*100</f>
        <v>58.152616641328883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184728.82138642311</v>
      </c>
      <c r="F24" s="177"/>
      <c r="G24" s="178">
        <f>H22/G22*1000</f>
        <v>438137.38354214263</v>
      </c>
      <c r="H24" s="179"/>
      <c r="I24" s="180">
        <f>J22/I22*1000</f>
        <v>973003.75280440552</v>
      </c>
      <c r="J24" s="181"/>
      <c r="K24" s="178">
        <f>L22/K22*1000</f>
        <v>454435.89043850452</v>
      </c>
      <c r="L24" s="179"/>
      <c r="M24" s="180">
        <f>N22/M22*1000</f>
        <v>203410.72555966125</v>
      </c>
      <c r="N24" s="181"/>
      <c r="O24" s="178">
        <f>P22/O22*1000</f>
        <v>272951.47995503934</v>
      </c>
      <c r="P24" s="179"/>
      <c r="Q24" s="180">
        <f>R22/Q22*1000</f>
        <v>178964.01863499472</v>
      </c>
      <c r="R24" s="181"/>
      <c r="S24" s="178">
        <f>T22/S22*1000</f>
        <v>82040.418482999128</v>
      </c>
      <c r="T24" s="179"/>
      <c r="U24" s="180">
        <f>V22/U22*1000</f>
        <v>320829.61521987437</v>
      </c>
      <c r="V24" s="181"/>
      <c r="W24" s="178">
        <f>X22/W22*1000</f>
        <v>267493.68856324884</v>
      </c>
      <c r="X24" s="179"/>
      <c r="Y24" s="180">
        <f>Z22/Y22*1000</f>
        <v>220110.87979626231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4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-6.8601307189542382</v>
      </c>
      <c r="F34" s="199"/>
      <c r="G34" s="205">
        <f t="shared" ref="G34" si="7">+G23-G30</f>
        <v>-5.3891832190637246</v>
      </c>
      <c r="H34" s="206"/>
      <c r="I34" s="187">
        <f t="shared" ref="I34" si="8">+I23-I30</f>
        <v>-112.54241281809614</v>
      </c>
      <c r="J34" s="199"/>
      <c r="K34" s="205">
        <f t="shared" ref="K34" si="9">+K23-K30</f>
        <v>-50.119814197574641</v>
      </c>
      <c r="L34" s="206"/>
      <c r="M34" s="187">
        <f t="shared" ref="M34" si="10">+M23-M30</f>
        <v>-10.835626675101601</v>
      </c>
      <c r="N34" s="199"/>
      <c r="O34" s="205">
        <f t="shared" ref="O34" si="11">+O23-O30</f>
        <v>-45.546467165419784</v>
      </c>
      <c r="P34" s="206"/>
      <c r="Q34" s="187">
        <f t="shared" ref="Q34" si="12">+Q23-Q30</f>
        <v>-13.675944298719948</v>
      </c>
      <c r="R34" s="199"/>
      <c r="S34" s="205">
        <f t="shared" ref="S34" si="13">+S23-S30</f>
        <v>-33.899308437067774</v>
      </c>
      <c r="T34" s="206"/>
      <c r="U34" s="187">
        <f t="shared" ref="U34" si="14">+U23-U30</f>
        <v>17.802249597737088</v>
      </c>
      <c r="V34" s="199"/>
      <c r="W34" s="205">
        <f t="shared" ref="W34" si="15">+W23-W30</f>
        <v>-10.315083451771827</v>
      </c>
      <c r="X34" s="206"/>
      <c r="Y34" s="187">
        <f t="shared" ref="Y34" si="16">+Y23-Y30</f>
        <v>-23.347383358671117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+'(令和4年12月)'!E23</f>
        <v>56.460281629581857</v>
      </c>
      <c r="F42" s="201">
        <f>+'(令和4年12月)'!F23</f>
        <v>0</v>
      </c>
      <c r="G42" s="200">
        <f>+'(令和4年12月)'!G23</f>
        <v>92.881521078653137</v>
      </c>
      <c r="H42" s="201">
        <f>+'(令和4年12月)'!H23</f>
        <v>0</v>
      </c>
      <c r="I42" s="200">
        <f>+'(令和4年12月)'!I23</f>
        <v>57.402542818114952</v>
      </c>
      <c r="J42" s="201">
        <f>+'(令和4年12月)'!J23</f>
        <v>0</v>
      </c>
      <c r="K42" s="200">
        <f>+'(令和4年12月)'!K23</f>
        <v>27.11514713412247</v>
      </c>
      <c r="L42" s="201">
        <f>+'(令和4年12月)'!L23</f>
        <v>0</v>
      </c>
      <c r="M42" s="200">
        <f>+'(令和4年12月)'!M23</f>
        <v>54.74309881280206</v>
      </c>
      <c r="N42" s="201">
        <f>+'(令和4年12月)'!N23</f>
        <v>0</v>
      </c>
      <c r="O42" s="200">
        <f>+'(令和4年12月)'!O23</f>
        <v>86.270280408890557</v>
      </c>
      <c r="P42" s="201">
        <f>+'(令和4年12月)'!P23</f>
        <v>0</v>
      </c>
      <c r="Q42" s="200">
        <f>+'(令和4年12月)'!Q23</f>
        <v>42.033134947333942</v>
      </c>
      <c r="R42" s="201">
        <f>+'(令和4年12月)'!R23</f>
        <v>0</v>
      </c>
      <c r="S42" s="200">
        <f>+'(令和4年12月)'!S23</f>
        <v>202.91650557245879</v>
      </c>
      <c r="T42" s="201">
        <f>+'(令和4年12月)'!T23</f>
        <v>0</v>
      </c>
      <c r="U42" s="200">
        <f>+'(令和4年12月)'!U23</f>
        <v>86.026027429265667</v>
      </c>
      <c r="V42" s="201">
        <f>+'(令和4年12月)'!V23</f>
        <v>0</v>
      </c>
      <c r="W42" s="200">
        <f>+'(令和4年12月)'!W23</f>
        <v>82.10004074961455</v>
      </c>
      <c r="X42" s="201">
        <f>+'(令和4年12月)'!X23</f>
        <v>0</v>
      </c>
      <c r="Y42" s="200">
        <f>+'(令和4年12月)'!Y23</f>
        <v>83.368325845407682</v>
      </c>
      <c r="Z42" s="201">
        <f>+'(令和4年12月)'!Z23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-4.9204123485360967</v>
      </c>
      <c r="F46" s="199"/>
      <c r="G46" s="192">
        <f>G23-G42</f>
        <v>-17.970704297716864</v>
      </c>
      <c r="H46" s="199"/>
      <c r="I46" s="192">
        <f>I23-I42</f>
        <v>-12.444955636211091</v>
      </c>
      <c r="J46" s="199"/>
      <c r="K46" s="192">
        <f>K23-K42</f>
        <v>-7.7349613316971073</v>
      </c>
      <c r="L46" s="199"/>
      <c r="M46" s="192">
        <f>M23-M42</f>
        <v>-19.178725487903662</v>
      </c>
      <c r="N46" s="199"/>
      <c r="O46" s="192">
        <f t="shared" si="18"/>
        <v>-21.016747574310344</v>
      </c>
      <c r="P46" s="199"/>
      <c r="Q46" s="192">
        <f t="shared" si="18"/>
        <v>-3.4090792460538921</v>
      </c>
      <c r="R46" s="199"/>
      <c r="S46" s="192">
        <f t="shared" si="18"/>
        <v>-86.415814009526557</v>
      </c>
      <c r="T46" s="199"/>
      <c r="U46" s="192">
        <f t="shared" si="18"/>
        <v>-7.5237778315285766</v>
      </c>
      <c r="V46" s="199"/>
      <c r="W46" s="192">
        <f t="shared" si="18"/>
        <v>-8.6151242013863794</v>
      </c>
      <c r="X46" s="199"/>
      <c r="Y46" s="192">
        <f t="shared" si="18"/>
        <v>-25.215709204078799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70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56.460281629581857</v>
      </c>
      <c r="F23" s="175"/>
      <c r="G23" s="174">
        <f>(G20+G21)/(G22+G41)*100</f>
        <v>92.881521078653137</v>
      </c>
      <c r="H23" s="175"/>
      <c r="I23" s="174">
        <f>(I20+I21)/(I22+I41)*100</f>
        <v>57.402542818114952</v>
      </c>
      <c r="J23" s="175"/>
      <c r="K23" s="174">
        <f>(K20+K21)/(K22+K41)*100</f>
        <v>27.11514713412247</v>
      </c>
      <c r="L23" s="175"/>
      <c r="M23" s="174">
        <f>(M20+M21)/(M22+M41)*100</f>
        <v>54.74309881280206</v>
      </c>
      <c r="N23" s="175"/>
      <c r="O23" s="174">
        <f>(O20+O21)/(O22+O41)*100</f>
        <v>86.270280408890557</v>
      </c>
      <c r="P23" s="175"/>
      <c r="Q23" s="174">
        <f>(Q20+Q21)/(Q22+Q41)*100</f>
        <v>42.033134947333942</v>
      </c>
      <c r="R23" s="175"/>
      <c r="S23" s="174">
        <f>(S20+S21)/(S22+S41)*100</f>
        <v>202.91650557245879</v>
      </c>
      <c r="T23" s="175"/>
      <c r="U23" s="174">
        <f>(U20+U21)/(U22+U41)*100</f>
        <v>86.026027429265667</v>
      </c>
      <c r="V23" s="175"/>
      <c r="W23" s="174">
        <f>(W20+W21)/(W22+W41)*100</f>
        <v>82.10004074961455</v>
      </c>
      <c r="X23" s="175"/>
      <c r="Y23" s="174">
        <f>(Y20+Y21)/(Y22+Y41)*100</f>
        <v>83.368325845407682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221184.90485581793</v>
      </c>
      <c r="F24" s="177"/>
      <c r="G24" s="178">
        <f>H22/G22*1000</f>
        <v>433512.07207387924</v>
      </c>
      <c r="H24" s="179"/>
      <c r="I24" s="180">
        <f>J22/I22*1000</f>
        <v>1019992.5527335344</v>
      </c>
      <c r="J24" s="181"/>
      <c r="K24" s="178">
        <f>L22/K22*1000</f>
        <v>490298.79389804869</v>
      </c>
      <c r="L24" s="179"/>
      <c r="M24" s="180">
        <f>N22/M22*1000</f>
        <v>205987.04109180349</v>
      </c>
      <c r="N24" s="181"/>
      <c r="O24" s="178">
        <f>P22/O22*1000</f>
        <v>280782.65622153395</v>
      </c>
      <c r="P24" s="179"/>
      <c r="Q24" s="180">
        <f>R22/Q22*1000</f>
        <v>176287.16330584636</v>
      </c>
      <c r="R24" s="181"/>
      <c r="S24" s="178">
        <f>T22/S22*1000</f>
        <v>87001.440082290414</v>
      </c>
      <c r="T24" s="179"/>
      <c r="U24" s="180">
        <f>V22/U22*1000</f>
        <v>254761.8015936063</v>
      </c>
      <c r="V24" s="181"/>
      <c r="W24" s="178">
        <f>X22/W22*1000</f>
        <v>265363.69916748279</v>
      </c>
      <c r="X24" s="179"/>
      <c r="Y24" s="180">
        <f>Z22/Y22*1000</f>
        <v>219525.34209289693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-1.9397183704181415</v>
      </c>
      <c r="F34" s="199"/>
      <c r="G34" s="205">
        <f t="shared" ref="G34" si="7">+G23-G30</f>
        <v>12.58152107865314</v>
      </c>
      <c r="H34" s="206"/>
      <c r="I34" s="187">
        <f t="shared" ref="I34" si="8">+I23-I30</f>
        <v>-100.09745718188505</v>
      </c>
      <c r="J34" s="199"/>
      <c r="K34" s="205">
        <f t="shared" ref="K34" si="9">+K23-K30</f>
        <v>-42.384852865877534</v>
      </c>
      <c r="L34" s="206"/>
      <c r="M34" s="187">
        <f t="shared" ref="M34" si="10">+M23-M30</f>
        <v>8.3430988128020616</v>
      </c>
      <c r="N34" s="199"/>
      <c r="O34" s="205">
        <f t="shared" ref="O34" si="11">+O23-O30</f>
        <v>-24.529719591109441</v>
      </c>
      <c r="P34" s="206"/>
      <c r="Q34" s="187">
        <f t="shared" ref="Q34" si="12">+Q23-Q30</f>
        <v>-10.266865052666056</v>
      </c>
      <c r="R34" s="199"/>
      <c r="S34" s="205">
        <f t="shared" ref="S34" si="13">+S23-S30</f>
        <v>52.516505572458783</v>
      </c>
      <c r="T34" s="206"/>
      <c r="U34" s="187">
        <f t="shared" ref="U34" si="14">+U23-U30</f>
        <v>25.326027429265665</v>
      </c>
      <c r="V34" s="199"/>
      <c r="W34" s="205">
        <f t="shared" ref="W34" si="15">+W23-W30</f>
        <v>-1.6999592503854473</v>
      </c>
      <c r="X34" s="206"/>
      <c r="Y34" s="187">
        <f t="shared" ref="Y34" si="16">+Y23-Y30</f>
        <v>1.8683258454076821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+'(令和4年11月)'!E23</f>
        <v>87.122933001147999</v>
      </c>
      <c r="F42" s="201">
        <f>+'(令和4年11月)'!F23</f>
        <v>0</v>
      </c>
      <c r="G42" s="200">
        <f>+'(令和4年11月)'!G23</f>
        <v>90.067129131651328</v>
      </c>
      <c r="H42" s="201">
        <f>+'(令和4年11月)'!H23</f>
        <v>0</v>
      </c>
      <c r="I42" s="200">
        <f>+'(令和4年11月)'!I23</f>
        <v>49.055466237942127</v>
      </c>
      <c r="J42" s="201">
        <f>+'(令和4年11月)'!J23</f>
        <v>0</v>
      </c>
      <c r="K42" s="200">
        <f>+'(令和4年11月)'!K23</f>
        <v>32.900544022787685</v>
      </c>
      <c r="L42" s="201">
        <f>+'(令和4年11月)'!L23</f>
        <v>0</v>
      </c>
      <c r="M42" s="200">
        <f>+'(令和4年11月)'!M23</f>
        <v>51.645491604814353</v>
      </c>
      <c r="N42" s="201">
        <f>+'(令和4年11月)'!N23</f>
        <v>0</v>
      </c>
      <c r="O42" s="200">
        <f>+'(令和4年11月)'!O23</f>
        <v>85.092449922958409</v>
      </c>
      <c r="P42" s="201">
        <f>+'(令和4年11月)'!P23</f>
        <v>0</v>
      </c>
      <c r="Q42" s="200">
        <f>+'(令和4年11月)'!Q23</f>
        <v>46.040457947285262</v>
      </c>
      <c r="R42" s="201">
        <f>+'(令和4年11月)'!R23</f>
        <v>0</v>
      </c>
      <c r="S42" s="200">
        <f>+'(令和4年11月)'!S23</f>
        <v>175.59725537988948</v>
      </c>
      <c r="T42" s="201">
        <f>+'(令和4年11月)'!T23</f>
        <v>0</v>
      </c>
      <c r="U42" s="200">
        <f>+'(令和4年11月)'!U23</f>
        <v>107.65726177127213</v>
      </c>
      <c r="V42" s="201">
        <f>+'(令和4年11月)'!V23</f>
        <v>0</v>
      </c>
      <c r="W42" s="200">
        <f>+'(令和4年11月)'!W23</f>
        <v>90.732372061308581</v>
      </c>
      <c r="X42" s="201">
        <f>+'(令和4年11月)'!X23</f>
        <v>0</v>
      </c>
      <c r="Y42" s="200">
        <f>+'(令和4年11月)'!Y23</f>
        <v>81.144081613985009</v>
      </c>
      <c r="Z42" s="201">
        <f>+'(令和4年11月)'!Z23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-30.662651371566142</v>
      </c>
      <c r="F46" s="199"/>
      <c r="G46" s="192">
        <f>G23-G42</f>
        <v>2.8143919470018091</v>
      </c>
      <c r="H46" s="199"/>
      <c r="I46" s="192">
        <f>I23-I42</f>
        <v>8.3470765801728248</v>
      </c>
      <c r="J46" s="199"/>
      <c r="K46" s="192">
        <f>K23-K42</f>
        <v>-5.7853968886652147</v>
      </c>
      <c r="L46" s="199"/>
      <c r="M46" s="192">
        <f>M23-M42</f>
        <v>3.0976072079877071</v>
      </c>
      <c r="N46" s="199"/>
      <c r="O46" s="192">
        <f t="shared" si="18"/>
        <v>1.177830485932148</v>
      </c>
      <c r="P46" s="199"/>
      <c r="Q46" s="192">
        <f t="shared" si="18"/>
        <v>-4.0073229999513202</v>
      </c>
      <c r="R46" s="199"/>
      <c r="S46" s="192">
        <f t="shared" si="18"/>
        <v>27.319250192569314</v>
      </c>
      <c r="T46" s="199"/>
      <c r="U46" s="192">
        <f t="shared" si="18"/>
        <v>-21.631234342006465</v>
      </c>
      <c r="V46" s="199"/>
      <c r="W46" s="192">
        <f t="shared" si="18"/>
        <v>-8.6323313116940312</v>
      </c>
      <c r="X46" s="199"/>
      <c r="Y46" s="192">
        <f t="shared" si="18"/>
        <v>2.2242442314226736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69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87.122933001147999</v>
      </c>
      <c r="F23" s="175"/>
      <c r="G23" s="174">
        <f>(G20+G21)/(G22+G41)*100</f>
        <v>90.067129131651328</v>
      </c>
      <c r="H23" s="175"/>
      <c r="I23" s="174">
        <f>(I20+I21)/(I22+I41)*100</f>
        <v>49.055466237942127</v>
      </c>
      <c r="J23" s="175"/>
      <c r="K23" s="174">
        <f>(K20+K21)/(K22+K41)*100</f>
        <v>32.900544022787685</v>
      </c>
      <c r="L23" s="175"/>
      <c r="M23" s="174">
        <f>(M20+M21)/(M22+M41)*100</f>
        <v>51.645491604814353</v>
      </c>
      <c r="N23" s="175"/>
      <c r="O23" s="174">
        <f>(O20+O21)/(O22+O41)*100</f>
        <v>85.092449922958409</v>
      </c>
      <c r="P23" s="175"/>
      <c r="Q23" s="174">
        <f>(Q20+Q21)/(Q22+Q41)*100</f>
        <v>46.040457947285262</v>
      </c>
      <c r="R23" s="175"/>
      <c r="S23" s="174">
        <f>(S20+S21)/(S22+S41)*100</f>
        <v>175.59725537988948</v>
      </c>
      <c r="T23" s="175"/>
      <c r="U23" s="174">
        <f>(U20+U21)/(U22+U41)*100</f>
        <v>107.65726177127213</v>
      </c>
      <c r="V23" s="175"/>
      <c r="W23" s="174">
        <f>(W20+W21)/(W22+W41)*100</f>
        <v>90.732372061308581</v>
      </c>
      <c r="X23" s="175"/>
      <c r="Y23" s="174">
        <f>(Y20+Y21)/(Y22+Y41)*100</f>
        <v>81.144081613985009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231212.40041190179</v>
      </c>
      <c r="F24" s="177"/>
      <c r="G24" s="178">
        <f>H22/G22*1000</f>
        <v>430074.98399556754</v>
      </c>
      <c r="H24" s="179"/>
      <c r="I24" s="180">
        <f>J22/I22*1000</f>
        <v>1061013.5085198111</v>
      </c>
      <c r="J24" s="181"/>
      <c r="K24" s="178">
        <f>L22/K22*1000</f>
        <v>180029.79631046779</v>
      </c>
      <c r="L24" s="179"/>
      <c r="M24" s="180">
        <f>N22/M22*1000</f>
        <v>210435.56487771086</v>
      </c>
      <c r="N24" s="181"/>
      <c r="O24" s="178">
        <f>P22/O22*1000</f>
        <v>274224.77773482795</v>
      </c>
      <c r="P24" s="179"/>
      <c r="Q24" s="180">
        <f>R22/Q22*1000</f>
        <v>177740.85342763909</v>
      </c>
      <c r="R24" s="181"/>
      <c r="S24" s="178">
        <f>T22/S22*1000</f>
        <v>88436.84870069912</v>
      </c>
      <c r="T24" s="179"/>
      <c r="U24" s="180">
        <f>V22/U22*1000</f>
        <v>294733.21077596967</v>
      </c>
      <c r="V24" s="181"/>
      <c r="W24" s="178">
        <f>X22/W22*1000</f>
        <v>262977.53705152968</v>
      </c>
      <c r="X24" s="179"/>
      <c r="Y24" s="180">
        <f>Z22/Y22*1000</f>
        <v>208594.73227077915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28.722933001148</v>
      </c>
      <c r="F34" s="199"/>
      <c r="G34" s="205">
        <f t="shared" ref="G34" si="7">+G23-G30</f>
        <v>9.7671291316513305</v>
      </c>
      <c r="H34" s="206"/>
      <c r="I34" s="187">
        <f t="shared" ref="I34" si="8">+I23-I30</f>
        <v>-108.44453376205787</v>
      </c>
      <c r="J34" s="199"/>
      <c r="K34" s="205">
        <f t="shared" ref="K34" si="9">+K23-K30</f>
        <v>-36.599455977212315</v>
      </c>
      <c r="L34" s="206"/>
      <c r="M34" s="187">
        <f t="shared" ref="M34" si="10">+M23-M30</f>
        <v>5.2454916048143545</v>
      </c>
      <c r="N34" s="199"/>
      <c r="O34" s="205">
        <f t="shared" ref="O34" si="11">+O23-O30</f>
        <v>-25.707550077041589</v>
      </c>
      <c r="P34" s="206"/>
      <c r="Q34" s="187">
        <f t="shared" ref="Q34" si="12">+Q23-Q30</f>
        <v>-6.2595420527147354</v>
      </c>
      <c r="R34" s="199"/>
      <c r="S34" s="205">
        <f t="shared" ref="S34" si="13">+S23-S30</f>
        <v>25.197255379889469</v>
      </c>
      <c r="T34" s="206"/>
      <c r="U34" s="187">
        <f t="shared" ref="U34" si="14">+U23-U30</f>
        <v>46.95726177127213</v>
      </c>
      <c r="V34" s="199"/>
      <c r="W34" s="205">
        <f t="shared" ref="W34" si="15">+W23-W30</f>
        <v>6.932372061308584</v>
      </c>
      <c r="X34" s="206"/>
      <c r="Y34" s="187">
        <f t="shared" ref="Y34" si="16">+Y23-Y30</f>
        <v>-0.35591838601499148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+'(令和4年10月)'!E23</f>
        <v>37.848432055749129</v>
      </c>
      <c r="F42" s="201">
        <f>+'(令和4年10月)'!F23</f>
        <v>0</v>
      </c>
      <c r="G42" s="200">
        <f>+'(令和4年10月)'!G23</f>
        <v>88.743767797372229</v>
      </c>
      <c r="H42" s="201">
        <f>+'(令和4年10月)'!H23</f>
        <v>0</v>
      </c>
      <c r="I42" s="200">
        <f>+'(令和4年10月)'!I23</f>
        <v>52.460908804701432</v>
      </c>
      <c r="J42" s="201">
        <f>+'(令和4年10月)'!J23</f>
        <v>0</v>
      </c>
      <c r="K42" s="200">
        <f>+'(令和4年10月)'!K23</f>
        <v>30.308347956881427</v>
      </c>
      <c r="L42" s="201">
        <f>+'(令和4年10月)'!L23</f>
        <v>0</v>
      </c>
      <c r="M42" s="200">
        <f>+'(令和4年10月)'!M23</f>
        <v>66.431958935446062</v>
      </c>
      <c r="N42" s="201">
        <f>+'(令和4年10月)'!N23</f>
        <v>0</v>
      </c>
      <c r="O42" s="200">
        <f>+'(令和4年10月)'!O23</f>
        <v>83.059194326799954</v>
      </c>
      <c r="P42" s="201">
        <f>+'(令和4年10月)'!P23</f>
        <v>0</v>
      </c>
      <c r="Q42" s="200">
        <f>+'(令和4年10月)'!Q23</f>
        <v>44.004718470152355</v>
      </c>
      <c r="R42" s="201">
        <f>+'(令和4年10月)'!R23</f>
        <v>0</v>
      </c>
      <c r="S42" s="200">
        <f>+'(令和4年10月)'!S23</f>
        <v>164.92576603137834</v>
      </c>
      <c r="T42" s="201">
        <f>+'(令和4年10月)'!T23</f>
        <v>0</v>
      </c>
      <c r="U42" s="200">
        <f>+'(令和4年10月)'!U23</f>
        <v>82.860530104157846</v>
      </c>
      <c r="V42" s="201">
        <f>+'(令和4年10月)'!V23</f>
        <v>0</v>
      </c>
      <c r="W42" s="200">
        <f>+'(令和4年10月)'!W23</f>
        <v>75.266228007128433</v>
      </c>
      <c r="X42" s="201">
        <f>+'(令和4年10月)'!X23</f>
        <v>0</v>
      </c>
      <c r="Y42" s="200">
        <f>+'(令和4年10月)'!Y23</f>
        <v>76.351804426449334</v>
      </c>
      <c r="Z42" s="201">
        <f>+'(令和4年10月)'!Z23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49.27450094539887</v>
      </c>
      <c r="F46" s="199"/>
      <c r="G46" s="192">
        <f>G23-G42</f>
        <v>1.3233613342790989</v>
      </c>
      <c r="H46" s="199"/>
      <c r="I46" s="192">
        <f>I23-I42</f>
        <v>-3.4054425667593051</v>
      </c>
      <c r="J46" s="199"/>
      <c r="K46" s="192">
        <f>K23-K42</f>
        <v>2.5921960659062577</v>
      </c>
      <c r="L46" s="199"/>
      <c r="M46" s="192">
        <f>M23-M42</f>
        <v>-14.786467330631709</v>
      </c>
      <c r="N46" s="199"/>
      <c r="O46" s="192">
        <f t="shared" si="18"/>
        <v>2.0332555961584546</v>
      </c>
      <c r="P46" s="199"/>
      <c r="Q46" s="192">
        <f t="shared" si="18"/>
        <v>2.0357394771329069</v>
      </c>
      <c r="R46" s="199"/>
      <c r="S46" s="192">
        <f t="shared" si="18"/>
        <v>10.67148934851113</v>
      </c>
      <c r="T46" s="199"/>
      <c r="U46" s="192">
        <f t="shared" si="18"/>
        <v>24.796731667114287</v>
      </c>
      <c r="V46" s="199"/>
      <c r="W46" s="192">
        <f t="shared" si="18"/>
        <v>15.466144054180148</v>
      </c>
      <c r="X46" s="199"/>
      <c r="Y46" s="192">
        <f t="shared" si="18"/>
        <v>4.7922771875356744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68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37.848432055749129</v>
      </c>
      <c r="F23" s="175"/>
      <c r="G23" s="174">
        <f>(G20+G21)/(G22+G41)*100</f>
        <v>88.743767797372229</v>
      </c>
      <c r="H23" s="175"/>
      <c r="I23" s="174">
        <f>(I20+I21)/(I22+I41)*100</f>
        <v>52.460908804701432</v>
      </c>
      <c r="J23" s="175"/>
      <c r="K23" s="174">
        <f>(K20+K21)/(K22+K41)*100</f>
        <v>30.308347956881427</v>
      </c>
      <c r="L23" s="175"/>
      <c r="M23" s="174">
        <f>(M20+M21)/(M22+M41)*100</f>
        <v>66.431958935446062</v>
      </c>
      <c r="N23" s="175"/>
      <c r="O23" s="174">
        <f>(O20+O21)/(O22+O41)*100</f>
        <v>83.059194326799954</v>
      </c>
      <c r="P23" s="175"/>
      <c r="Q23" s="174">
        <f>(Q20+Q21)/(Q22+Q41)*100</f>
        <v>44.004718470152355</v>
      </c>
      <c r="R23" s="175"/>
      <c r="S23" s="174">
        <f>(S20+S21)/(S22+S41)*100</f>
        <v>164.92576603137834</v>
      </c>
      <c r="T23" s="175"/>
      <c r="U23" s="174">
        <f>(U20+U21)/(U22+U41)*100</f>
        <v>82.860530104157846</v>
      </c>
      <c r="V23" s="175"/>
      <c r="W23" s="174">
        <f>(W20+W21)/(W22+W41)*100</f>
        <v>75.266228007128433</v>
      </c>
      <c r="X23" s="175"/>
      <c r="Y23" s="174">
        <f>(Y20+Y21)/(Y22+Y41)*100</f>
        <v>76.351804426449334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181663.40595820363</v>
      </c>
      <c r="F24" s="177"/>
      <c r="G24" s="178">
        <f>H22/G22*1000</f>
        <v>423372.786917675</v>
      </c>
      <c r="H24" s="179"/>
      <c r="I24" s="180">
        <f>J22/I22*1000</f>
        <v>1102456.6030308995</v>
      </c>
      <c r="J24" s="181"/>
      <c r="K24" s="178">
        <f>L22/K22*1000</f>
        <v>130367.48104465038</v>
      </c>
      <c r="L24" s="179"/>
      <c r="M24" s="180">
        <f>N22/M22*1000</f>
        <v>196465.72526105065</v>
      </c>
      <c r="N24" s="181"/>
      <c r="O24" s="178">
        <f>P22/O22*1000</f>
        <v>268882.34165067179</v>
      </c>
      <c r="P24" s="179"/>
      <c r="Q24" s="180">
        <f>R22/Q22*1000</f>
        <v>177593.62661688667</v>
      </c>
      <c r="R24" s="181"/>
      <c r="S24" s="178">
        <f>T22/S22*1000</f>
        <v>90430.735418427736</v>
      </c>
      <c r="T24" s="179"/>
      <c r="U24" s="180">
        <f>V22/U22*1000</f>
        <v>356803.38612779899</v>
      </c>
      <c r="V24" s="181"/>
      <c r="W24" s="178">
        <f>X22/W22*1000</f>
        <v>260141.96636292478</v>
      </c>
      <c r="X24" s="179"/>
      <c r="Y24" s="180">
        <f>Z22/Y22*1000</f>
        <v>210540.07260521274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-20.55156794425087</v>
      </c>
      <c r="F34" s="199"/>
      <c r="G34" s="205">
        <f t="shared" ref="G34" si="7">+G23-G30</f>
        <v>8.4437677973722316</v>
      </c>
      <c r="H34" s="206"/>
      <c r="I34" s="187">
        <f t="shared" ref="I34" si="8">+I23-I30</f>
        <v>-105.03909119529857</v>
      </c>
      <c r="J34" s="199"/>
      <c r="K34" s="205">
        <f t="shared" ref="K34" si="9">+K23-K30</f>
        <v>-39.191652043118573</v>
      </c>
      <c r="L34" s="206"/>
      <c r="M34" s="187">
        <f t="shared" ref="M34" si="10">+M23-M30</f>
        <v>20.031958935446063</v>
      </c>
      <c r="N34" s="199"/>
      <c r="O34" s="205">
        <f t="shared" ref="O34" si="11">+O23-O30</f>
        <v>-27.740805673200043</v>
      </c>
      <c r="P34" s="206"/>
      <c r="Q34" s="187">
        <f t="shared" ref="Q34" si="12">+Q23-Q30</f>
        <v>-8.2952815298476423</v>
      </c>
      <c r="R34" s="199"/>
      <c r="S34" s="205">
        <f t="shared" ref="S34" si="13">+S23-S30</f>
        <v>14.525766031378339</v>
      </c>
      <c r="T34" s="206"/>
      <c r="U34" s="187">
        <f t="shared" ref="U34" si="14">+U23-U30</f>
        <v>22.160530104157843</v>
      </c>
      <c r="V34" s="199"/>
      <c r="W34" s="205">
        <f t="shared" ref="W34" si="15">+W23-W30</f>
        <v>-8.5337719928715643</v>
      </c>
      <c r="X34" s="206"/>
      <c r="Y34" s="187">
        <f t="shared" ref="Y34" si="16">+Y23-Y30</f>
        <v>-5.1481955735506659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+(E39+E40)/(E41+'(令和4年9月)'!E41)*100</f>
        <v>52.987622705932566</v>
      </c>
      <c r="F42" s="201"/>
      <c r="G42" s="200">
        <f>+(G39+G40)/(G41+'(令和4年9月)'!G41)*100</f>
        <v>84.084791386271874</v>
      </c>
      <c r="H42" s="201"/>
      <c r="I42" s="200">
        <f>+(I39+I40)/(I41+'(令和4年9月)'!I41)*100</f>
        <v>79.462679856115102</v>
      </c>
      <c r="J42" s="201"/>
      <c r="K42" s="200">
        <f>+(K39+K40)/(K41+'(令和4年9月)'!K41)*100</f>
        <v>38.569297082228118</v>
      </c>
      <c r="L42" s="201"/>
      <c r="M42" s="200">
        <f>+(M39+M40)/(M41+'(令和4年9月)'!M41)*100</f>
        <v>42.567467112686337</v>
      </c>
      <c r="N42" s="201"/>
      <c r="O42" s="200">
        <f>+(O39+O40)/(O41+'(令和4年9月)'!O41)*100</f>
        <v>88.559579202913213</v>
      </c>
      <c r="P42" s="201"/>
      <c r="Q42" s="200">
        <f>+(Q39+Q40)/(Q41+'(令和4年9月)'!Q41)*100</f>
        <v>46.23276798395856</v>
      </c>
      <c r="R42" s="201"/>
      <c r="S42" s="200">
        <f>+(S39+S40)/(S41+'(令和4年9月)'!S41)*100</f>
        <v>191.79589156055022</v>
      </c>
      <c r="T42" s="201"/>
      <c r="U42" s="200">
        <f>+(U39+U40)/(U41+'(令和4年9月)'!U41)*100</f>
        <v>70.748891703609885</v>
      </c>
      <c r="V42" s="201"/>
      <c r="W42" s="200">
        <f>+(W39+W40)/(W41+'(令和4年9月)'!W41)*100</f>
        <v>90.514490824451016</v>
      </c>
      <c r="X42" s="201"/>
      <c r="Y42" s="200">
        <f>+(Y39+Y40)/(Y41+'(令和4年9月)'!Y41)*100</f>
        <v>80.091749959534852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-15.139190650183437</v>
      </c>
      <c r="F46" s="199"/>
      <c r="G46" s="192">
        <f>G23-G42</f>
        <v>4.6589764111003547</v>
      </c>
      <c r="H46" s="199"/>
      <c r="I46" s="192">
        <f>I23-I42</f>
        <v>-27.00177105141367</v>
      </c>
      <c r="J46" s="199"/>
      <c r="K46" s="192">
        <f>K23-K42</f>
        <v>-8.2609491253466913</v>
      </c>
      <c r="L46" s="199"/>
      <c r="M46" s="192">
        <f>M23-M42</f>
        <v>23.864491822759724</v>
      </c>
      <c r="N46" s="199"/>
      <c r="O46" s="192">
        <f t="shared" si="18"/>
        <v>-5.5003848761132588</v>
      </c>
      <c r="P46" s="199"/>
      <c r="Q46" s="192">
        <f t="shared" si="18"/>
        <v>-2.2280495138062051</v>
      </c>
      <c r="R46" s="199"/>
      <c r="S46" s="192">
        <f t="shared" si="18"/>
        <v>-26.870125529171872</v>
      </c>
      <c r="T46" s="199"/>
      <c r="U46" s="192">
        <f t="shared" si="18"/>
        <v>12.11163840054796</v>
      </c>
      <c r="V46" s="199"/>
      <c r="W46" s="192">
        <f t="shared" si="18"/>
        <v>-15.248262817322583</v>
      </c>
      <c r="X46" s="199"/>
      <c r="Y46" s="192">
        <f t="shared" si="18"/>
        <v>-3.7399455330855176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52.987622705932566</v>
      </c>
      <c r="F23" s="175"/>
      <c r="G23" s="174">
        <f>(G20+G21)/(G22+G41)*100</f>
        <v>84.084791386271874</v>
      </c>
      <c r="H23" s="175"/>
      <c r="I23" s="174">
        <f>(I20+I21)/(I22+I41)*100</f>
        <v>79.462679856115102</v>
      </c>
      <c r="J23" s="175"/>
      <c r="K23" s="174">
        <f>(K20+K21)/(K22+K41)*100</f>
        <v>38.569297082228118</v>
      </c>
      <c r="L23" s="175"/>
      <c r="M23" s="174">
        <f>(M20+M21)/(M22+M41)*100</f>
        <v>42.567467112686337</v>
      </c>
      <c r="N23" s="175"/>
      <c r="O23" s="174">
        <f>(O20+O21)/(O22+O41)*100</f>
        <v>88.559579202913213</v>
      </c>
      <c r="P23" s="175"/>
      <c r="Q23" s="174">
        <f>(Q20+Q21)/(Q22+Q41)*100</f>
        <v>46.23276798395856</v>
      </c>
      <c r="R23" s="175"/>
      <c r="S23" s="174">
        <f>(S20+S21)/(S22+S41)*100</f>
        <v>191.79589156055022</v>
      </c>
      <c r="T23" s="175"/>
      <c r="U23" s="174">
        <f>(U20+U21)/(U22+U41)*100</f>
        <v>70.748891703609885</v>
      </c>
      <c r="V23" s="175"/>
      <c r="W23" s="174">
        <f>(W20+W21)/(W22+W41)*100</f>
        <v>90.514490824451016</v>
      </c>
      <c r="X23" s="175"/>
      <c r="Y23" s="174">
        <f>(Y20+Y21)/(Y22+Y41)*100</f>
        <v>80.091749959534852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176002.98762270596</v>
      </c>
      <c r="F24" s="177"/>
      <c r="G24" s="178">
        <f>H22/G22*1000</f>
        <v>427144.68371467025</v>
      </c>
      <c r="H24" s="179"/>
      <c r="I24" s="180">
        <f>J22/I22*1000</f>
        <v>1225846.2230215827</v>
      </c>
      <c r="J24" s="181"/>
      <c r="K24" s="178">
        <f>L22/K22*1000</f>
        <v>167612.40053050398</v>
      </c>
      <c r="L24" s="179"/>
      <c r="M24" s="180">
        <f>N22/M22*1000</f>
        <v>191677.89459245393</v>
      </c>
      <c r="N24" s="181"/>
      <c r="O24" s="178">
        <f>P22/O22*1000</f>
        <v>267479.06129880639</v>
      </c>
      <c r="P24" s="179"/>
      <c r="Q24" s="180">
        <f>R22/Q22*1000</f>
        <v>178886.70732726209</v>
      </c>
      <c r="R24" s="181"/>
      <c r="S24" s="178">
        <f>T22/S22*1000</f>
        <v>80690.845404458712</v>
      </c>
      <c r="T24" s="179"/>
      <c r="U24" s="180">
        <f>V22/U22*1000</f>
        <v>343619.06269791006</v>
      </c>
      <c r="V24" s="181"/>
      <c r="W24" s="178">
        <f>X22/W22*1000</f>
        <v>259568.38903603234</v>
      </c>
      <c r="X24" s="179"/>
      <c r="Y24" s="180">
        <f>Z22/Y22*1000</f>
        <v>212150.97933533939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-5.4123772940674328</v>
      </c>
      <c r="F34" s="199"/>
      <c r="G34" s="205">
        <f t="shared" ref="G34" si="7">+G23-G30</f>
        <v>3.7847913862718769</v>
      </c>
      <c r="H34" s="206"/>
      <c r="I34" s="187">
        <f t="shared" ref="I34" si="8">+I23-I30</f>
        <v>-78.037320143884898</v>
      </c>
      <c r="J34" s="199"/>
      <c r="K34" s="205">
        <f t="shared" ref="K34" si="9">+K23-K30</f>
        <v>-30.930702917771882</v>
      </c>
      <c r="L34" s="206"/>
      <c r="M34" s="187">
        <f t="shared" ref="M34" si="10">+M23-M30</f>
        <v>-3.8325328873136613</v>
      </c>
      <c r="N34" s="199"/>
      <c r="O34" s="205">
        <f t="shared" ref="O34" si="11">+O23-O30</f>
        <v>-22.240420797086784</v>
      </c>
      <c r="P34" s="206"/>
      <c r="Q34" s="187">
        <f t="shared" ref="Q34" si="12">+Q23-Q30</f>
        <v>-6.0672320160414372</v>
      </c>
      <c r="R34" s="199"/>
      <c r="S34" s="205">
        <f t="shared" ref="S34" si="13">+S23-S30</f>
        <v>41.395891560550211</v>
      </c>
      <c r="T34" s="206"/>
      <c r="U34" s="187">
        <f t="shared" ref="U34" si="14">+U23-U30</f>
        <v>10.048891703609883</v>
      </c>
      <c r="V34" s="199"/>
      <c r="W34" s="205">
        <f t="shared" ref="W34" si="15">+W23-W30</f>
        <v>6.7144908244510191</v>
      </c>
      <c r="X34" s="206"/>
      <c r="Y34" s="187">
        <f t="shared" ref="Y34" si="16">+Y23-Y30</f>
        <v>-1.4082500404651483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+(E39+E40)/(E41+'(令和4年8月)'!E41)*100</f>
        <v>56.18918307309346</v>
      </c>
      <c r="F42" s="201"/>
      <c r="G42" s="200">
        <f>+(G39+G40)/(G41+'(令和4年8月)'!G41)*100</f>
        <v>83.32777592530843</v>
      </c>
      <c r="H42" s="201"/>
      <c r="I42" s="200">
        <f>+(I39+I40)/(I41+'(令和4年8月)'!I41)*100</f>
        <v>105.76002393776183</v>
      </c>
      <c r="J42" s="201"/>
      <c r="K42" s="200">
        <f>+(K39+K40)/(K41+'(令和4年8月)'!K41)*100</f>
        <v>40.634005763688762</v>
      </c>
      <c r="L42" s="201"/>
      <c r="M42" s="200">
        <f>+(M39+M40)/(M41+'(令和4年8月)'!M41)*100</f>
        <v>43.78798509692664</v>
      </c>
      <c r="N42" s="201"/>
      <c r="O42" s="200">
        <f>+(O39+O40)/(O41+'(令和4年8月)'!O41)*100</f>
        <v>88.487972508591056</v>
      </c>
      <c r="P42" s="201"/>
      <c r="Q42" s="200">
        <f>+(Q39+Q40)/(Q41+'(令和4年8月)'!Q41)*100</f>
        <v>45.689185395577717</v>
      </c>
      <c r="R42" s="201"/>
      <c r="S42" s="200">
        <f>+(S39+S40)/(S41+'(令和4年8月)'!S41)*100</f>
        <v>181.45744515594524</v>
      </c>
      <c r="T42" s="201"/>
      <c r="U42" s="200">
        <f>+(U39+U40)/(U41+'(令和4年8月)'!U41)*100</f>
        <v>79.595653722835763</v>
      </c>
      <c r="V42" s="201"/>
      <c r="W42" s="200">
        <f>+(W39+W40)/(W41+'(令和4年8月)'!W41)*100</f>
        <v>91.376629226814387</v>
      </c>
      <c r="X42" s="201"/>
      <c r="Y42" s="200">
        <f>+(Y39+Y40)/(Y41+'(令和4年8月)'!Y41)*100</f>
        <v>77.258756795667793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-3.2015603671608943</v>
      </c>
      <c r="F46" s="199"/>
      <c r="G46" s="192">
        <f>G23-G42</f>
        <v>0.7570154609634443</v>
      </c>
      <c r="H46" s="199"/>
      <c r="I46" s="192">
        <f>I23-I42</f>
        <v>-26.297344081646727</v>
      </c>
      <c r="J46" s="199"/>
      <c r="K46" s="192">
        <f>K23-K42</f>
        <v>-2.0647086814606439</v>
      </c>
      <c r="L46" s="199"/>
      <c r="M46" s="192">
        <f>M23-M42</f>
        <v>-1.2205179842403027</v>
      </c>
      <c r="N46" s="199"/>
      <c r="O46" s="192">
        <f t="shared" si="18"/>
        <v>7.1606694322156272E-2</v>
      </c>
      <c r="P46" s="199"/>
      <c r="Q46" s="192">
        <f t="shared" si="18"/>
        <v>0.54358258838084339</v>
      </c>
      <c r="R46" s="199"/>
      <c r="S46" s="192">
        <f t="shared" si="18"/>
        <v>10.33844640460498</v>
      </c>
      <c r="T46" s="199"/>
      <c r="U46" s="192">
        <f t="shared" si="18"/>
        <v>-8.8467620192258778</v>
      </c>
      <c r="V46" s="199"/>
      <c r="W46" s="192">
        <f t="shared" si="18"/>
        <v>-0.86213840236337091</v>
      </c>
      <c r="X46" s="199"/>
      <c r="Y46" s="192">
        <f t="shared" si="18"/>
        <v>2.8329931638670587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47.033697199810156</v>
      </c>
      <c r="F23" s="175"/>
      <c r="G23" s="174">
        <f>(G20+G21)/(G22+G41)*100</f>
        <v>81.782945736434115</v>
      </c>
      <c r="H23" s="175"/>
      <c r="I23" s="174">
        <f>(I20+I21)/(I22+I41)*100</f>
        <v>72.933656601278372</v>
      </c>
      <c r="J23" s="175"/>
      <c r="K23" s="174">
        <f>(K20+K21)/(K22+K41)*100</f>
        <v>33.239683933274804</v>
      </c>
      <c r="L23" s="175"/>
      <c r="M23" s="174">
        <f>(M20+M21)/(M22+M41)*100</f>
        <v>42.296533733939143</v>
      </c>
      <c r="N23" s="175"/>
      <c r="O23" s="174">
        <f>(O20+O21)/(O22+O41)*100</f>
        <v>94.696441032798333</v>
      </c>
      <c r="P23" s="175"/>
      <c r="Q23" s="174">
        <f>(Q20+Q21)/(Q22+Q41)*100</f>
        <v>41.361188816842649</v>
      </c>
      <c r="R23" s="175"/>
      <c r="S23" s="174">
        <f>(S20+S21)/(S22+S41)*100</f>
        <v>177.50258341944732</v>
      </c>
      <c r="T23" s="175"/>
      <c r="U23" s="174">
        <f>(U20+U21)/(U22+U41)*100</f>
        <v>67.363541765206705</v>
      </c>
      <c r="V23" s="175"/>
      <c r="W23" s="174">
        <f>(W20+W21)/(W22+W41)*100</f>
        <v>92.782549589074961</v>
      </c>
      <c r="X23" s="175"/>
      <c r="Y23" s="174">
        <f>(Y20+Y21)/(Y22+Y41)*100</f>
        <v>77.258756795667793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166312.90926099158</v>
      </c>
      <c r="F24" s="177"/>
      <c r="G24" s="178">
        <f>H22/G22*1000</f>
        <v>430392.29311433987</v>
      </c>
      <c r="H24" s="179"/>
      <c r="I24" s="180">
        <f>J22/I22*1000</f>
        <v>1539698.3920034769</v>
      </c>
      <c r="J24" s="181"/>
      <c r="K24" s="178">
        <f>L22/K22*1000</f>
        <v>1719410.4840060291</v>
      </c>
      <c r="L24" s="179"/>
      <c r="M24" s="180">
        <f>N22/M22*1000</f>
        <v>189055.51822239353</v>
      </c>
      <c r="N24" s="181"/>
      <c r="O24" s="178">
        <f>P22/O22*1000</f>
        <v>279631.69291338586</v>
      </c>
      <c r="P24" s="179"/>
      <c r="Q24" s="180">
        <f>R22/Q22*1000</f>
        <v>176721.10162295526</v>
      </c>
      <c r="R24" s="181"/>
      <c r="S24" s="178">
        <f>T22/S22*1000</f>
        <v>78762.725668521787</v>
      </c>
      <c r="T24" s="179"/>
      <c r="U24" s="180">
        <f>V22/U22*1000</f>
        <v>336809.86039936385</v>
      </c>
      <c r="V24" s="181"/>
      <c r="W24" s="178">
        <f>X22/W22*1000</f>
        <v>251913.37145638154</v>
      </c>
      <c r="X24" s="179"/>
      <c r="Y24" s="180">
        <f>Z22/Y22*1000</f>
        <v>262175.36445633997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47.8</v>
      </c>
      <c r="F30" s="204"/>
      <c r="G30" s="202">
        <v>64.2</v>
      </c>
      <c r="H30" s="204"/>
      <c r="I30" s="202">
        <v>140.19999999999999</v>
      </c>
      <c r="J30" s="204"/>
      <c r="K30" s="202">
        <v>68.599999999999994</v>
      </c>
      <c r="L30" s="204"/>
      <c r="M30" s="202">
        <v>47</v>
      </c>
      <c r="N30" s="204"/>
      <c r="O30" s="202">
        <v>106.8</v>
      </c>
      <c r="P30" s="204"/>
      <c r="Q30" s="202">
        <v>48.4</v>
      </c>
      <c r="R30" s="204"/>
      <c r="S30" s="202">
        <v>155.19999999999999</v>
      </c>
      <c r="T30" s="204"/>
      <c r="U30" s="202">
        <v>53.2</v>
      </c>
      <c r="V30" s="204"/>
      <c r="W30" s="202">
        <v>82.2</v>
      </c>
      <c r="X30" s="204"/>
      <c r="Y30" s="202">
        <v>79.2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-0.76630280018984109</v>
      </c>
      <c r="F34" s="199"/>
      <c r="G34" s="205">
        <f t="shared" ref="G34" si="7">+G23-G30</f>
        <v>17.582945736434112</v>
      </c>
      <c r="H34" s="206"/>
      <c r="I34" s="187">
        <f t="shared" ref="I34" si="8">+I23-I30</f>
        <v>-67.266343398721617</v>
      </c>
      <c r="J34" s="199"/>
      <c r="K34" s="205">
        <f t="shared" ref="K34" si="9">+K23-K30</f>
        <v>-35.36031606672519</v>
      </c>
      <c r="L34" s="206"/>
      <c r="M34" s="187">
        <f t="shared" ref="M34" si="10">+M23-M30</f>
        <v>-4.7034662660608575</v>
      </c>
      <c r="N34" s="199"/>
      <c r="O34" s="205">
        <f t="shared" ref="O34" si="11">+O23-O30</f>
        <v>-12.103558967201664</v>
      </c>
      <c r="P34" s="206"/>
      <c r="Q34" s="187">
        <f t="shared" ref="Q34" si="12">+Q23-Q30</f>
        <v>-7.0388111831573497</v>
      </c>
      <c r="R34" s="199"/>
      <c r="S34" s="205">
        <f t="shared" ref="S34" si="13">+S23-S30</f>
        <v>22.30258341944733</v>
      </c>
      <c r="T34" s="206"/>
      <c r="U34" s="187">
        <f t="shared" ref="U34" si="14">+U23-U30</f>
        <v>14.163541765206702</v>
      </c>
      <c r="V34" s="199"/>
      <c r="W34" s="205">
        <f t="shared" ref="W34" si="15">+W23-W30</f>
        <v>10.582549589074958</v>
      </c>
      <c r="X34" s="206"/>
      <c r="Y34" s="187">
        <f t="shared" ref="Y34" si="16">+Y23-Y30</f>
        <v>-1.9412432043322099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+(E39+E40)/(E41+'(令和4年7月)'!E41)*100</f>
        <v>45.25</v>
      </c>
      <c r="F42" s="201"/>
      <c r="G42" s="200">
        <f>+(G39+G40)/(G41+'(令和4年7月)'!G41)*100</f>
        <v>73.135292218275751</v>
      </c>
      <c r="H42" s="201"/>
      <c r="I42" s="200">
        <f>+(I39+I40)/(I41+'(令和4年7月)'!I41)*100</f>
        <v>89.22512608895002</v>
      </c>
      <c r="J42" s="201"/>
      <c r="K42" s="200">
        <f>+(K39+K40)/(K41+'(令和4年7月)'!K41)*100</f>
        <v>29.032258064516132</v>
      </c>
      <c r="L42" s="201"/>
      <c r="M42" s="200">
        <f>+(M39+M40)/(M41+'(令和4年7月)'!M41)*100</f>
        <v>57.74874007842147</v>
      </c>
      <c r="N42" s="201"/>
      <c r="O42" s="200">
        <f>+(O39+O40)/(O41+'(令和4年7月)'!O41)*100</f>
        <v>87.141992739007662</v>
      </c>
      <c r="P42" s="201"/>
      <c r="Q42" s="200">
        <f>+(Q39+Q40)/(Q41+'(令和4年7月)'!Q41)*100</f>
        <v>44.917699654541757</v>
      </c>
      <c r="R42" s="201"/>
      <c r="S42" s="200">
        <f>+(S39+S40)/(S41+'(令和4年7月)'!S41)*100</f>
        <v>183.00807705814478</v>
      </c>
      <c r="T42" s="201"/>
      <c r="U42" s="200">
        <f>+(U39+U40)/(U41+'(令和4年7月)'!U41)*100</f>
        <v>61.984160066694457</v>
      </c>
      <c r="V42" s="201"/>
      <c r="W42" s="200">
        <f>+(W39+W40)/(W41+'(令和4年7月)'!W41)*100</f>
        <v>87.24570593251309</v>
      </c>
      <c r="X42" s="201"/>
      <c r="Y42" s="200">
        <f>+(Y39+Y40)/(Y41+'(令和4年7月)'!Y41)*100</f>
        <v>81.599170280891812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1.7836971998101561</v>
      </c>
      <c r="F46" s="199"/>
      <c r="G46" s="192">
        <f>G23-G42</f>
        <v>8.6476535181583642</v>
      </c>
      <c r="H46" s="199"/>
      <c r="I46" s="192">
        <f>I23-I42</f>
        <v>-16.291469487671648</v>
      </c>
      <c r="J46" s="199"/>
      <c r="K46" s="192">
        <f>K23-K42</f>
        <v>4.2074258687586727</v>
      </c>
      <c r="L46" s="199"/>
      <c r="M46" s="192">
        <f>M23-M42</f>
        <v>-15.452206344482327</v>
      </c>
      <c r="N46" s="199"/>
      <c r="O46" s="192">
        <f t="shared" si="18"/>
        <v>7.5544482937906707</v>
      </c>
      <c r="P46" s="199"/>
      <c r="Q46" s="192">
        <f t="shared" si="18"/>
        <v>-3.5565108376991077</v>
      </c>
      <c r="R46" s="199"/>
      <c r="S46" s="192">
        <f t="shared" si="18"/>
        <v>-5.5054936386974589</v>
      </c>
      <c r="T46" s="199"/>
      <c r="U46" s="192">
        <f t="shared" si="18"/>
        <v>5.3793816985122476</v>
      </c>
      <c r="V46" s="199"/>
      <c r="W46" s="192">
        <f t="shared" si="18"/>
        <v>5.5368436565618708</v>
      </c>
      <c r="X46" s="199"/>
      <c r="Y46" s="192">
        <f t="shared" si="18"/>
        <v>-4.340413485224019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45.25</v>
      </c>
      <c r="F23" s="175"/>
      <c r="G23" s="174">
        <f>(G20+G21)/(G22+G41)*100</f>
        <v>73.135292218275751</v>
      </c>
      <c r="H23" s="175"/>
      <c r="I23" s="174">
        <f>(I20+I21)/(I22+I41)*100</f>
        <v>89.22512608895002</v>
      </c>
      <c r="J23" s="175"/>
      <c r="K23" s="174">
        <f>(K20+K21)/(K22+K41)*100</f>
        <v>29.032258064516132</v>
      </c>
      <c r="L23" s="175"/>
      <c r="M23" s="174">
        <f>(M20+M21)/(M22+M41)*100</f>
        <v>57.74874007842147</v>
      </c>
      <c r="N23" s="175"/>
      <c r="O23" s="174">
        <f>(O20+O21)/(O22+O41)*100</f>
        <v>87.141992739007662</v>
      </c>
      <c r="P23" s="175"/>
      <c r="Q23" s="174">
        <f>(Q20+Q21)/(Q22+Q41)*100</f>
        <v>44.917699654541757</v>
      </c>
      <c r="R23" s="175"/>
      <c r="S23" s="174">
        <f>(S20+S21)/(S22+S41)*100</f>
        <v>183.00807705814478</v>
      </c>
      <c r="T23" s="175"/>
      <c r="U23" s="174">
        <f>(U20+U21)/(U22+U41)*100</f>
        <v>61.984160066694457</v>
      </c>
      <c r="V23" s="175"/>
      <c r="W23" s="174">
        <f>(W20+W21)/(W22+W41)*100</f>
        <v>87.24570593251309</v>
      </c>
      <c r="X23" s="175"/>
      <c r="Y23" s="174">
        <f>(Y20+Y21)/(Y22+Y41)*100</f>
        <v>81.599170280891812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169712.42774566475</v>
      </c>
      <c r="F24" s="177"/>
      <c r="G24" s="178">
        <f>H22/G22*1000</f>
        <v>431842.69662921352</v>
      </c>
      <c r="H24" s="179"/>
      <c r="I24" s="180">
        <f>J22/I22*1000</f>
        <v>1337982.1109123435</v>
      </c>
      <c r="J24" s="181"/>
      <c r="K24" s="178">
        <f>L22/K22*1000</f>
        <v>1906506.9200959587</v>
      </c>
      <c r="L24" s="179"/>
      <c r="M24" s="180">
        <f>N22/M22*1000</f>
        <v>214691.18131511527</v>
      </c>
      <c r="N24" s="181"/>
      <c r="O24" s="178">
        <f>P22/O22*1000</f>
        <v>268670.16764290043</v>
      </c>
      <c r="P24" s="179"/>
      <c r="Q24" s="180">
        <f>R22/Q22*1000</f>
        <v>175075.94378886549</v>
      </c>
      <c r="R24" s="181"/>
      <c r="S24" s="178">
        <f>T22/S22*1000</f>
        <v>77520.733704552898</v>
      </c>
      <c r="T24" s="179"/>
      <c r="U24" s="180">
        <f>V22/U22*1000</f>
        <v>428330.82247557002</v>
      </c>
      <c r="V24" s="181"/>
      <c r="W24" s="178">
        <f>X22/W22*1000</f>
        <v>253102.71220492214</v>
      </c>
      <c r="X24" s="179"/>
      <c r="Y24" s="180">
        <f>Z22/Y22*1000</f>
        <v>264874.29240562685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85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39.9</v>
      </c>
      <c r="F30" s="204"/>
      <c r="G30" s="202">
        <v>63</v>
      </c>
      <c r="H30" s="204"/>
      <c r="I30" s="202">
        <v>107.6</v>
      </c>
      <c r="J30" s="204"/>
      <c r="K30" s="202">
        <v>66.5</v>
      </c>
      <c r="L30" s="204"/>
      <c r="M30" s="202">
        <v>54</v>
      </c>
      <c r="N30" s="204"/>
      <c r="O30" s="202">
        <v>108.8</v>
      </c>
      <c r="P30" s="204"/>
      <c r="Q30" s="202">
        <v>49.6</v>
      </c>
      <c r="R30" s="204"/>
      <c r="S30" s="202">
        <v>179</v>
      </c>
      <c r="T30" s="204"/>
      <c r="U30" s="202">
        <v>55</v>
      </c>
      <c r="V30" s="204"/>
      <c r="W30" s="202">
        <v>82.3</v>
      </c>
      <c r="X30" s="204"/>
      <c r="Y30" s="202">
        <v>86.8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5.3500000000000014</v>
      </c>
      <c r="F34" s="199"/>
      <c r="G34" s="205">
        <f t="shared" ref="G34" si="6">+G23-G30</f>
        <v>10.135292218275751</v>
      </c>
      <c r="H34" s="206"/>
      <c r="I34" s="187">
        <f t="shared" ref="I34" si="7">+I23-I30</f>
        <v>-18.374873911049974</v>
      </c>
      <c r="J34" s="199"/>
      <c r="K34" s="205">
        <f t="shared" ref="K34" si="8">+K23-K30</f>
        <v>-37.467741935483872</v>
      </c>
      <c r="L34" s="206"/>
      <c r="M34" s="187">
        <f t="shared" ref="M34" si="9">+M23-M30</f>
        <v>3.7487400784214699</v>
      </c>
      <c r="N34" s="199"/>
      <c r="O34" s="205">
        <f t="shared" ref="O34" si="10">+O23-O30</f>
        <v>-21.658007260992335</v>
      </c>
      <c r="P34" s="206"/>
      <c r="Q34" s="187">
        <f t="shared" ref="Q34" si="11">+Q23-Q30</f>
        <v>-4.6823003454582448</v>
      </c>
      <c r="R34" s="199"/>
      <c r="S34" s="205">
        <f t="shared" ref="S34" si="12">+S23-S30</f>
        <v>4.008077058144778</v>
      </c>
      <c r="T34" s="206"/>
      <c r="U34" s="187">
        <f t="shared" ref="U34" si="13">+U23-U30</f>
        <v>6.9841600666944572</v>
      </c>
      <c r="V34" s="199"/>
      <c r="W34" s="205">
        <f t="shared" ref="W34" si="14">+W23-W30</f>
        <v>4.9457059325130928</v>
      </c>
      <c r="X34" s="206"/>
      <c r="Y34" s="187">
        <f t="shared" ref="Y34" si="15">+Y23-Y30</f>
        <v>-5.2008297191081851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+(E39+E40)/(E41+'(令和4年6月) '!E41)*100</f>
        <v>51.851077180506167</v>
      </c>
      <c r="F42" s="201"/>
      <c r="G42" s="200">
        <f>+(G39+G40)/(G41+'(令和4年6月) '!G41)*100</f>
        <v>88.098236775818634</v>
      </c>
      <c r="H42" s="201"/>
      <c r="I42" s="200">
        <f>+(I39+I40)/(I41+'(令和4年6月) '!I41)*100</f>
        <v>94.13566739606128</v>
      </c>
      <c r="J42" s="201"/>
      <c r="K42" s="200">
        <f>+(K39+K40)/(K41+'(令和4年6月) '!K41)*100</f>
        <v>57.611419853982781</v>
      </c>
      <c r="L42" s="201"/>
      <c r="M42" s="200">
        <f>+(M39+M40)/(M41+'(令和4年6月) '!M41)*100</f>
        <v>53.432125400894925</v>
      </c>
      <c r="N42" s="201"/>
      <c r="O42" s="200">
        <f>+(O39+O40)/(O41+'(令和4年6月) '!O41)*100</f>
        <v>78.986904882753024</v>
      </c>
      <c r="P42" s="201"/>
      <c r="Q42" s="200">
        <f>+(Q39+Q40)/(Q41+'(令和4年6月) '!Q41)*100</f>
        <v>47.41866814001105</v>
      </c>
      <c r="R42" s="201"/>
      <c r="S42" s="200">
        <f>+(S39+S40)/(S41+'(令和4年6月) '!S41)*100</f>
        <v>171.16727123400176</v>
      </c>
      <c r="T42" s="201"/>
      <c r="U42" s="200">
        <f>+(U39+U40)/(U41+'(令和4年6月) '!U41)*100</f>
        <v>69.492452417414128</v>
      </c>
      <c r="V42" s="201"/>
      <c r="W42" s="200">
        <f>+(W39+W40)/(W41+'(令和4年6月) '!W41)*100</f>
        <v>93.298028832009422</v>
      </c>
      <c r="X42" s="201"/>
      <c r="Y42" s="200">
        <f>+(Y39+Y40)/(Y41+'(令和4年6月) '!Y41)*100</f>
        <v>81.070359497200812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-6.6010771805061665</v>
      </c>
      <c r="F46" s="199"/>
      <c r="G46" s="192">
        <f>G23-G42</f>
        <v>-14.962944557542883</v>
      </c>
      <c r="H46" s="199"/>
      <c r="I46" s="192">
        <f>I23-I42</f>
        <v>-4.9105413071112594</v>
      </c>
      <c r="J46" s="199"/>
      <c r="K46" s="192">
        <f>K23-K42</f>
        <v>-28.579161789466649</v>
      </c>
      <c r="L46" s="199"/>
      <c r="M46" s="192">
        <f>M23-M42</f>
        <v>4.3166146775265446</v>
      </c>
      <c r="N46" s="199"/>
      <c r="O46" s="192">
        <f t="shared" si="17"/>
        <v>8.1550878562546387</v>
      </c>
      <c r="P46" s="199"/>
      <c r="Q46" s="192">
        <f t="shared" si="17"/>
        <v>-2.5009684854692935</v>
      </c>
      <c r="R46" s="199"/>
      <c r="S46" s="192">
        <f t="shared" si="17"/>
        <v>11.840805824143018</v>
      </c>
      <c r="T46" s="199"/>
      <c r="U46" s="192">
        <f t="shared" si="17"/>
        <v>-7.508292350719671</v>
      </c>
      <c r="V46" s="199"/>
      <c r="W46" s="192">
        <f t="shared" si="17"/>
        <v>-6.0523228994963318</v>
      </c>
      <c r="X46" s="199"/>
      <c r="Y46" s="192">
        <f t="shared" si="17"/>
        <v>0.5288107836910001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51.851077180506167</v>
      </c>
      <c r="F23" s="175"/>
      <c r="G23" s="174">
        <f>(G20+G21)/(G22+G41)*100</f>
        <v>88.098236775818634</v>
      </c>
      <c r="H23" s="175"/>
      <c r="I23" s="174">
        <f>(I20+I21)/(I22+I41)*100</f>
        <v>94.13566739606128</v>
      </c>
      <c r="J23" s="175"/>
      <c r="K23" s="174">
        <f>(K20+K21)/(K22+K41)*100</f>
        <v>57.611419853982781</v>
      </c>
      <c r="L23" s="175"/>
      <c r="M23" s="174">
        <f>(M20+M21)/(M22+M41)*100</f>
        <v>53.432125400894925</v>
      </c>
      <c r="N23" s="175"/>
      <c r="O23" s="174">
        <f>(O20+O21)/(O22+O41)*100</f>
        <v>78.986904882753024</v>
      </c>
      <c r="P23" s="175"/>
      <c r="Q23" s="174">
        <f>(Q20+Q21)/(Q22+Q41)*100</f>
        <v>47.41866814001105</v>
      </c>
      <c r="R23" s="175"/>
      <c r="S23" s="174">
        <f>(S20+S21)/(S22+S41)*100</f>
        <v>171.16727123400176</v>
      </c>
      <c r="T23" s="175"/>
      <c r="U23" s="174">
        <f>(U20+U21)/(U22+U41)*100</f>
        <v>69.492452417414128</v>
      </c>
      <c r="V23" s="175"/>
      <c r="W23" s="174">
        <f>(W20+W21)/(W22+W41)*100</f>
        <v>93.298028832009422</v>
      </c>
      <c r="X23" s="175"/>
      <c r="Y23" s="174">
        <f>(Y20+Y21)/(Y22+Y41)*100</f>
        <v>81.070359497200812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162486.23063683306</v>
      </c>
      <c r="F24" s="177"/>
      <c r="G24" s="178">
        <f>H22/G22*1000</f>
        <v>428030.93434343435</v>
      </c>
      <c r="H24" s="179"/>
      <c r="I24" s="180">
        <f>J22/I22*1000</f>
        <v>1305547.5070555033</v>
      </c>
      <c r="J24" s="181"/>
      <c r="K24" s="178">
        <f>L22/K22*1000</f>
        <v>1889320.6404999024</v>
      </c>
      <c r="L24" s="179"/>
      <c r="M24" s="180">
        <f>N22/M22*1000</f>
        <v>208932.47576532207</v>
      </c>
      <c r="N24" s="181"/>
      <c r="O24" s="178">
        <f>P22/O22*1000</f>
        <v>274605.8408862034</v>
      </c>
      <c r="P24" s="179"/>
      <c r="Q24" s="180">
        <f>R22/Q22*1000</f>
        <v>174241.33687414989</v>
      </c>
      <c r="R24" s="181"/>
      <c r="S24" s="178">
        <f>T22/S22*1000</f>
        <v>89388.773104649968</v>
      </c>
      <c r="T24" s="179"/>
      <c r="U24" s="180">
        <f>V22/U22*1000</f>
        <v>349609.52177625959</v>
      </c>
      <c r="V24" s="181"/>
      <c r="W24" s="178">
        <f>X22/W22*1000</f>
        <v>242186.4206292879</v>
      </c>
      <c r="X24" s="179"/>
      <c r="Y24" s="180">
        <f>Z22/Y22*1000</f>
        <v>258594.19550117367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53.9</v>
      </c>
      <c r="F30" s="204"/>
      <c r="G30" s="202">
        <v>75.599999999999994</v>
      </c>
      <c r="H30" s="204"/>
      <c r="I30" s="202">
        <v>124.2</v>
      </c>
      <c r="J30" s="204"/>
      <c r="K30" s="202">
        <v>84.3</v>
      </c>
      <c r="L30" s="204"/>
      <c r="M30" s="202">
        <v>49.3</v>
      </c>
      <c r="N30" s="204"/>
      <c r="O30" s="202">
        <v>109</v>
      </c>
      <c r="P30" s="204"/>
      <c r="Q30" s="202">
        <v>49.5</v>
      </c>
      <c r="R30" s="204"/>
      <c r="S30" s="202">
        <v>154.80000000000001</v>
      </c>
      <c r="T30" s="204"/>
      <c r="U30" s="202">
        <v>68</v>
      </c>
      <c r="V30" s="204"/>
      <c r="W30" s="202">
        <v>89</v>
      </c>
      <c r="X30" s="204"/>
      <c r="Y30" s="202">
        <v>82.3</v>
      </c>
      <c r="Z30" s="20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-2.048922819493832</v>
      </c>
      <c r="F34" s="199"/>
      <c r="G34" s="205">
        <f t="shared" ref="G34" si="6">+G23-G30</f>
        <v>12.49823677581864</v>
      </c>
      <c r="H34" s="206"/>
      <c r="I34" s="187">
        <f t="shared" ref="I34" si="7">+I23-I30</f>
        <v>-30.064332603938723</v>
      </c>
      <c r="J34" s="199"/>
      <c r="K34" s="205">
        <f t="shared" ref="K34" si="8">+K23-K30</f>
        <v>-26.688580146017216</v>
      </c>
      <c r="L34" s="206"/>
      <c r="M34" s="187">
        <f t="shared" ref="M34" si="9">+M23-M30</f>
        <v>4.1321254008949282</v>
      </c>
      <c r="N34" s="199"/>
      <c r="O34" s="205">
        <f t="shared" ref="O34" si="10">+O23-O30</f>
        <v>-30.013095117246976</v>
      </c>
      <c r="P34" s="206"/>
      <c r="Q34" s="187">
        <f t="shared" ref="Q34" si="11">+Q23-Q30</f>
        <v>-2.0813318599889499</v>
      </c>
      <c r="R34" s="199"/>
      <c r="S34" s="205">
        <f t="shared" ref="S34" si="12">+S23-S30</f>
        <v>16.367271234001748</v>
      </c>
      <c r="T34" s="206"/>
      <c r="U34" s="187">
        <f t="shared" ref="U34" si="13">+U23-U30</f>
        <v>1.4924524174141283</v>
      </c>
      <c r="V34" s="199"/>
      <c r="W34" s="205">
        <f t="shared" ref="W34" si="14">+W23-W30</f>
        <v>4.2980288320094218</v>
      </c>
      <c r="X34" s="206"/>
      <c r="Y34" s="187">
        <f t="shared" ref="Y34" si="15">+Y23-Y30</f>
        <v>-1.2296405027991852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f>+(E39+E40)/(E41+'(令和4年5月) '!E41)*100</f>
        <v>34.577034416210999</v>
      </c>
      <c r="F42" s="201"/>
      <c r="G42" s="200">
        <f>+(G39+G40)/(G41+'(令和4年5月) '!G41)*100</f>
        <v>79.388770433546554</v>
      </c>
      <c r="H42" s="201"/>
      <c r="I42" s="200">
        <f>+(I39+I40)/(I41+'(令和4年5月) '!I41)*100</f>
        <v>106.86027898467871</v>
      </c>
      <c r="J42" s="201"/>
      <c r="K42" s="200">
        <f>+(K39+K40)/(K41+'(令和4年5月) '!K41)*100</f>
        <v>54.302393461762989</v>
      </c>
      <c r="L42" s="201"/>
      <c r="M42" s="200">
        <f>+(M39+M40)/(M41+'(令和4年5月) '!M41)*100</f>
        <v>57.640063834450231</v>
      </c>
      <c r="N42" s="201"/>
      <c r="O42" s="200">
        <f>+(O39+O40)/(O41+'(令和4年5月) '!O41)*100</f>
        <v>75.610526315789471</v>
      </c>
      <c r="P42" s="201"/>
      <c r="Q42" s="200">
        <f>+(Q39+Q40)/(Q41+'(令和4年5月) '!Q41)*100</f>
        <v>47.682843584745832</v>
      </c>
      <c r="R42" s="201"/>
      <c r="S42" s="200">
        <f>+(S39+S40)/(S41+'(令和4年5月) '!S41)*100</f>
        <v>143.9522283912307</v>
      </c>
      <c r="T42" s="201"/>
      <c r="U42" s="200">
        <f>+(U39+U40)/(U41+'(令和4年5月) '!U41)*100</f>
        <v>61.53846153846154</v>
      </c>
      <c r="V42" s="201"/>
      <c r="W42" s="200">
        <f>+(W39+W40)/(W41+'(令和4年5月) '!W41)*100</f>
        <v>82.629976720587365</v>
      </c>
      <c r="X42" s="201"/>
      <c r="Y42" s="200">
        <f>+(Y39+Y40)/(Y41+'(令和4年5月) '!Y41)*100</f>
        <v>74.850034108563747</v>
      </c>
      <c r="Z42" s="201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17.274042764295167</v>
      </c>
      <c r="F46" s="199"/>
      <c r="G46" s="192">
        <f>G23-G42</f>
        <v>8.7094663422720799</v>
      </c>
      <c r="H46" s="199"/>
      <c r="I46" s="192">
        <f>I23-I42</f>
        <v>-12.724611588617435</v>
      </c>
      <c r="J46" s="199"/>
      <c r="K46" s="192">
        <f>K23-K42</f>
        <v>3.309026392219792</v>
      </c>
      <c r="L46" s="199"/>
      <c r="M46" s="192">
        <f>M23-M42</f>
        <v>-4.2079384335553058</v>
      </c>
      <c r="N46" s="199"/>
      <c r="O46" s="192">
        <f t="shared" si="17"/>
        <v>3.3763785669635524</v>
      </c>
      <c r="P46" s="199"/>
      <c r="Q46" s="192">
        <f t="shared" si="17"/>
        <v>-0.26417544473478216</v>
      </c>
      <c r="R46" s="199"/>
      <c r="S46" s="192">
        <f t="shared" si="17"/>
        <v>27.215042842771055</v>
      </c>
      <c r="T46" s="199"/>
      <c r="U46" s="192">
        <f t="shared" si="17"/>
        <v>7.9539908789525882</v>
      </c>
      <c r="V46" s="199"/>
      <c r="W46" s="192">
        <f t="shared" si="17"/>
        <v>10.668052111422057</v>
      </c>
      <c r="X46" s="199"/>
      <c r="Y46" s="192">
        <f t="shared" si="17"/>
        <v>6.2203253886370646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34.577034416210999</v>
      </c>
      <c r="F23" s="175"/>
      <c r="G23" s="174">
        <f>(G20+G21)/(G22+G41)*100</f>
        <v>79.388770433546554</v>
      </c>
      <c r="H23" s="175"/>
      <c r="I23" s="174">
        <f>(I20+I21)/(I22+I41)*100</f>
        <v>106.86027898467871</v>
      </c>
      <c r="J23" s="175"/>
      <c r="K23" s="174">
        <f>(K20+K21)/(K22+K41)*100</f>
        <v>54.302393461762989</v>
      </c>
      <c r="L23" s="175"/>
      <c r="M23" s="174">
        <f>(M20+M21)/(M22+M41)*100</f>
        <v>57.640063834450231</v>
      </c>
      <c r="N23" s="175"/>
      <c r="O23" s="174">
        <f>(O20+O21)/(O22+O41)*100</f>
        <v>75.610526315789471</v>
      </c>
      <c r="P23" s="175"/>
      <c r="Q23" s="174">
        <f>(Q20+Q21)/(Q22+Q41)*100</f>
        <v>47.682843584745832</v>
      </c>
      <c r="R23" s="175"/>
      <c r="S23" s="174">
        <f>(S20+S21)/(S22+S41)*100</f>
        <v>143.9522283912307</v>
      </c>
      <c r="T23" s="175"/>
      <c r="U23" s="174">
        <f>(U20+U21)/(U22+U41)*100</f>
        <v>61.53846153846154</v>
      </c>
      <c r="V23" s="175"/>
      <c r="W23" s="174">
        <f>(W20+W21)/(W22+W41)*100</f>
        <v>82.629976720587365</v>
      </c>
      <c r="X23" s="175"/>
      <c r="Y23" s="174">
        <f>(Y20+Y21)/(Y22+Y41)*100</f>
        <v>74.850034108563747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178827.02482702481</v>
      </c>
      <c r="F24" s="177"/>
      <c r="G24" s="178">
        <f>H22/G22*1000</f>
        <v>443252.51256281405</v>
      </c>
      <c r="H24" s="179"/>
      <c r="I24" s="180">
        <f>J22/I22*1000</f>
        <v>1025896.8903436989</v>
      </c>
      <c r="J24" s="181"/>
      <c r="K24" s="178">
        <f>L22/K22*1000</f>
        <v>1786441.8145956609</v>
      </c>
      <c r="L24" s="179"/>
      <c r="M24" s="180">
        <f>N22/M22*1000</f>
        <v>194921.81050684123</v>
      </c>
      <c r="N24" s="181"/>
      <c r="O24" s="178">
        <f>P22/O22*1000</f>
        <v>275971.55137126485</v>
      </c>
      <c r="P24" s="179"/>
      <c r="Q24" s="180">
        <f>R22/Q22*1000</f>
        <v>172281.6210045662</v>
      </c>
      <c r="R24" s="181"/>
      <c r="S24" s="178">
        <f>T22/S22*1000</f>
        <v>87928.808911739514</v>
      </c>
      <c r="T24" s="179"/>
      <c r="U24" s="180">
        <f>V22/U22*1000</f>
        <v>336661.50740242261</v>
      </c>
      <c r="V24" s="181"/>
      <c r="W24" s="178">
        <f>X22/W22*1000</f>
        <v>232131.36635054441</v>
      </c>
      <c r="X24" s="179"/>
      <c r="Y24" s="180">
        <f>Z22/Y22*1000</f>
        <v>236667.33818937381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2">
        <v>45.5</v>
      </c>
      <c r="F30" s="204"/>
      <c r="G30" s="202">
        <v>71.5</v>
      </c>
      <c r="H30" s="204"/>
      <c r="I30" s="202">
        <v>109.5</v>
      </c>
      <c r="J30" s="204"/>
      <c r="K30" s="202">
        <v>66.5</v>
      </c>
      <c r="L30" s="204"/>
      <c r="M30" s="202">
        <v>60</v>
      </c>
      <c r="N30" s="204"/>
      <c r="O30" s="202">
        <v>107.5</v>
      </c>
      <c r="P30" s="204"/>
      <c r="Q30" s="202">
        <v>44.4</v>
      </c>
      <c r="R30" s="204"/>
      <c r="S30" s="202">
        <v>122.9</v>
      </c>
      <c r="T30" s="204"/>
      <c r="U30" s="202">
        <v>53.1</v>
      </c>
      <c r="V30" s="204"/>
      <c r="W30" s="202">
        <v>71.599999999999994</v>
      </c>
      <c r="X30" s="204"/>
      <c r="Y30" s="207">
        <v>70</v>
      </c>
      <c r="Z30" s="208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-10.922965583789001</v>
      </c>
      <c r="F34" s="199"/>
      <c r="G34" s="205">
        <f t="shared" ref="G34" si="9">+G23-G30</f>
        <v>7.8887704335465543</v>
      </c>
      <c r="H34" s="206"/>
      <c r="I34" s="187">
        <f t="shared" ref="I34" si="10">+I23-I30</f>
        <v>-2.6397210153212853</v>
      </c>
      <c r="J34" s="199"/>
      <c r="K34" s="205">
        <f t="shared" ref="K34" si="11">+K23-K30</f>
        <v>-12.197606538237011</v>
      </c>
      <c r="L34" s="206"/>
      <c r="M34" s="187">
        <f t="shared" ref="M34" si="12">+M23-M30</f>
        <v>-2.3599361655497688</v>
      </c>
      <c r="N34" s="199"/>
      <c r="O34" s="205">
        <f t="shared" ref="O34" si="13">+O23-O30</f>
        <v>-31.889473684210529</v>
      </c>
      <c r="P34" s="206"/>
      <c r="Q34" s="187">
        <f t="shared" ref="Q34" si="14">+Q23-Q30</f>
        <v>3.2828435847458337</v>
      </c>
      <c r="R34" s="199"/>
      <c r="S34" s="205">
        <f t="shared" ref="S34" si="15">+S23-S30</f>
        <v>21.052228391230699</v>
      </c>
      <c r="T34" s="206"/>
      <c r="U34" s="187">
        <f t="shared" ref="U34" si="16">+U23-U30</f>
        <v>8.4384615384615387</v>
      </c>
      <c r="V34" s="199"/>
      <c r="W34" s="205">
        <f t="shared" ref="W34" si="17">+W23-W30</f>
        <v>11.029976720587371</v>
      </c>
      <c r="X34" s="206"/>
      <c r="Y34" s="187">
        <f t="shared" ref="Y34" si="18">+Y23-Y30</f>
        <v>4.8500341085637473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0">
        <v>43.7</v>
      </c>
      <c r="F42" s="209"/>
      <c r="G42" s="200">
        <v>105.2</v>
      </c>
      <c r="H42" s="209"/>
      <c r="I42" s="200">
        <v>165.7</v>
      </c>
      <c r="J42" s="209"/>
      <c r="K42" s="200">
        <v>42.5</v>
      </c>
      <c r="L42" s="209"/>
      <c r="M42" s="200">
        <v>67.8</v>
      </c>
      <c r="N42" s="209"/>
      <c r="O42" s="200">
        <v>119.8</v>
      </c>
      <c r="P42" s="209"/>
      <c r="Q42" s="200">
        <v>49</v>
      </c>
      <c r="R42" s="209"/>
      <c r="S42" s="200">
        <v>180.8</v>
      </c>
      <c r="T42" s="209"/>
      <c r="U42" s="200">
        <v>84.9</v>
      </c>
      <c r="V42" s="209"/>
      <c r="W42" s="200">
        <v>97.2</v>
      </c>
      <c r="X42" s="209"/>
      <c r="Y42" s="200">
        <v>89.3</v>
      </c>
      <c r="Z42" s="209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-9.1229655837890036</v>
      </c>
      <c r="F46" s="199"/>
      <c r="G46" s="192">
        <f>G23-G42</f>
        <v>-25.811229566453449</v>
      </c>
      <c r="H46" s="199"/>
      <c r="I46" s="192">
        <f>I23-I42</f>
        <v>-58.839721015321274</v>
      </c>
      <c r="J46" s="199"/>
      <c r="K46" s="192">
        <f>K23-K42</f>
        <v>11.802393461762989</v>
      </c>
      <c r="L46" s="199"/>
      <c r="M46" s="192">
        <f>M23-M42</f>
        <v>-10.159936165549766</v>
      </c>
      <c r="N46" s="199"/>
      <c r="O46" s="192">
        <f t="shared" si="22"/>
        <v>-44.189473684210526</v>
      </c>
      <c r="P46" s="199"/>
      <c r="Q46" s="192">
        <f t="shared" si="22"/>
        <v>-1.3171564152541677</v>
      </c>
      <c r="R46" s="199"/>
      <c r="S46" s="192">
        <f t="shared" si="22"/>
        <v>-36.847771608769307</v>
      </c>
      <c r="T46" s="199"/>
      <c r="U46" s="192">
        <f t="shared" si="22"/>
        <v>-23.361538461538466</v>
      </c>
      <c r="V46" s="199"/>
      <c r="W46" s="192">
        <f t="shared" si="22"/>
        <v>-14.570023279412638</v>
      </c>
      <c r="X46" s="199"/>
      <c r="Y46" s="192">
        <f t="shared" si="22"/>
        <v>-14.44996589143625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28</vt:i4>
      </vt:variant>
    </vt:vector>
  </HeadingPairs>
  <TitlesOfParts>
    <vt:vector size="56" baseType="lpstr">
      <vt:lpstr>10品目別管理表 (令和6年8月)</vt:lpstr>
      <vt:lpstr>(令和6年7月)</vt:lpstr>
      <vt:lpstr>(令和6年6月)</vt:lpstr>
      <vt:lpstr>(令和6年5月)</vt:lpstr>
      <vt:lpstr>(令和6年4月)</vt:lpstr>
      <vt:lpstr>(令和6年3月)</vt:lpstr>
      <vt:lpstr>(令和6年2月)</vt:lpstr>
      <vt:lpstr>(令和6年1月)</vt:lpstr>
      <vt:lpstr>(令和5年12月)</vt:lpstr>
      <vt:lpstr>(令和5年11月)</vt:lpstr>
      <vt:lpstr>(令和5年10月)</vt:lpstr>
      <vt:lpstr>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'(令和5年10月)'!Print_Area</vt:lpstr>
      <vt:lpstr>'(令和5年11月)'!Print_Area</vt:lpstr>
      <vt:lpstr>'(令和5年12月)'!Print_Area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'(令和5年9月)'!Print_Area</vt:lpstr>
      <vt:lpstr>'(令和6年1月)'!Print_Area</vt:lpstr>
      <vt:lpstr>'(令和6年2月)'!Print_Area</vt:lpstr>
      <vt:lpstr>'(令和6年3月)'!Print_Area</vt:lpstr>
      <vt:lpstr>'(令和6年4月)'!Print_Area</vt:lpstr>
      <vt:lpstr>'(令和6年5月)'!Print_Area</vt:lpstr>
      <vt:lpstr>'(令和6年6月)'!Print_Area</vt:lpstr>
      <vt:lpstr>'(令和6年7月)'!Print_Area</vt:lpstr>
      <vt:lpstr>'10品目別管理表 (令和6年8月)'!Print_Area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2024-09-24T07:12:28Z</dcterms:modified>
</cp:coreProperties>
</file>