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70CF57E2-08A7-4C3C-8E1C-79613B2B9FA7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9月)" sheetId="43" r:id="rId1"/>
    <sheet name="(令和6年8月)" sheetId="45" r:id="rId2"/>
    <sheet name="(令和6年7月)" sheetId="44" r:id="rId3"/>
    <sheet name="(令和6年6月)" sheetId="42" r:id="rId4"/>
    <sheet name="(令和6年5月)" sheetId="39" r:id="rId5"/>
    <sheet name="(令和6年4月)" sheetId="41" r:id="rId6"/>
    <sheet name="(令和6年3月)" sheetId="40" r:id="rId7"/>
    <sheet name="(令和6年2月)" sheetId="38" r:id="rId8"/>
    <sheet name="(令和6年1月)" sheetId="37" r:id="rId9"/>
    <sheet name="(令和5年12月)" sheetId="35" r:id="rId10"/>
    <sheet name="(令和5年11月)" sheetId="36" r:id="rId11"/>
    <sheet name="(令和5年10月)" sheetId="34" r:id="rId12"/>
    <sheet name="(令和5年9月)" sheetId="32" r:id="rId13"/>
    <sheet name="(令和5年8月)" sheetId="33" r:id="rId14"/>
    <sheet name="(令和5年7月)" sheetId="29" r:id="rId15"/>
    <sheet name="(令和5年6月)" sheetId="31" r:id="rId16"/>
    <sheet name="(令和5年5月)" sheetId="30" r:id="rId17"/>
    <sheet name="(令和5年4月)" sheetId="26" r:id="rId18"/>
    <sheet name="(令和5年3月)" sheetId="28" r:id="rId19"/>
    <sheet name="(令和5年2月)" sheetId="27" r:id="rId20"/>
    <sheet name="(令和5年1月)" sheetId="25" r:id="rId21"/>
    <sheet name="(令和4年12月)" sheetId="24" r:id="rId22"/>
    <sheet name="(令和4年11月)" sheetId="22" r:id="rId23"/>
    <sheet name="(令和4年10月)" sheetId="23" r:id="rId24"/>
    <sheet name="(令和4年9月)" sheetId="21" r:id="rId25"/>
    <sheet name="(令和4年8月)" sheetId="20" r:id="rId26"/>
    <sheet name="(令和4年7月)" sheetId="19" r:id="rId27"/>
    <sheet name="(令和4年6月) " sheetId="17" r:id="rId28"/>
    <sheet name="(令和4年5月) " sheetId="9" r:id="rId29"/>
  </sheets>
  <definedNames>
    <definedName name="_xlnm.Print_Area" localSheetId="23">'(令和4年10月)'!$A$1:$Z$49</definedName>
    <definedName name="_xlnm.Print_Area" localSheetId="22">'(令和4年11月)'!$A$1:$Z$49</definedName>
    <definedName name="_xlnm.Print_Area" localSheetId="21">'(令和4年12月)'!$A$1:$Z$49</definedName>
    <definedName name="_xlnm.Print_Area" localSheetId="28">'(令和4年5月) '!$A$1:$Z$49</definedName>
    <definedName name="_xlnm.Print_Area" localSheetId="27">'(令和4年6月) '!$A$1:$Z$49</definedName>
    <definedName name="_xlnm.Print_Area" localSheetId="26">'(令和4年7月)'!$A$1:$Z$49</definedName>
    <definedName name="_xlnm.Print_Area" localSheetId="25">'(令和4年8月)'!$A$1:$Z$49</definedName>
    <definedName name="_xlnm.Print_Area" localSheetId="24">'(令和4年9月)'!$A$1:$Z$49</definedName>
    <definedName name="_xlnm.Print_Area" localSheetId="11">'(令和5年10月)'!$A$1:$Z$49</definedName>
    <definedName name="_xlnm.Print_Area" localSheetId="10">'(令和5年11月)'!$A$1:$Z$49</definedName>
    <definedName name="_xlnm.Print_Area" localSheetId="9">'(令和5年12月)'!$A$1:$Z$49</definedName>
    <definedName name="_xlnm.Print_Area" localSheetId="20">'(令和5年1月)'!$A$1:$Z$49</definedName>
    <definedName name="_xlnm.Print_Area" localSheetId="19">'(令和5年2月)'!$A$1:$Z$49</definedName>
    <definedName name="_xlnm.Print_Area" localSheetId="18">'(令和5年3月)'!$A$1:$Z$49</definedName>
    <definedName name="_xlnm.Print_Area" localSheetId="17">'(令和5年4月)'!$A$1:$Z$49</definedName>
    <definedName name="_xlnm.Print_Area" localSheetId="16">'(令和5年5月)'!$A$1:$Z$49</definedName>
    <definedName name="_xlnm.Print_Area" localSheetId="15">'(令和5年6月)'!$A$1:$Z$49</definedName>
    <definedName name="_xlnm.Print_Area" localSheetId="14">'(令和5年7月)'!$A$1:$Z$49</definedName>
    <definedName name="_xlnm.Print_Area" localSheetId="13">'(令和5年8月)'!$A$1:$Z$49</definedName>
    <definedName name="_xlnm.Print_Area" localSheetId="12">'(令和5年9月)'!$A$1:$Z$49</definedName>
    <definedName name="_xlnm.Print_Area" localSheetId="8">'(令和6年1月)'!$A$1:$Z$49</definedName>
    <definedName name="_xlnm.Print_Area" localSheetId="7">'(令和6年2月)'!$A$1:$Z$49</definedName>
    <definedName name="_xlnm.Print_Area" localSheetId="6">'(令和6年3月)'!$A$1:$Z$49</definedName>
    <definedName name="_xlnm.Print_Area" localSheetId="5">'(令和6年4月)'!$A$1:$Z$49</definedName>
    <definedName name="_xlnm.Print_Area" localSheetId="4">'(令和6年5月)'!$A$1:$Z$49</definedName>
    <definedName name="_xlnm.Print_Area" localSheetId="3">'(令和6年6月)'!$A$1:$Z$49</definedName>
    <definedName name="_xlnm.Print_Area" localSheetId="2">'(令和6年7月)'!$A$1:$Z$49</definedName>
    <definedName name="_xlnm.Print_Area" localSheetId="1">'(令和6年8月)'!$A$1:$Z$49</definedName>
    <definedName name="_xlnm.Print_Area" localSheetId="0">'10品目別管理表 (令和6年9月)'!$A$1:$Z$49</definedName>
  </definedNames>
  <calcPr calcId="191029"/>
</workbook>
</file>

<file path=xl/calcChain.xml><?xml version="1.0" encoding="utf-8"?>
<calcChain xmlns="http://schemas.openxmlformats.org/spreadsheetml/2006/main">
  <c r="Z22" i="43" l="1"/>
  <c r="F22" i="43" l="1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V45" i="43" l="1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Z44" i="43" l="1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<sst xmlns="http://schemas.openxmlformats.org/spreadsheetml/2006/main" count="3712" uniqueCount="92">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</sst>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9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9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2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59.289243407345673</v>
      </c>
      <c r="F23" s="175"/>
      <c r="G23" s="174">
        <f>(G20+G21)/(G22+G41)*100</f>
        <v>67.983544759694254</v>
      </c>
      <c r="H23" s="175"/>
      <c r="I23" s="174">
        <f>(I20+I21)/(I22+I41)*100</f>
        <v>53.819167596874507</v>
      </c>
      <c r="J23" s="175"/>
      <c r="K23" s="174">
        <f>(K20+K21)/(K22+K41)*100</f>
        <v>122.17043941411451</v>
      </c>
      <c r="L23" s="175"/>
      <c r="M23" s="174">
        <f>(M20+M21)/(M22+M41)*100</f>
        <v>52.6505789226864</v>
      </c>
      <c r="N23" s="175"/>
      <c r="O23" s="174">
        <f>(O20+O21)/(O22+O41)*100</f>
        <v>87.923848146896475</v>
      </c>
      <c r="P23" s="175"/>
      <c r="Q23" s="174">
        <f>(Q20+Q21)/(Q22+Q41)*100</f>
        <v>45.831830909614766</v>
      </c>
      <c r="R23" s="175"/>
      <c r="S23" s="174">
        <f>(S20+S21)/(S22+S41)*100</f>
        <v>131.97734278994074</v>
      </c>
      <c r="T23" s="175"/>
      <c r="U23" s="174">
        <f>(U20+U21)/(U22+U41)*100</f>
        <v>69.720144549962185</v>
      </c>
      <c r="V23" s="175"/>
      <c r="W23" s="174">
        <f>(W20+W21)/(W22+W41)*100</f>
        <v>52.952147296127251</v>
      </c>
      <c r="X23" s="175"/>
      <c r="Y23" s="174">
        <f>(Y20+Y21)/(Y22+Y41)*100</f>
        <v>73.01172412033489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176164.32006489366</v>
      </c>
      <c r="F24" s="177"/>
      <c r="G24" s="178">
        <f>H22/G22*1000</f>
        <v>471854.88656884443</v>
      </c>
      <c r="H24" s="179"/>
      <c r="I24" s="180">
        <f>J22/I22*1000</f>
        <v>968303.89355825493</v>
      </c>
      <c r="J24" s="181"/>
      <c r="K24" s="178">
        <f>L22/K22*1000</f>
        <v>1988498.8901220865</v>
      </c>
      <c r="L24" s="179"/>
      <c r="M24" s="180">
        <f>N22/M22*1000</f>
        <v>202794.26393053815</v>
      </c>
      <c r="N24" s="181"/>
      <c r="O24" s="178">
        <f>P22/O22*1000</f>
        <v>302572.83223907632</v>
      </c>
      <c r="P24" s="179"/>
      <c r="Q24" s="180">
        <f>R22/Q22*1000</f>
        <v>193284.94631991518</v>
      </c>
      <c r="R24" s="181"/>
      <c r="S24" s="178">
        <f>T22/S22*1000</f>
        <v>91948.1268190751</v>
      </c>
      <c r="T24" s="179"/>
      <c r="U24" s="180">
        <f>V22/U22*1000</f>
        <v>450376.94453065639</v>
      </c>
      <c r="V24" s="181"/>
      <c r="W24" s="178">
        <f>X22/W22*1000</f>
        <v>154074.31508006086</v>
      </c>
      <c r="X24" s="179"/>
      <c r="Y24" s="180">
        <f>Z22/Y22*1000</f>
        <v>228355.32212518997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+'(令和5年9月)'!E23</f>
        <v>51.802754318281295</v>
      </c>
      <c r="F30" s="183">
        <f>+'(令和5年1月)'!F23</f>
        <v>0</v>
      </c>
      <c r="G30" s="182">
        <f>+'(令和5年9月)'!G23</f>
        <v>67.873944507966073</v>
      </c>
      <c r="H30" s="183">
        <f>+'(令和5年1月)'!H23</f>
        <v>0</v>
      </c>
      <c r="I30" s="182">
        <f>+'(令和5年9月)'!I23</f>
        <v>62.046511627906973</v>
      </c>
      <c r="J30" s="183">
        <f>+'(令和5年1月)'!J23</f>
        <v>0</v>
      </c>
      <c r="K30" s="182">
        <f>+'(令和5年9月)'!K23</f>
        <v>28.432215534537114</v>
      </c>
      <c r="L30" s="183">
        <f>+'(令和5年1月)'!L23</f>
        <v>0</v>
      </c>
      <c r="M30" s="182">
        <f>+'(令和5年9月)'!M23</f>
        <v>48.788764003462312</v>
      </c>
      <c r="N30" s="183">
        <f>+'(令和5年1月)'!N23</f>
        <v>0</v>
      </c>
      <c r="O30" s="182">
        <f>+'(令和5年9月)'!O23</f>
        <v>83.788762665029168</v>
      </c>
      <c r="P30" s="183">
        <f>+'(令和5年1月)'!P23</f>
        <v>0</v>
      </c>
      <c r="Q30" s="182">
        <f>+'(令和5年9月)'!Q23</f>
        <v>44.317812892190354</v>
      </c>
      <c r="R30" s="183">
        <f>+'(令和5年1月)'!R23</f>
        <v>0</v>
      </c>
      <c r="S30" s="182">
        <f>+'(令和5年9月)'!S23</f>
        <v>155.38966223298809</v>
      </c>
      <c r="T30" s="183">
        <f>+'(令和5年1月)'!T23</f>
        <v>0</v>
      </c>
      <c r="U30" s="182">
        <f>+'(令和5年9月)'!U23</f>
        <v>63.897156084656082</v>
      </c>
      <c r="V30" s="183">
        <f>+'(令和5年1月)'!V23</f>
        <v>0</v>
      </c>
      <c r="W30" s="182">
        <f>+'(令和5年9月)'!W23</f>
        <v>79.063693058011069</v>
      </c>
      <c r="X30" s="183">
        <f>+'(令和5年1月)'!X23</f>
        <v>0</v>
      </c>
      <c r="Y30" s="182">
        <f>+'(令和5年9月)'!Y23</f>
        <v>76.504956345975614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7.4864890890643778</v>
      </c>
      <c r="F34" s="188"/>
      <c r="G34" s="187">
        <f t="shared" ref="G34" si="7">+G23-G30</f>
        <v>0.10960025172818177</v>
      </c>
      <c r="H34" s="188"/>
      <c r="I34" s="187">
        <f t="shared" ref="I34" si="8">+I23-I30</f>
        <v>-8.2273440310324659</v>
      </c>
      <c r="J34" s="188"/>
      <c r="K34" s="187">
        <f t="shared" ref="K34" si="9">+K23-K30</f>
        <v>93.73822387957739</v>
      </c>
      <c r="L34" s="188"/>
      <c r="M34" s="187">
        <f t="shared" ref="M34" si="10">+M23-M30</f>
        <v>3.8618149192240878</v>
      </c>
      <c r="N34" s="188"/>
      <c r="O34" s="187">
        <f t="shared" ref="O34" si="11">+O23-O30</f>
        <v>4.1350854818673071</v>
      </c>
      <c r="P34" s="188"/>
      <c r="Q34" s="187">
        <f t="shared" ref="Q34" si="12">+Q23-Q30</f>
        <v>1.5140180174244122</v>
      </c>
      <c r="R34" s="188"/>
      <c r="S34" s="187">
        <f t="shared" ref="S34" si="13">+S23-S30</f>
        <v>-23.412319443047352</v>
      </c>
      <c r="T34" s="188"/>
      <c r="U34" s="187">
        <f t="shared" ref="U34" si="14">+U23-U30</f>
        <v>5.8229884653061035</v>
      </c>
      <c r="V34" s="188"/>
      <c r="W34" s="187">
        <f t="shared" ref="W34" si="15">+W23-W30</f>
        <v>-26.111545761883818</v>
      </c>
      <c r="X34" s="188"/>
      <c r="Y34" s="187">
        <f t="shared" ref="Y34" si="16">+Y23-Y30</f>
        <v>-3.4932322256407247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+'(令和6年8月)'!E23</f>
        <v>48.102250957854402</v>
      </c>
      <c r="F42" s="193">
        <f>+'(令和5年12月)'!F23</f>
        <v>0</v>
      </c>
      <c r="G42" s="192">
        <f>+'(令和6年8月)'!G23</f>
        <v>66.836609278853189</v>
      </c>
      <c r="H42" s="193">
        <f>+'(令和5年12月)'!H23</f>
        <v>0</v>
      </c>
      <c r="I42" s="192">
        <f>+'(令和6年8月)'!I23</f>
        <v>54.876319521033558</v>
      </c>
      <c r="J42" s="193">
        <f>+'(令和5年12月)'!J23</f>
        <v>0</v>
      </c>
      <c r="K42" s="192">
        <f>+'(令和6年8月)'!K23</f>
        <v>110.80672586434915</v>
      </c>
      <c r="L42" s="193">
        <f>+'(令和5年12月)'!L23</f>
        <v>0</v>
      </c>
      <c r="M42" s="192">
        <f>+'(令和6年8月)'!M23</f>
        <v>40.724749264631747</v>
      </c>
      <c r="N42" s="193">
        <f>+'(令和5年12月)'!N23</f>
        <v>0</v>
      </c>
      <c r="O42" s="192">
        <f>+'(令和6年8月)'!O23</f>
        <v>88.248337028824835</v>
      </c>
      <c r="P42" s="193">
        <f>+'(令和5年12月)'!P23</f>
        <v>0</v>
      </c>
      <c r="Q42" s="192">
        <f>+'(令和6年8月)'!Q23</f>
        <v>43.175615297760473</v>
      </c>
      <c r="R42" s="193">
        <f>+'(令和5年12月)'!R23</f>
        <v>0</v>
      </c>
      <c r="S42" s="192">
        <f>+'(令和6年8月)'!S23</f>
        <v>137.55729550640049</v>
      </c>
      <c r="T42" s="193">
        <f>+'(令和5年12月)'!T23</f>
        <v>0</v>
      </c>
      <c r="U42" s="192">
        <f>+'(令和6年8月)'!U23</f>
        <v>37.151067323481115</v>
      </c>
      <c r="V42" s="193">
        <f>+'(令和5年12月)'!V23</f>
        <v>0</v>
      </c>
      <c r="W42" s="192">
        <f>+'(令和6年8月)'!W23</f>
        <v>45.470398896171147</v>
      </c>
      <c r="X42" s="193">
        <f>+'(令和5年12月)'!X23</f>
        <v>0</v>
      </c>
      <c r="Y42" s="192">
        <f>+'(令和6年8月)'!Y23</f>
        <v>70.910690534351247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11.186992449491271</v>
      </c>
      <c r="F46" s="193"/>
      <c r="G46" s="192">
        <f>G23-G42</f>
        <v>1.1469354808410657</v>
      </c>
      <c r="H46" s="193"/>
      <c r="I46" s="192">
        <f>I23-I42</f>
        <v>-1.0571519241590508</v>
      </c>
      <c r="J46" s="193"/>
      <c r="K46" s="192">
        <f>K23-K42</f>
        <v>11.363713549765365</v>
      </c>
      <c r="L46" s="193"/>
      <c r="M46" s="192">
        <f>M23-M42</f>
        <v>11.925829658054653</v>
      </c>
      <c r="N46" s="193"/>
      <c r="O46" s="192">
        <f t="shared" si="18"/>
        <v>-0.32448888192836023</v>
      </c>
      <c r="P46" s="193"/>
      <c r="Q46" s="192">
        <f t="shared" si="18"/>
        <v>2.656215611854293</v>
      </c>
      <c r="R46" s="193"/>
      <c r="S46" s="192">
        <f t="shared" si="18"/>
        <v>-5.5799527164597578</v>
      </c>
      <c r="T46" s="193"/>
      <c r="U46" s="192">
        <f t="shared" si="18"/>
        <v>32.56907722648107</v>
      </c>
      <c r="V46" s="193"/>
      <c r="W46" s="192">
        <f t="shared" si="18"/>
        <v>7.4817483999561034</v>
      </c>
      <c r="X46" s="193"/>
      <c r="Y46" s="192">
        <f t="shared" si="18"/>
        <v>2.1010335859836431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48.102250957854402</v>
      </c>
      <c r="F23" s="175"/>
      <c r="G23" s="174">
        <f>(G20+G21)/(G22+G41)*100</f>
        <v>66.836609278853189</v>
      </c>
      <c r="H23" s="175"/>
      <c r="I23" s="174">
        <f>(I20+I21)/(I22+I41)*100</f>
        <v>54.876319521033558</v>
      </c>
      <c r="J23" s="175"/>
      <c r="K23" s="174">
        <f>(K20+K21)/(K22+K41)*100</f>
        <v>110.80672586434915</v>
      </c>
      <c r="L23" s="175"/>
      <c r="M23" s="174">
        <f>(M20+M21)/(M22+M41)*100</f>
        <v>40.724749264631747</v>
      </c>
      <c r="N23" s="175"/>
      <c r="O23" s="174">
        <f>(O20+O21)/(O22+O41)*100</f>
        <v>88.248337028824835</v>
      </c>
      <c r="P23" s="175"/>
      <c r="Q23" s="174">
        <f>(Q20+Q21)/(Q22+Q41)*100</f>
        <v>43.175615297760473</v>
      </c>
      <c r="R23" s="175"/>
      <c r="S23" s="174">
        <f>(S20+S21)/(S22+S41)*100</f>
        <v>137.55729550640049</v>
      </c>
      <c r="T23" s="175"/>
      <c r="U23" s="174">
        <f>(U20+U21)/(U22+U41)*100</f>
        <v>37.151067323481115</v>
      </c>
      <c r="V23" s="175"/>
      <c r="W23" s="174">
        <f>(W20+W21)/(W22+W41)*100</f>
        <v>45.470398896171147</v>
      </c>
      <c r="X23" s="175"/>
      <c r="Y23" s="174">
        <f>(Y20+Y21)/(Y22+Y41)*100</f>
        <v>70.910690534351247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176931.26874349714</v>
      </c>
      <c r="F24" s="177"/>
      <c r="G24" s="178">
        <f>H22/G22*1000</f>
        <v>472567.80866325804</v>
      </c>
      <c r="H24" s="179"/>
      <c r="I24" s="180">
        <f>J22/I22*1000</f>
        <v>954420.55225148681</v>
      </c>
      <c r="J24" s="181"/>
      <c r="K24" s="178">
        <f>L22/K22*1000</f>
        <v>1793974.2096505824</v>
      </c>
      <c r="L24" s="179"/>
      <c r="M24" s="180">
        <f>N22/M22*1000</f>
        <v>213968.45991229959</v>
      </c>
      <c r="N24" s="181"/>
      <c r="O24" s="178">
        <f>P22/O22*1000</f>
        <v>302208.78923766821</v>
      </c>
      <c r="P24" s="179"/>
      <c r="Q24" s="180">
        <f>R22/Q22*1000</f>
        <v>190035.953218421</v>
      </c>
      <c r="R24" s="181"/>
      <c r="S24" s="178">
        <f>T22/S22*1000</f>
        <v>98341.682267122858</v>
      </c>
      <c r="T24" s="179"/>
      <c r="U24" s="180">
        <f>V22/U22*1000</f>
        <v>466395.13952948916</v>
      </c>
      <c r="V24" s="181"/>
      <c r="W24" s="178">
        <f>X22/W22*1000</f>
        <v>154845.00978679871</v>
      </c>
      <c r="X24" s="179"/>
      <c r="Y24" s="180">
        <f>Z22/Y22*1000</f>
        <v>220913.49683015887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+'(令和5年8月)'!E23</f>
        <v>46.72151783903233</v>
      </c>
      <c r="F30" s="183">
        <f>+'(令和5年1月)'!F23</f>
        <v>0</v>
      </c>
      <c r="G30" s="182">
        <f>+'(令和5年8月)'!G23</f>
        <v>58.966284575994287</v>
      </c>
      <c r="H30" s="183">
        <f>+'(令和5年1月)'!H23</f>
        <v>0</v>
      </c>
      <c r="I30" s="182">
        <f>+'(令和5年8月)'!I23</f>
        <v>54.073123797305968</v>
      </c>
      <c r="J30" s="183">
        <f>+'(令和5年1月)'!J23</f>
        <v>0</v>
      </c>
      <c r="K30" s="182">
        <f>+'(令和5年8月)'!K23</f>
        <v>30.857236425250779</v>
      </c>
      <c r="L30" s="183">
        <f>+'(令和5年1月)'!L23</f>
        <v>0</v>
      </c>
      <c r="M30" s="182">
        <f>+'(令和5年8月)'!M23</f>
        <v>49.528030711959801</v>
      </c>
      <c r="N30" s="183">
        <f>+'(令和5年1月)'!N23</f>
        <v>0</v>
      </c>
      <c r="O30" s="182">
        <f>+'(令和5年8月)'!O23</f>
        <v>85.972897486293576</v>
      </c>
      <c r="P30" s="183">
        <f>+'(令和5年1月)'!P23</f>
        <v>0</v>
      </c>
      <c r="Q30" s="182">
        <f>+'(令和5年8月)'!Q23</f>
        <v>39.591651527891401</v>
      </c>
      <c r="R30" s="183">
        <f>+'(令和5年1月)'!R23</f>
        <v>0</v>
      </c>
      <c r="S30" s="182">
        <f>+'(令和5年8月)'!S23</f>
        <v>120.04508173735616</v>
      </c>
      <c r="T30" s="183">
        <f>+'(令和5年1月)'!T23</f>
        <v>0</v>
      </c>
      <c r="U30" s="182">
        <f>+'(令和5年8月)'!U23</f>
        <v>54.407432191679625</v>
      </c>
      <c r="V30" s="183">
        <f>+'(令和5年1月)'!V23</f>
        <v>0</v>
      </c>
      <c r="W30" s="182">
        <f>+'(令和5年8月)'!W23</f>
        <v>84.451058930168159</v>
      </c>
      <c r="X30" s="183">
        <f>+'(令和5年1月)'!X23</f>
        <v>0</v>
      </c>
      <c r="Y30" s="182">
        <f>+'(令和5年8月)'!Y23</f>
        <v>66.011697205535512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1.3807331188220715</v>
      </c>
      <c r="F34" s="188"/>
      <c r="G34" s="187">
        <f t="shared" ref="G34" si="7">+G23-G30</f>
        <v>7.8703247028589018</v>
      </c>
      <c r="H34" s="188"/>
      <c r="I34" s="187">
        <f t="shared" ref="I34" si="8">+I23-I30</f>
        <v>0.8031957237275904</v>
      </c>
      <c r="J34" s="188"/>
      <c r="K34" s="187">
        <f t="shared" ref="K34" si="9">+K23-K30</f>
        <v>79.949489439098372</v>
      </c>
      <c r="L34" s="188"/>
      <c r="M34" s="187">
        <f t="shared" ref="M34" si="10">+M23-M30</f>
        <v>-8.8032814473280538</v>
      </c>
      <c r="N34" s="188"/>
      <c r="O34" s="187">
        <f t="shared" ref="O34" si="11">+O23-O30</f>
        <v>2.2754395425312595</v>
      </c>
      <c r="P34" s="188"/>
      <c r="Q34" s="187">
        <f t="shared" ref="Q34" si="12">+Q23-Q30</f>
        <v>3.5839637698690723</v>
      </c>
      <c r="R34" s="188"/>
      <c r="S34" s="187">
        <f t="shared" ref="S34" si="13">+S23-S30</f>
        <v>17.512213769044337</v>
      </c>
      <c r="T34" s="188"/>
      <c r="U34" s="187">
        <f t="shared" ref="U34" si="14">+U23-U30</f>
        <v>-17.25636486819851</v>
      </c>
      <c r="V34" s="188"/>
      <c r="W34" s="187">
        <f t="shared" ref="W34" si="15">+W23-W30</f>
        <v>-38.980660033997012</v>
      </c>
      <c r="X34" s="188"/>
      <c r="Y34" s="187">
        <f t="shared" ref="Y34" si="16">+Y23-Y30</f>
        <v>4.8989933288157346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+'(令和6年7月)'!E23</f>
        <v>56.038818865021597</v>
      </c>
      <c r="F42" s="193">
        <f>+'(令和5年12月)'!F23</f>
        <v>0</v>
      </c>
      <c r="G42" s="192">
        <f>+'(令和6年7月)'!G23</f>
        <v>75.381316776571197</v>
      </c>
      <c r="H42" s="193">
        <f>+'(令和5年12月)'!H23</f>
        <v>0</v>
      </c>
      <c r="I42" s="192">
        <f>+'(令和6年7月)'!I23</f>
        <v>58.520392032880174</v>
      </c>
      <c r="J42" s="193">
        <f>+'(令和5年12月)'!J23</f>
        <v>0</v>
      </c>
      <c r="K42" s="192">
        <f>+'(令和6年7月)'!K23</f>
        <v>56.226415094339622</v>
      </c>
      <c r="L42" s="193">
        <f>+'(令和5年12月)'!L23</f>
        <v>0</v>
      </c>
      <c r="M42" s="192">
        <f>+'(令和6年7月)'!M23</f>
        <v>44.160619119554447</v>
      </c>
      <c r="N42" s="193">
        <f>+'(令和5年12月)'!N23</f>
        <v>0</v>
      </c>
      <c r="O42" s="192">
        <f>+'(令和6年7月)'!O23</f>
        <v>97.394136807817588</v>
      </c>
      <c r="P42" s="193">
        <f>+'(令和5年12月)'!P23</f>
        <v>0</v>
      </c>
      <c r="Q42" s="192">
        <f>+'(令和6年7月)'!Q23</f>
        <v>49.687767485540618</v>
      </c>
      <c r="R42" s="193">
        <f>+'(令和5年12月)'!R23</f>
        <v>0</v>
      </c>
      <c r="S42" s="192">
        <f>+'(令和6年7月)'!S23</f>
        <v>149.65404073314932</v>
      </c>
      <c r="T42" s="193">
        <f>+'(令和5年12月)'!T23</f>
        <v>0</v>
      </c>
      <c r="U42" s="192">
        <f>+'(令和6年7月)'!U23</f>
        <v>59.655674986336308</v>
      </c>
      <c r="V42" s="193">
        <f>+'(令和5年12月)'!V23</f>
        <v>0</v>
      </c>
      <c r="W42" s="192">
        <f>+'(令和6年7月)'!W23</f>
        <v>53.082449706049971</v>
      </c>
      <c r="X42" s="193">
        <f>+'(令和5年12月)'!X23</f>
        <v>0</v>
      </c>
      <c r="Y42" s="192">
        <f>+'(令和6年7月)'!Y23</f>
        <v>77.501899217650376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-7.9365679071671948</v>
      </c>
      <c r="F46" s="193"/>
      <c r="G46" s="192">
        <f>G23-G42</f>
        <v>-8.544707497718008</v>
      </c>
      <c r="H46" s="193"/>
      <c r="I46" s="192">
        <f>I23-I42</f>
        <v>-3.6440725118466162</v>
      </c>
      <c r="J46" s="193"/>
      <c r="K46" s="192">
        <f>K23-K42</f>
        <v>54.580310770009525</v>
      </c>
      <c r="L46" s="193"/>
      <c r="M46" s="192">
        <f>M23-M42</f>
        <v>-3.4358698549227</v>
      </c>
      <c r="N46" s="193"/>
      <c r="O46" s="192">
        <f t="shared" si="18"/>
        <v>-9.1457997789927532</v>
      </c>
      <c r="P46" s="193"/>
      <c r="Q46" s="192">
        <f t="shared" si="18"/>
        <v>-6.5121521877801456</v>
      </c>
      <c r="R46" s="193"/>
      <c r="S46" s="192">
        <f t="shared" si="18"/>
        <v>-12.096745226748823</v>
      </c>
      <c r="T46" s="193"/>
      <c r="U46" s="192">
        <f t="shared" si="18"/>
        <v>-22.504607662855193</v>
      </c>
      <c r="V46" s="193"/>
      <c r="W46" s="192">
        <f t="shared" si="18"/>
        <v>-7.6120508098788235</v>
      </c>
      <c r="X46" s="193"/>
      <c r="Y46" s="192">
        <f t="shared" si="18"/>
        <v>-6.5912086832991292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56.038818865021597</v>
      </c>
      <c r="F23" s="175"/>
      <c r="G23" s="174">
        <f>(G20+G21)/(G22+G41)*100</f>
        <v>75.381316776571197</v>
      </c>
      <c r="H23" s="175"/>
      <c r="I23" s="174">
        <f>(I20+I21)/(I22+I41)*100</f>
        <v>58.520392032880174</v>
      </c>
      <c r="J23" s="175"/>
      <c r="K23" s="174">
        <f>(K20+K21)/(K22+K41)*100</f>
        <v>56.226415094339622</v>
      </c>
      <c r="L23" s="175"/>
      <c r="M23" s="174">
        <f>(M20+M21)/(M22+M41)*100</f>
        <v>44.160619119554447</v>
      </c>
      <c r="N23" s="175"/>
      <c r="O23" s="174">
        <f>(O20+O21)/(O22+O41)*100</f>
        <v>97.394136807817588</v>
      </c>
      <c r="P23" s="175"/>
      <c r="Q23" s="174">
        <f>(Q20+Q21)/(Q22+Q41)*100</f>
        <v>49.687767485540618</v>
      </c>
      <c r="R23" s="175"/>
      <c r="S23" s="174">
        <f>(S20+S21)/(S22+S41)*100</f>
        <v>149.65404073314932</v>
      </c>
      <c r="T23" s="175"/>
      <c r="U23" s="174">
        <f>(U20+U21)/(U22+U41)*100</f>
        <v>59.655674986336308</v>
      </c>
      <c r="V23" s="175"/>
      <c r="W23" s="174">
        <f>(W20+W21)/(W22+W41)*100</f>
        <v>53.082449706049971</v>
      </c>
      <c r="X23" s="175"/>
      <c r="Y23" s="174">
        <f>(Y20+Y21)/(Y22+Y41)*100</f>
        <v>77.501899217650376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172115.53107973517</v>
      </c>
      <c r="F24" s="177"/>
      <c r="G24" s="178">
        <f>H22/G22*1000</f>
        <v>461580.62933465099</v>
      </c>
      <c r="H24" s="179"/>
      <c r="I24" s="180">
        <f>J22/I22*1000</f>
        <v>952492.21027617576</v>
      </c>
      <c r="J24" s="181"/>
      <c r="K24" s="178">
        <f>L22/K22*1000</f>
        <v>1956175.9960889758</v>
      </c>
      <c r="L24" s="179"/>
      <c r="M24" s="180">
        <f>N22/M22*1000</f>
        <v>216464.39109543353</v>
      </c>
      <c r="N24" s="181"/>
      <c r="O24" s="178">
        <f>P22/O22*1000</f>
        <v>305059.10087719298</v>
      </c>
      <c r="P24" s="179"/>
      <c r="Q24" s="180">
        <f>R22/Q22*1000</f>
        <v>188187.43477113123</v>
      </c>
      <c r="R24" s="181"/>
      <c r="S24" s="178">
        <f>T22/S22*1000</f>
        <v>102387.56540260222</v>
      </c>
      <c r="T24" s="179"/>
      <c r="U24" s="180">
        <f>V22/U22*1000</f>
        <v>445134.07576099847</v>
      </c>
      <c r="V24" s="181"/>
      <c r="W24" s="178">
        <f>X22/W22*1000</f>
        <v>159802.01825533796</v>
      </c>
      <c r="X24" s="179"/>
      <c r="Y24" s="180">
        <f>Z22/Y22*1000</f>
        <v>257745.89072043408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+'(令和5年7月)'!E23</f>
        <v>55.874771076180643</v>
      </c>
      <c r="F30" s="183">
        <f>+'(令和5年1月)'!F23</f>
        <v>0</v>
      </c>
      <c r="G30" s="182">
        <f>+'(令和5年7月)'!G23</f>
        <v>68.066022303495274</v>
      </c>
      <c r="H30" s="183">
        <f>+'(令和5年1月)'!H23</f>
        <v>0</v>
      </c>
      <c r="I30" s="182">
        <f>+'(令和5年7月)'!I23</f>
        <v>56.577645895153317</v>
      </c>
      <c r="J30" s="183">
        <f>+'(令和5年1月)'!J23</f>
        <v>0</v>
      </c>
      <c r="K30" s="182">
        <f>+'(令和5年7月)'!K23</f>
        <v>29.657362959556181</v>
      </c>
      <c r="L30" s="183">
        <f>+'(令和5年1月)'!L23</f>
        <v>0</v>
      </c>
      <c r="M30" s="182">
        <f>+'(令和5年7月)'!M23</f>
        <v>44.917486137295391</v>
      </c>
      <c r="N30" s="183">
        <f>+'(令和5年1月)'!N23</f>
        <v>0</v>
      </c>
      <c r="O30" s="182">
        <f>+'(令和5年7月)'!O23</f>
        <v>88.771633600675386</v>
      </c>
      <c r="P30" s="183">
        <f>+'(令和5年1月)'!P23</f>
        <v>0</v>
      </c>
      <c r="Q30" s="182">
        <f>+'(令和5年7月)'!Q23</f>
        <v>45.179458044117283</v>
      </c>
      <c r="R30" s="183">
        <f>+'(令和5年1月)'!R23</f>
        <v>0</v>
      </c>
      <c r="S30" s="182">
        <f>+'(令和5年7月)'!S23</f>
        <v>174.04669314168717</v>
      </c>
      <c r="T30" s="183">
        <f>+'(令和5年1月)'!T23</f>
        <v>0</v>
      </c>
      <c r="U30" s="182">
        <f>+'(令和5年7月)'!U23</f>
        <v>58.694902643947231</v>
      </c>
      <c r="V30" s="183">
        <f>+'(令和5年1月)'!V23</f>
        <v>0</v>
      </c>
      <c r="W30" s="182">
        <f>+'(令和5年7月)'!W23</f>
        <v>80.522915327410331</v>
      </c>
      <c r="X30" s="183">
        <f>+'(令和5年1月)'!X23</f>
        <v>0</v>
      </c>
      <c r="Y30" s="182">
        <f>+'(令和5年7月)'!Y23</f>
        <v>81.246845037872745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0.1640477888409535</v>
      </c>
      <c r="F34" s="188"/>
      <c r="G34" s="187">
        <f t="shared" ref="G34" si="7">+G23-G30</f>
        <v>7.3152944730759231</v>
      </c>
      <c r="H34" s="188"/>
      <c r="I34" s="187">
        <f t="shared" ref="I34" si="8">+I23-I30</f>
        <v>1.9427461377268571</v>
      </c>
      <c r="J34" s="188"/>
      <c r="K34" s="187">
        <f t="shared" ref="K34" si="9">+K23-K30</f>
        <v>26.569052134783441</v>
      </c>
      <c r="L34" s="188"/>
      <c r="M34" s="187">
        <f t="shared" ref="M34" si="10">+M23-M30</f>
        <v>-0.75686701774094445</v>
      </c>
      <c r="N34" s="188"/>
      <c r="O34" s="187">
        <f t="shared" ref="O34" si="11">+O23-O30</f>
        <v>8.6225032071422021</v>
      </c>
      <c r="P34" s="188"/>
      <c r="Q34" s="187">
        <f t="shared" ref="Q34" si="12">+Q23-Q30</f>
        <v>4.5083094414233358</v>
      </c>
      <c r="R34" s="188"/>
      <c r="S34" s="187">
        <f t="shared" ref="S34" si="13">+S23-S30</f>
        <v>-24.392652408537856</v>
      </c>
      <c r="T34" s="188"/>
      <c r="U34" s="187">
        <f t="shared" ref="U34" si="14">+U23-U30</f>
        <v>0.96077234238907749</v>
      </c>
      <c r="V34" s="188"/>
      <c r="W34" s="187">
        <f t="shared" ref="W34" si="15">+W23-W30</f>
        <v>-27.44046562136036</v>
      </c>
      <c r="X34" s="188"/>
      <c r="Y34" s="187">
        <f t="shared" ref="Y34" si="16">+Y23-Y30</f>
        <v>-3.7449458202223695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+'(令和6年6月)'!E23</f>
        <v>55.958328256366521</v>
      </c>
      <c r="F42" s="193">
        <f>+'(令和5年12月)'!F23</f>
        <v>0</v>
      </c>
      <c r="G42" s="192">
        <f>+'(令和6年6月)'!G23</f>
        <v>69.460573383793871</v>
      </c>
      <c r="H42" s="193">
        <f>+'(令和5年12月)'!H23</f>
        <v>0</v>
      </c>
      <c r="I42" s="192">
        <f>+'(令和6年6月)'!I23</f>
        <v>47.731016923768159</v>
      </c>
      <c r="J42" s="193">
        <f>+'(令和5年12月)'!J23</f>
        <v>0</v>
      </c>
      <c r="K42" s="192">
        <f>+'(令和6年6月)'!K23</f>
        <v>58.246346555323591</v>
      </c>
      <c r="L42" s="193">
        <f>+'(令和5年12月)'!L23</f>
        <v>0</v>
      </c>
      <c r="M42" s="192">
        <f>+'(令和6年6月)'!M23</f>
        <v>42.214072155644956</v>
      </c>
      <c r="N42" s="193">
        <f>+'(令和5年12月)'!N23</f>
        <v>0</v>
      </c>
      <c r="O42" s="192">
        <f>+'(令和6年6月)'!O23</f>
        <v>79.574822842851191</v>
      </c>
      <c r="P42" s="193">
        <f>+'(令和5年12月)'!P23</f>
        <v>0</v>
      </c>
      <c r="Q42" s="192">
        <f>+'(令和6年6月)'!Q23</f>
        <v>45.800125477434747</v>
      </c>
      <c r="R42" s="193">
        <f>+'(令和5年12月)'!R23</f>
        <v>0</v>
      </c>
      <c r="S42" s="192">
        <f>+'(令和6年6月)'!S23</f>
        <v>132.91934411360037</v>
      </c>
      <c r="T42" s="193">
        <f>+'(令和5年12月)'!T23</f>
        <v>0</v>
      </c>
      <c r="U42" s="192">
        <f>+'(令和6年6月)'!U23</f>
        <v>60.500870237865016</v>
      </c>
      <c r="V42" s="193">
        <f>+'(令和5年12月)'!V23</f>
        <v>0</v>
      </c>
      <c r="W42" s="192">
        <f>+'(令和6年6月)'!W23</f>
        <v>49.173955345879399</v>
      </c>
      <c r="X42" s="193">
        <f>+'(令和5年12月)'!X23</f>
        <v>0</v>
      </c>
      <c r="Y42" s="192">
        <f>+'(令和6年6月)'!Y23</f>
        <v>69.504035475125761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8.0490608655075846E-2</v>
      </c>
      <c r="F46" s="193"/>
      <c r="G46" s="192">
        <f>G23-G42</f>
        <v>5.9207433927773252</v>
      </c>
      <c r="H46" s="193"/>
      <c r="I46" s="192">
        <f>I23-I42</f>
        <v>10.789375109112015</v>
      </c>
      <c r="J46" s="193"/>
      <c r="K46" s="192">
        <f>K23-K42</f>
        <v>-2.0199314609839689</v>
      </c>
      <c r="L46" s="193"/>
      <c r="M46" s="192">
        <f>M23-M42</f>
        <v>1.9465469639094906</v>
      </c>
      <c r="N46" s="193"/>
      <c r="O46" s="192">
        <f t="shared" si="18"/>
        <v>17.819313964966398</v>
      </c>
      <c r="P46" s="193"/>
      <c r="Q46" s="192">
        <f t="shared" si="18"/>
        <v>3.8876420081058711</v>
      </c>
      <c r="R46" s="193"/>
      <c r="S46" s="192">
        <f t="shared" si="18"/>
        <v>16.734696619548941</v>
      </c>
      <c r="T46" s="193"/>
      <c r="U46" s="192">
        <f t="shared" si="18"/>
        <v>-0.84519525152870756</v>
      </c>
      <c r="V46" s="193"/>
      <c r="W46" s="192">
        <f t="shared" si="18"/>
        <v>3.9084943601705717</v>
      </c>
      <c r="X46" s="193"/>
      <c r="Y46" s="192">
        <f t="shared" si="18"/>
        <v>7.9978637425246148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55.958328256366521</v>
      </c>
      <c r="F23" s="175"/>
      <c r="G23" s="174">
        <f>(G20+G21)/(G22+G41)*100</f>
        <v>69.460573383793871</v>
      </c>
      <c r="H23" s="175"/>
      <c r="I23" s="174">
        <f>(I20+I21)/(I22+I41)*100</f>
        <v>47.731016923768159</v>
      </c>
      <c r="J23" s="175"/>
      <c r="K23" s="174">
        <f>(K20+K21)/(K22+K41)*100</f>
        <v>58.246346555323591</v>
      </c>
      <c r="L23" s="175"/>
      <c r="M23" s="174">
        <f>(M20+M21)/(M22+M41)*100</f>
        <v>42.214072155644956</v>
      </c>
      <c r="N23" s="175"/>
      <c r="O23" s="174">
        <f>(O20+O21)/(O22+O41)*100</f>
        <v>79.574822842851191</v>
      </c>
      <c r="P23" s="175"/>
      <c r="Q23" s="174">
        <f>(Q20+Q21)/(Q22+Q41)*100</f>
        <v>45.800125477434747</v>
      </c>
      <c r="R23" s="175"/>
      <c r="S23" s="174">
        <f>(S20+S21)/(S22+S41)*100</f>
        <v>132.91934411360037</v>
      </c>
      <c r="T23" s="175"/>
      <c r="U23" s="174">
        <f>(U20+U21)/(U22+U41)*100</f>
        <v>60.500870237865016</v>
      </c>
      <c r="V23" s="175"/>
      <c r="W23" s="174">
        <f>(W20+W21)/(W22+W41)*100</f>
        <v>49.173955345879399</v>
      </c>
      <c r="X23" s="175"/>
      <c r="Y23" s="174">
        <f>(Y20+Y21)/(Y22+Y41)*100</f>
        <v>69.504035475125761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174615.69729212741</v>
      </c>
      <c r="F24" s="177"/>
      <c r="G24" s="178">
        <f>H22/G22*1000</f>
        <v>459440.61300130212</v>
      </c>
      <c r="H24" s="179"/>
      <c r="I24" s="180">
        <f>J22/I22*1000</f>
        <v>941244.32566492772</v>
      </c>
      <c r="J24" s="181"/>
      <c r="K24" s="178">
        <f>L22/K22*1000</f>
        <v>1946936.2269641126</v>
      </c>
      <c r="L24" s="179"/>
      <c r="M24" s="180">
        <f>N22/M22*1000</f>
        <v>218891.50428002287</v>
      </c>
      <c r="N24" s="181"/>
      <c r="O24" s="178">
        <f>P22/O22*1000</f>
        <v>303928.34408602153</v>
      </c>
      <c r="P24" s="179"/>
      <c r="Q24" s="180">
        <f>R22/Q22*1000</f>
        <v>186050.6859936901</v>
      </c>
      <c r="R24" s="181"/>
      <c r="S24" s="178">
        <f>T22/S22*1000</f>
        <v>104189.05457545682</v>
      </c>
      <c r="T24" s="179"/>
      <c r="U24" s="180">
        <f>V22/U22*1000</f>
        <v>433770.87291577854</v>
      </c>
      <c r="V24" s="181"/>
      <c r="W24" s="178">
        <f>X22/W22*1000</f>
        <v>161060.00382504251</v>
      </c>
      <c r="X24" s="179"/>
      <c r="Y24" s="180">
        <f>Z22/Y22*1000</f>
        <v>257336.57214266641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+'(令和5年6月)'!E23</f>
        <v>68.630409984864684</v>
      </c>
      <c r="F30" s="183">
        <f>+'(令和5年1月)'!F23</f>
        <v>0</v>
      </c>
      <c r="G30" s="182">
        <f>+'(令和5年6月)'!G23</f>
        <v>68.761800764955339</v>
      </c>
      <c r="H30" s="183">
        <f>+'(令和5年1月)'!H23</f>
        <v>0</v>
      </c>
      <c r="I30" s="182">
        <f>+'(令和5年6月)'!I23</f>
        <v>49.056603773584904</v>
      </c>
      <c r="J30" s="183">
        <f>+'(令和5年1月)'!J23</f>
        <v>0</v>
      </c>
      <c r="K30" s="182">
        <f>+'(令和5年6月)'!K23</f>
        <v>32.919430131973684</v>
      </c>
      <c r="L30" s="183">
        <f>+'(令和5年1月)'!L23</f>
        <v>0</v>
      </c>
      <c r="M30" s="182">
        <f>+'(令和5年6月)'!M23</f>
        <v>37.42417019505227</v>
      </c>
      <c r="N30" s="183">
        <f>+'(令和5年1月)'!N23</f>
        <v>0</v>
      </c>
      <c r="O30" s="182">
        <f>+'(令和5年6月)'!O23</f>
        <v>83.908528270219236</v>
      </c>
      <c r="P30" s="183">
        <f>+'(令和5年1月)'!P23</f>
        <v>0</v>
      </c>
      <c r="Q30" s="182">
        <f>+'(令和5年6月)'!Q23</f>
        <v>47.999244067573784</v>
      </c>
      <c r="R30" s="183">
        <f>+'(令和5年1月)'!R23</f>
        <v>0</v>
      </c>
      <c r="S30" s="182">
        <f>+'(令和5年6月)'!S23</f>
        <v>151.90194911687445</v>
      </c>
      <c r="T30" s="183">
        <f>+'(令和5年1月)'!T23</f>
        <v>0</v>
      </c>
      <c r="U30" s="182">
        <f>+'(令和5年6月)'!U23</f>
        <v>83.439932750995951</v>
      </c>
      <c r="V30" s="183">
        <f>+'(令和5年1月)'!V23</f>
        <v>0</v>
      </c>
      <c r="W30" s="182">
        <f>+'(令和5年6月)'!W23</f>
        <v>80.579333512796296</v>
      </c>
      <c r="X30" s="183">
        <f>+'(令和5年1月)'!X23</f>
        <v>0</v>
      </c>
      <c r="Y30" s="182">
        <f>+'(令和5年6月)'!Y23</f>
        <v>75.408499567928374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-12.672081728498163</v>
      </c>
      <c r="F34" s="188"/>
      <c r="G34" s="187">
        <f t="shared" ref="G34" si="7">+G23-G30</f>
        <v>0.69877261883853237</v>
      </c>
      <c r="H34" s="188"/>
      <c r="I34" s="187">
        <f t="shared" ref="I34" si="8">+I23-I30</f>
        <v>-1.3255868498167445</v>
      </c>
      <c r="J34" s="188"/>
      <c r="K34" s="187">
        <f t="shared" ref="K34" si="9">+K23-K30</f>
        <v>25.326916423349907</v>
      </c>
      <c r="L34" s="188"/>
      <c r="M34" s="187">
        <f t="shared" ref="M34" si="10">+M23-M30</f>
        <v>4.7899019605926867</v>
      </c>
      <c r="N34" s="188"/>
      <c r="O34" s="187">
        <f t="shared" ref="O34" si="11">+O23-O30</f>
        <v>-4.3337054273680451</v>
      </c>
      <c r="P34" s="188"/>
      <c r="Q34" s="187">
        <f t="shared" ref="Q34" si="12">+Q23-Q30</f>
        <v>-2.1991185901390367</v>
      </c>
      <c r="R34" s="188"/>
      <c r="S34" s="187">
        <f t="shared" ref="S34" si="13">+S23-S30</f>
        <v>-18.982605003274074</v>
      </c>
      <c r="T34" s="188"/>
      <c r="U34" s="187">
        <f t="shared" ref="U34" si="14">+U23-U30</f>
        <v>-22.939062513130935</v>
      </c>
      <c r="V34" s="188"/>
      <c r="W34" s="187">
        <f t="shared" ref="W34" si="15">+W23-W30</f>
        <v>-31.405378166916897</v>
      </c>
      <c r="X34" s="188"/>
      <c r="Y34" s="187">
        <f t="shared" ref="Y34" si="16">+Y23-Y30</f>
        <v>-5.9044640928026126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+'(令和6年5月)'!E23</f>
        <v>54.653778345188151</v>
      </c>
      <c r="F42" s="193">
        <f>+'(令和5年12月)'!F23</f>
        <v>0</v>
      </c>
      <c r="G42" s="192">
        <f>+'(令和6年5月)'!G23</f>
        <v>71.992476823794078</v>
      </c>
      <c r="H42" s="193">
        <f>+'(令和5年12月)'!H23</f>
        <v>0</v>
      </c>
      <c r="I42" s="192">
        <f>+'(令和6年5月)'!I23</f>
        <v>44.256610316428265</v>
      </c>
      <c r="J42" s="193">
        <f>+'(令和5年12月)'!J23</f>
        <v>0</v>
      </c>
      <c r="K42" s="192">
        <f>+'(令和6年5月)'!K23</f>
        <v>42.100238663484483</v>
      </c>
      <c r="L42" s="193">
        <f>+'(令和5年12月)'!L23</f>
        <v>0</v>
      </c>
      <c r="M42" s="192">
        <f>+'(令和6年5月)'!M23</f>
        <v>49.316326861754852</v>
      </c>
      <c r="N42" s="193">
        <f>+'(令和5年12月)'!N23</f>
        <v>0</v>
      </c>
      <c r="O42" s="192">
        <f>+'(令和6年5月)'!O23</f>
        <v>79.923939151321051</v>
      </c>
      <c r="P42" s="193">
        <f>+'(令和5年12月)'!P23</f>
        <v>0</v>
      </c>
      <c r="Q42" s="192">
        <f>+'(令和6年5月)'!Q23</f>
        <v>46.074422267274997</v>
      </c>
      <c r="R42" s="193">
        <f>+'(令和5年12月)'!R23</f>
        <v>0</v>
      </c>
      <c r="S42" s="192">
        <f>+'(令和6年5月)'!S23</f>
        <v>127.8190725568038</v>
      </c>
      <c r="T42" s="193">
        <f>+'(令和5年12月)'!T23</f>
        <v>0</v>
      </c>
      <c r="U42" s="192">
        <f>+'(令和6年5月)'!U23</f>
        <v>52.199211045364891</v>
      </c>
      <c r="V42" s="193">
        <f>+'(令和5年12月)'!V23</f>
        <v>0</v>
      </c>
      <c r="W42" s="192">
        <f>+'(令和6年5月)'!W23</f>
        <v>46.921439861003194</v>
      </c>
      <c r="X42" s="193">
        <f>+'(令和5年12月)'!X23</f>
        <v>0</v>
      </c>
      <c r="Y42" s="192">
        <f>+'(令和6年5月)'!Y23</f>
        <v>68.424313986980721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1.3045499111783698</v>
      </c>
      <c r="F46" s="193"/>
      <c r="G46" s="192">
        <f>G23-G42</f>
        <v>-2.5319034400002067</v>
      </c>
      <c r="H46" s="193"/>
      <c r="I46" s="192">
        <f>I23-I42</f>
        <v>3.474406607339894</v>
      </c>
      <c r="J46" s="193"/>
      <c r="K46" s="192">
        <f>K23-K42</f>
        <v>16.146107891839108</v>
      </c>
      <c r="L46" s="193"/>
      <c r="M46" s="192">
        <f>M23-M42</f>
        <v>-7.1022547061098962</v>
      </c>
      <c r="N46" s="193"/>
      <c r="O46" s="192">
        <f t="shared" si="18"/>
        <v>-0.34911630846985986</v>
      </c>
      <c r="P46" s="193"/>
      <c r="Q46" s="192">
        <f t="shared" si="18"/>
        <v>-0.27429678984024974</v>
      </c>
      <c r="R46" s="193"/>
      <c r="S46" s="192">
        <f t="shared" si="18"/>
        <v>5.1002715567965708</v>
      </c>
      <c r="T46" s="193"/>
      <c r="U46" s="192">
        <f t="shared" si="18"/>
        <v>8.3016591925001251</v>
      </c>
      <c r="V46" s="193"/>
      <c r="W46" s="192">
        <f t="shared" si="18"/>
        <v>2.2525154848762057</v>
      </c>
      <c r="X46" s="193"/>
      <c r="Y46" s="192">
        <f t="shared" si="18"/>
        <v>1.0797214881450401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54.653778345188151</v>
      </c>
      <c r="F23" s="175"/>
      <c r="G23" s="174">
        <f>(G20+G21)/(G22+G41)*100</f>
        <v>71.992476823794078</v>
      </c>
      <c r="H23" s="175"/>
      <c r="I23" s="174">
        <f>(I20+I21)/(I22+I41)*100</f>
        <v>44.256610316428265</v>
      </c>
      <c r="J23" s="175"/>
      <c r="K23" s="174">
        <f>(K20+K21)/(K22+K41)*100</f>
        <v>42.100238663484483</v>
      </c>
      <c r="L23" s="175"/>
      <c r="M23" s="174">
        <f>(M20+M21)/(M22+M41)*100</f>
        <v>49.316326861754852</v>
      </c>
      <c r="N23" s="175"/>
      <c r="O23" s="174">
        <f>(O20+O21)/(O22+O41)*100</f>
        <v>79.923939151321051</v>
      </c>
      <c r="P23" s="175"/>
      <c r="Q23" s="174">
        <f>(Q20+Q21)/(Q22+Q41)*100</f>
        <v>46.074422267274997</v>
      </c>
      <c r="R23" s="175"/>
      <c r="S23" s="174">
        <f>(S20+S21)/(S22+S41)*100</f>
        <v>127.8190725568038</v>
      </c>
      <c r="T23" s="175"/>
      <c r="U23" s="174">
        <f>(U20+U21)/(U22+U41)*100</f>
        <v>52.199211045364891</v>
      </c>
      <c r="V23" s="175"/>
      <c r="W23" s="174">
        <f>(W20+W21)/(W22+W41)*100</f>
        <v>46.921439861003194</v>
      </c>
      <c r="X23" s="175"/>
      <c r="Y23" s="174">
        <f>(Y20+Y21)/(Y22+Y41)*100</f>
        <v>68.424313986980721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179342.56786135782</v>
      </c>
      <c r="F24" s="177"/>
      <c r="G24" s="178">
        <f>H22/G22*1000</f>
        <v>452661.73431559687</v>
      </c>
      <c r="H24" s="179"/>
      <c r="I24" s="180">
        <f>J22/I22*1000</f>
        <v>902151.88177648047</v>
      </c>
      <c r="J24" s="181"/>
      <c r="K24" s="178">
        <f>L22/K22*1000</f>
        <v>1945503.1102264244</v>
      </c>
      <c r="L24" s="179"/>
      <c r="M24" s="180">
        <f>N22/M22*1000</f>
        <v>208624.18022248772</v>
      </c>
      <c r="N24" s="181"/>
      <c r="O24" s="178">
        <f>P22/O22*1000</f>
        <v>306939.9919126567</v>
      </c>
      <c r="P24" s="179"/>
      <c r="Q24" s="180">
        <f>R22/Q22*1000</f>
        <v>187356.20337341228</v>
      </c>
      <c r="R24" s="181"/>
      <c r="S24" s="178">
        <f>T22/S22*1000</f>
        <v>97725.370121547225</v>
      </c>
      <c r="T24" s="179"/>
      <c r="U24" s="180">
        <f>V22/U22*1000</f>
        <v>324347.64728109649</v>
      </c>
      <c r="V24" s="181"/>
      <c r="W24" s="178">
        <f>X22/W22*1000</f>
        <v>155737.91892338378</v>
      </c>
      <c r="X24" s="179"/>
      <c r="Y24" s="180">
        <f>Z22/Y22*1000</f>
        <v>250549.22502681985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+'(令和5年5月)'!E23</f>
        <v>51.815171736332225</v>
      </c>
      <c r="F30" s="183">
        <f>+'(令和5年1月)'!F23</f>
        <v>0</v>
      </c>
      <c r="G30" s="182">
        <f>+'(令和5年5月)'!G23</f>
        <v>62.728390242765677</v>
      </c>
      <c r="H30" s="183">
        <f>+'(令和5年1月)'!H23</f>
        <v>0</v>
      </c>
      <c r="I30" s="182">
        <f>+'(令和5年5月)'!I23</f>
        <v>46.167603474706183</v>
      </c>
      <c r="J30" s="183">
        <f>+'(令和5年1月)'!J23</f>
        <v>0</v>
      </c>
      <c r="K30" s="182">
        <f>+'(令和5年5月)'!K23</f>
        <v>23.860839401629836</v>
      </c>
      <c r="L30" s="183">
        <f>+'(令和5年1月)'!L23</f>
        <v>0</v>
      </c>
      <c r="M30" s="182">
        <f>+'(令和5年5月)'!M23</f>
        <v>46.058201851016896</v>
      </c>
      <c r="N30" s="183">
        <f>+'(令和5年1月)'!N23</f>
        <v>0</v>
      </c>
      <c r="O30" s="182">
        <f>+'(令和5年5月)'!O23</f>
        <v>84.528063905823004</v>
      </c>
      <c r="P30" s="183">
        <f>+'(令和5年1月)'!P23</f>
        <v>0</v>
      </c>
      <c r="Q30" s="182">
        <f>+'(令和5年5月)'!Q23</f>
        <v>43.398456284487047</v>
      </c>
      <c r="R30" s="183">
        <f>+'(令和5年1月)'!R23</f>
        <v>0</v>
      </c>
      <c r="S30" s="182">
        <f>+'(令和5年5月)'!S23</f>
        <v>133.7923916248894</v>
      </c>
      <c r="T30" s="183">
        <f>+'(令和5年1月)'!T23</f>
        <v>0</v>
      </c>
      <c r="U30" s="182">
        <f>+'(令和5年5月)'!U23</f>
        <v>58.040858130475335</v>
      </c>
      <c r="V30" s="183">
        <f>+'(令和5年1月)'!V23</f>
        <v>0</v>
      </c>
      <c r="W30" s="182">
        <f>+'(令和5年5月)'!W23</f>
        <v>74.396187990410795</v>
      </c>
      <c r="X30" s="183">
        <f>+'(令和5年1月)'!X23</f>
        <v>0</v>
      </c>
      <c r="Y30" s="182">
        <f>+'(令和5年5月)'!Y23</f>
        <v>67.555007032801271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2.8386066088559261</v>
      </c>
      <c r="F34" s="188"/>
      <c r="G34" s="187">
        <f t="shared" ref="G34" si="7">+G23-G30</f>
        <v>9.2640865810284012</v>
      </c>
      <c r="H34" s="188"/>
      <c r="I34" s="187">
        <f t="shared" ref="I34" si="8">+I23-I30</f>
        <v>-1.9109931582779183</v>
      </c>
      <c r="J34" s="188"/>
      <c r="K34" s="187">
        <f t="shared" ref="K34" si="9">+K23-K30</f>
        <v>18.239399261854647</v>
      </c>
      <c r="L34" s="188"/>
      <c r="M34" s="187">
        <f t="shared" ref="M34" si="10">+M23-M30</f>
        <v>3.258125010737956</v>
      </c>
      <c r="N34" s="188"/>
      <c r="O34" s="187">
        <f t="shared" ref="O34" si="11">+O23-O30</f>
        <v>-4.604124754501953</v>
      </c>
      <c r="P34" s="188"/>
      <c r="Q34" s="187">
        <f t="shared" ref="Q34" si="12">+Q23-Q30</f>
        <v>2.6759659827879503</v>
      </c>
      <c r="R34" s="188"/>
      <c r="S34" s="187">
        <f t="shared" ref="S34" si="13">+S23-S30</f>
        <v>-5.9733190680856012</v>
      </c>
      <c r="T34" s="188"/>
      <c r="U34" s="187">
        <f t="shared" ref="U34" si="14">+U23-U30</f>
        <v>-5.8416470851104449</v>
      </c>
      <c r="V34" s="188"/>
      <c r="W34" s="187">
        <f t="shared" ref="W34" si="15">+W23-W30</f>
        <v>-27.474748129407601</v>
      </c>
      <c r="X34" s="188"/>
      <c r="Y34" s="187">
        <f t="shared" ref="Y34" si="16">+Y23-Y30</f>
        <v>0.86930695417945003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+'(令和6年4月)'!E23</f>
        <v>56.351194037465277</v>
      </c>
      <c r="F42" s="193">
        <f>+'(令和5年12月)'!F23</f>
        <v>0</v>
      </c>
      <c r="G42" s="192">
        <f>+'(令和6年4月)'!G23</f>
        <v>70.83083826076664</v>
      </c>
      <c r="H42" s="193">
        <f>+'(令和5年12月)'!H23</f>
        <v>0</v>
      </c>
      <c r="I42" s="192">
        <f>+'(令和6年4月)'!I23</f>
        <v>50.094517958412098</v>
      </c>
      <c r="J42" s="193">
        <f>+'(令和5年12月)'!J23</f>
        <v>0</v>
      </c>
      <c r="K42" s="192">
        <f>+'(令和6年4月)'!K23</f>
        <v>33.490884537474678</v>
      </c>
      <c r="L42" s="193">
        <f>+'(令和5年12月)'!L23</f>
        <v>0</v>
      </c>
      <c r="M42" s="192">
        <f>+'(令和6年4月)'!M23</f>
        <v>49.149241204554087</v>
      </c>
      <c r="N42" s="193">
        <f>+'(令和5年12月)'!N23</f>
        <v>0</v>
      </c>
      <c r="O42" s="192">
        <f>+'(令和6年4月)'!O23</f>
        <v>96.049183632332188</v>
      </c>
      <c r="P42" s="193">
        <f>+'(令和5年12月)'!P23</f>
        <v>0</v>
      </c>
      <c r="Q42" s="192">
        <f>+'(令和6年4月)'!Q23</f>
        <v>48.740874515453299</v>
      </c>
      <c r="R42" s="193">
        <f>+'(令和5年12月)'!R23</f>
        <v>0</v>
      </c>
      <c r="S42" s="192">
        <f>+'(令和6年4月)'!S23</f>
        <v>143.09030561084072</v>
      </c>
      <c r="T42" s="193">
        <f>+'(令和5年12月)'!T23</f>
        <v>0</v>
      </c>
      <c r="U42" s="192">
        <f>+'(令和6年4月)'!U23</f>
        <v>63.903412871945996</v>
      </c>
      <c r="V42" s="193">
        <f>+'(令和5年12月)'!V23</f>
        <v>0</v>
      </c>
      <c r="W42" s="192">
        <f>+'(令和6年4月)'!W23</f>
        <v>57.016898737671958</v>
      </c>
      <c r="X42" s="193">
        <f>+'(令和5年12月)'!X23</f>
        <v>0</v>
      </c>
      <c r="Y42" s="192">
        <f>+'(令和6年4月)'!Y23</f>
        <v>74.600122557727971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-1.6974156922771257</v>
      </c>
      <c r="F46" s="193"/>
      <c r="G46" s="192">
        <f>G23-G42</f>
        <v>1.161638563027438</v>
      </c>
      <c r="H46" s="193"/>
      <c r="I46" s="192">
        <f>I23-I42</f>
        <v>-5.8379076419838327</v>
      </c>
      <c r="J46" s="193"/>
      <c r="K46" s="192">
        <f>K23-K42</f>
        <v>8.609354126009805</v>
      </c>
      <c r="L46" s="193"/>
      <c r="M46" s="192">
        <f>M23-M42</f>
        <v>0.16708565720076507</v>
      </c>
      <c r="N46" s="193"/>
      <c r="O46" s="192">
        <f t="shared" si="18"/>
        <v>-16.125244481011137</v>
      </c>
      <c r="P46" s="193"/>
      <c r="Q46" s="192">
        <f t="shared" si="18"/>
        <v>-2.6664522481783024</v>
      </c>
      <c r="R46" s="193"/>
      <c r="S46" s="192">
        <f t="shared" si="18"/>
        <v>-15.271233054036912</v>
      </c>
      <c r="T46" s="193"/>
      <c r="U46" s="192">
        <f t="shared" si="18"/>
        <v>-11.704201826581105</v>
      </c>
      <c r="V46" s="193"/>
      <c r="W46" s="192">
        <f t="shared" si="18"/>
        <v>-10.095458876668765</v>
      </c>
      <c r="X46" s="193"/>
      <c r="Y46" s="192">
        <f t="shared" si="18"/>
        <v>-6.1758085707472503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56.351194037465277</v>
      </c>
      <c r="F23" s="175"/>
      <c r="G23" s="174">
        <f>(G20+G21)/(G22+G41)*100</f>
        <v>70.83083826076664</v>
      </c>
      <c r="H23" s="175"/>
      <c r="I23" s="174">
        <f>(I20+I21)/(I22+I41)*100</f>
        <v>50.094517958412098</v>
      </c>
      <c r="J23" s="175"/>
      <c r="K23" s="174">
        <f>(K20+K21)/(K22+K41)*100</f>
        <v>33.490884537474678</v>
      </c>
      <c r="L23" s="175"/>
      <c r="M23" s="174">
        <f>(M20+M21)/(M22+M41)*100</f>
        <v>49.149241204554087</v>
      </c>
      <c r="N23" s="175"/>
      <c r="O23" s="174">
        <f>(O20+O21)/(O22+O41)*100</f>
        <v>96.049183632332188</v>
      </c>
      <c r="P23" s="175"/>
      <c r="Q23" s="174">
        <f>(Q20+Q21)/(Q22+Q41)*100</f>
        <v>48.740874515453299</v>
      </c>
      <c r="R23" s="175"/>
      <c r="S23" s="174">
        <f>(S20+S21)/(S22+S41)*100</f>
        <v>143.09030561084072</v>
      </c>
      <c r="T23" s="175"/>
      <c r="U23" s="174">
        <f>(U20+U21)/(U22+U41)*100</f>
        <v>63.903412871945996</v>
      </c>
      <c r="V23" s="175"/>
      <c r="W23" s="174">
        <f>(W20+W21)/(W22+W41)*100</f>
        <v>57.016898737671958</v>
      </c>
      <c r="X23" s="175"/>
      <c r="Y23" s="174">
        <f>(Y20+Y21)/(Y22+Y41)*100</f>
        <v>74.600122557727971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176999.58330853024</v>
      </c>
      <c r="F24" s="177"/>
      <c r="G24" s="178">
        <f>H22/G22*1000</f>
        <v>448447.19872475951</v>
      </c>
      <c r="H24" s="179"/>
      <c r="I24" s="180">
        <f>J22/I22*1000</f>
        <v>870999.17379445489</v>
      </c>
      <c r="J24" s="181"/>
      <c r="K24" s="178">
        <f>L22/K22*1000</f>
        <v>1949549.1859665215</v>
      </c>
      <c r="L24" s="179"/>
      <c r="M24" s="180">
        <f>N22/M22*1000</f>
        <v>218512.30298382646</v>
      </c>
      <c r="N24" s="181"/>
      <c r="O24" s="178">
        <f>P22/O22*1000</f>
        <v>311655.09314308368</v>
      </c>
      <c r="P24" s="179"/>
      <c r="Q24" s="180">
        <f>R22/Q22*1000</f>
        <v>187376.96840384873</v>
      </c>
      <c r="R24" s="181"/>
      <c r="S24" s="178">
        <f>T22/S22*1000</f>
        <v>100012.49772046757</v>
      </c>
      <c r="T24" s="179"/>
      <c r="U24" s="180">
        <f>V22/U22*1000</f>
        <v>341412.10083261557</v>
      </c>
      <c r="V24" s="181"/>
      <c r="W24" s="178">
        <f>X22/W22*1000</f>
        <v>234128.97236302873</v>
      </c>
      <c r="X24" s="179"/>
      <c r="Y24" s="180">
        <f>Z22/Y22*1000</f>
        <v>259008.80347762894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+'(令和5年4月)'!E23</f>
        <v>48.050603090654313</v>
      </c>
      <c r="F30" s="183">
        <f>+'(令和5年1月)'!F23</f>
        <v>0</v>
      </c>
      <c r="G30" s="182">
        <f>+'(令和5年4月)'!G23</f>
        <v>74.435222303778573</v>
      </c>
      <c r="H30" s="183">
        <f>+'(令和5年1月)'!H23</f>
        <v>0</v>
      </c>
      <c r="I30" s="182">
        <f>+'(令和5年4月)'!I23</f>
        <v>45.367583834909716</v>
      </c>
      <c r="J30" s="183">
        <f>+'(令和5年1月)'!J23</f>
        <v>0</v>
      </c>
      <c r="K30" s="182">
        <f>+'(令和5年4月)'!K23</f>
        <v>24.226392362793504</v>
      </c>
      <c r="L30" s="183">
        <f>+'(令和5年1月)'!L23</f>
        <v>0</v>
      </c>
      <c r="M30" s="182">
        <f>+'(令和5年4月)'!M23</f>
        <v>45.784905555337012</v>
      </c>
      <c r="N30" s="183">
        <f>+'(令和5年1月)'!N23</f>
        <v>0</v>
      </c>
      <c r="O30" s="182">
        <f>+'(令和5年4月)'!O23</f>
        <v>81.943429704623739</v>
      </c>
      <c r="P30" s="183">
        <f>+'(令和5年1月)'!P23</f>
        <v>0</v>
      </c>
      <c r="Q30" s="182">
        <f>+'(令和5年4月)'!Q23</f>
        <v>45.148356054530872</v>
      </c>
      <c r="R30" s="183">
        <f>+'(令和5年1月)'!R23</f>
        <v>0</v>
      </c>
      <c r="S30" s="182">
        <f>+'(令和5年4月)'!S23</f>
        <v>159.69757970132486</v>
      </c>
      <c r="T30" s="183">
        <f>+'(令和5年1月)'!T23</f>
        <v>0</v>
      </c>
      <c r="U30" s="182">
        <f>+'(令和5年4月)'!U23</f>
        <v>70.884299177862445</v>
      </c>
      <c r="V30" s="183">
        <f>+'(令和5年1月)'!V23</f>
        <v>0</v>
      </c>
      <c r="W30" s="182">
        <f>+'(令和5年4月)'!W23</f>
        <v>74.071954443381145</v>
      </c>
      <c r="X30" s="183">
        <f>+'(令和5年1月)'!X23</f>
        <v>0</v>
      </c>
      <c r="Y30" s="182">
        <f>+'(令和5年4月)'!Y23</f>
        <v>73.76998399830417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8.3005909468109635</v>
      </c>
      <c r="F34" s="188"/>
      <c r="G34" s="187">
        <f t="shared" ref="G34" si="7">+G23-G30</f>
        <v>-3.6043840430119332</v>
      </c>
      <c r="H34" s="188"/>
      <c r="I34" s="187">
        <f t="shared" ref="I34" si="8">+I23-I30</f>
        <v>4.7269341235023816</v>
      </c>
      <c r="J34" s="188"/>
      <c r="K34" s="187">
        <f t="shared" ref="K34" si="9">+K23-K30</f>
        <v>9.2644921746811733</v>
      </c>
      <c r="L34" s="188"/>
      <c r="M34" s="187">
        <f t="shared" ref="M34" si="10">+M23-M30</f>
        <v>3.3643356492170753</v>
      </c>
      <c r="N34" s="188"/>
      <c r="O34" s="187">
        <f t="shared" ref="O34" si="11">+O23-O30</f>
        <v>14.105753927708449</v>
      </c>
      <c r="P34" s="188"/>
      <c r="Q34" s="187">
        <f t="shared" ref="Q34" si="12">+Q23-Q30</f>
        <v>3.5925184609224274</v>
      </c>
      <c r="R34" s="188"/>
      <c r="S34" s="187">
        <f t="shared" ref="S34" si="13">+S23-S30</f>
        <v>-16.60727409048414</v>
      </c>
      <c r="T34" s="188"/>
      <c r="U34" s="187">
        <f t="shared" ref="U34" si="14">+U23-U30</f>
        <v>-6.9808863059164494</v>
      </c>
      <c r="V34" s="188"/>
      <c r="W34" s="187">
        <f t="shared" ref="W34" si="15">+W23-W30</f>
        <v>-17.055055705709186</v>
      </c>
      <c r="X34" s="188"/>
      <c r="Y34" s="187">
        <f t="shared" ref="Y34" si="16">+Y23-Y30</f>
        <v>0.83013855942380133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+'(令和6年3月)'!E23</f>
        <v>60.831636540522851</v>
      </c>
      <c r="F42" s="193">
        <f>+'(令和5年12月)'!F23</f>
        <v>0</v>
      </c>
      <c r="G42" s="192">
        <f>+'(令和6年3月)'!G23</f>
        <v>83.279305426152078</v>
      </c>
      <c r="H42" s="193">
        <f>+'(令和5年12月)'!H23</f>
        <v>0</v>
      </c>
      <c r="I42" s="192">
        <f>+'(令和6年3月)'!I23</f>
        <v>62.521994134897362</v>
      </c>
      <c r="J42" s="193">
        <f>+'(令和5年12月)'!J23</f>
        <v>0</v>
      </c>
      <c r="K42" s="192">
        <f>+'(令和6年3月)'!K23</f>
        <v>40.187520206918848</v>
      </c>
      <c r="L42" s="193">
        <f>+'(令和5年12月)'!L23</f>
        <v>0</v>
      </c>
      <c r="M42" s="192">
        <f>+'(令和6年3月)'!M23</f>
        <v>35.83290489119166</v>
      </c>
      <c r="N42" s="193">
        <f>+'(令和5年12月)'!N23</f>
        <v>0</v>
      </c>
      <c r="O42" s="192">
        <f>+'(令和6年3月)'!O23</f>
        <v>90.273124175043151</v>
      </c>
      <c r="P42" s="193">
        <f>+'(令和5年12月)'!P23</f>
        <v>0</v>
      </c>
      <c r="Q42" s="192">
        <f>+'(令和6年3月)'!Q23</f>
        <v>43.273841327250558</v>
      </c>
      <c r="R42" s="193">
        <f>+'(令和5年12月)'!R23</f>
        <v>0</v>
      </c>
      <c r="S42" s="192">
        <f>+'(令和6年3月)'!S23</f>
        <v>124.92016543581923</v>
      </c>
      <c r="T42" s="193">
        <f>+'(令和5年12月)'!T23</f>
        <v>0</v>
      </c>
      <c r="U42" s="192">
        <f>+'(令和6年3月)'!U23</f>
        <v>74.234414874225294</v>
      </c>
      <c r="V42" s="193">
        <f>+'(令和5年12月)'!V23</f>
        <v>0</v>
      </c>
      <c r="W42" s="192">
        <f>+'(令和6年3月)'!W23</f>
        <v>59.036685773667507</v>
      </c>
      <c r="X42" s="193">
        <f>+'(令和5年12月)'!X23</f>
        <v>0</v>
      </c>
      <c r="Y42" s="192">
        <f>+'(令和6年3月)'!Y23</f>
        <v>66.647742459654182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-4.4804425030575743</v>
      </c>
      <c r="F46" s="193"/>
      <c r="G46" s="192">
        <f>G23-G42</f>
        <v>-12.448467165385438</v>
      </c>
      <c r="H46" s="193"/>
      <c r="I46" s="192">
        <f>I23-I42</f>
        <v>-12.427476176485264</v>
      </c>
      <c r="J46" s="193"/>
      <c r="K46" s="192">
        <f>K23-K42</f>
        <v>-6.69663566944417</v>
      </c>
      <c r="L46" s="193"/>
      <c r="M46" s="192">
        <f>M23-M42</f>
        <v>13.316336313362427</v>
      </c>
      <c r="N46" s="193"/>
      <c r="O46" s="192">
        <f t="shared" si="18"/>
        <v>5.7760594572890369</v>
      </c>
      <c r="P46" s="193"/>
      <c r="Q46" s="192">
        <f t="shared" si="18"/>
        <v>5.4670331882027412</v>
      </c>
      <c r="R46" s="193"/>
      <c r="S46" s="192">
        <f t="shared" si="18"/>
        <v>18.170140175021487</v>
      </c>
      <c r="T46" s="193"/>
      <c r="U46" s="192">
        <f t="shared" si="18"/>
        <v>-10.331002002279298</v>
      </c>
      <c r="V46" s="193"/>
      <c r="W46" s="192">
        <f t="shared" si="18"/>
        <v>-2.0197870359955488</v>
      </c>
      <c r="X46" s="193"/>
      <c r="Y46" s="192">
        <f t="shared" si="18"/>
        <v>7.9523800980737889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60.831636540522851</v>
      </c>
      <c r="F23" s="175"/>
      <c r="G23" s="174">
        <f>(G20+G21)/(G22+G41)*100</f>
        <v>83.279305426152078</v>
      </c>
      <c r="H23" s="175"/>
      <c r="I23" s="174">
        <f>(I20+I21)/(I22+I41)*100</f>
        <v>62.521994134897362</v>
      </c>
      <c r="J23" s="175"/>
      <c r="K23" s="174">
        <f>(K20+K21)/(K22+K41)*100</f>
        <v>40.187520206918848</v>
      </c>
      <c r="L23" s="175"/>
      <c r="M23" s="174">
        <f>(M20+M21)/(M22+M41)*100</f>
        <v>35.83290489119166</v>
      </c>
      <c r="N23" s="175"/>
      <c r="O23" s="174">
        <f>(O20+O21)/(O22+O41)*100</f>
        <v>90.273124175043151</v>
      </c>
      <c r="P23" s="175"/>
      <c r="Q23" s="174">
        <f>(Q20+Q21)/(Q22+Q41)*100</f>
        <v>43.273841327250558</v>
      </c>
      <c r="R23" s="175"/>
      <c r="S23" s="174">
        <f>(S20+S21)/(S22+S41)*100</f>
        <v>124.92016543581923</v>
      </c>
      <c r="T23" s="175"/>
      <c r="U23" s="174">
        <f>(U20+U21)/(U22+U41)*100</f>
        <v>74.234414874225294</v>
      </c>
      <c r="V23" s="175"/>
      <c r="W23" s="174">
        <f>(W20+W21)/(W22+W41)*100</f>
        <v>59.036685773667507</v>
      </c>
      <c r="X23" s="175"/>
      <c r="Y23" s="174">
        <f>(Y20+Y21)/(Y22+Y41)*100</f>
        <v>66.647742459654182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174585.34567898442</v>
      </c>
      <c r="F24" s="177"/>
      <c r="G24" s="178">
        <f>H22/G22*1000</f>
        <v>449964.85319704149</v>
      </c>
      <c r="H24" s="179"/>
      <c r="I24" s="180">
        <f>J22/I22*1000</f>
        <v>823581.89209164807</v>
      </c>
      <c r="J24" s="181"/>
      <c r="K24" s="178">
        <f>L22/K22*1000</f>
        <v>1934779.8895027624</v>
      </c>
      <c r="L24" s="179"/>
      <c r="M24" s="180">
        <f>N22/M22*1000</f>
        <v>212863.9513523737</v>
      </c>
      <c r="N24" s="181"/>
      <c r="O24" s="178">
        <f>P22/O22*1000</f>
        <v>305923.29778506974</v>
      </c>
      <c r="P24" s="179"/>
      <c r="Q24" s="180">
        <f>R22/Q22*1000</f>
        <v>185618.41756381598</v>
      </c>
      <c r="R24" s="181"/>
      <c r="S24" s="178">
        <f>T22/S22*1000</f>
        <v>88105.226873110441</v>
      </c>
      <c r="T24" s="179"/>
      <c r="U24" s="180">
        <f>V22/U22*1000</f>
        <v>401164.67238774325</v>
      </c>
      <c r="V24" s="181"/>
      <c r="W24" s="178">
        <f>X22/W22*1000</f>
        <v>236996.59421395449</v>
      </c>
      <c r="X24" s="179"/>
      <c r="Y24" s="180">
        <f>Z22/Y22*1000</f>
        <v>260585.62832390913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+'(令和5年3月)'!E23</f>
        <v>52.402938851879931</v>
      </c>
      <c r="F30" s="183">
        <f>+'(令和5年1月)'!F23</f>
        <v>0</v>
      </c>
      <c r="G30" s="182">
        <f>+'(令和5年3月)'!G23</f>
        <v>82.803013075276212</v>
      </c>
      <c r="H30" s="183">
        <f>+'(令和5年1月)'!H23</f>
        <v>0</v>
      </c>
      <c r="I30" s="182">
        <f>+'(令和5年3月)'!I23</f>
        <v>60.895262087007076</v>
      </c>
      <c r="J30" s="183">
        <f>+'(令和5年1月)'!J23</f>
        <v>0</v>
      </c>
      <c r="K30" s="182">
        <f>+'(令和5年3月)'!K23</f>
        <v>25.993363975087714</v>
      </c>
      <c r="L30" s="183">
        <f>+'(令和5年1月)'!L23</f>
        <v>0</v>
      </c>
      <c r="M30" s="182">
        <f>+'(令和5年3月)'!M23</f>
        <v>40.641582884392506</v>
      </c>
      <c r="N30" s="183">
        <f>+'(令和5年1月)'!N23</f>
        <v>0</v>
      </c>
      <c r="O30" s="182">
        <f>+'(令和5年3月)'!O23</f>
        <v>85.815173527037942</v>
      </c>
      <c r="P30" s="183">
        <f>+'(令和5年1月)'!P23</f>
        <v>0</v>
      </c>
      <c r="Q30" s="182">
        <f>+'(令和5年3月)'!Q23</f>
        <v>47.655409855198108</v>
      </c>
      <c r="R30" s="183">
        <f>+'(令和5年1月)'!R23</f>
        <v>0</v>
      </c>
      <c r="S30" s="182">
        <f>+'(令和5年3月)'!S23</f>
        <v>168.25551066332531</v>
      </c>
      <c r="T30" s="183">
        <f>+'(令和5年1月)'!T23</f>
        <v>0</v>
      </c>
      <c r="U30" s="182">
        <f>+'(令和5年3月)'!U23</f>
        <v>88.240532934345055</v>
      </c>
      <c r="V30" s="183">
        <f>+'(令和5年1月)'!V23</f>
        <v>0</v>
      </c>
      <c r="W30" s="182">
        <f>+'(令和5年3月)'!W23</f>
        <v>96.246271975322699</v>
      </c>
      <c r="X30" s="183">
        <f>+'(令和5年1月)'!X23</f>
        <v>0</v>
      </c>
      <c r="Y30" s="182">
        <f>+'(令和5年3月)'!Y23</f>
        <v>77.286070334585318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8.4286976886429201</v>
      </c>
      <c r="F34" s="188"/>
      <c r="G34" s="187">
        <f t="shared" ref="G34" si="7">+G23-G30</f>
        <v>0.47629235087586608</v>
      </c>
      <c r="H34" s="188"/>
      <c r="I34" s="187">
        <f t="shared" ref="I34" si="8">+I23-I30</f>
        <v>1.626732047890286</v>
      </c>
      <c r="J34" s="188"/>
      <c r="K34" s="187">
        <f t="shared" ref="K34" si="9">+K23-K30</f>
        <v>14.194156231831133</v>
      </c>
      <c r="L34" s="188"/>
      <c r="M34" s="187">
        <f t="shared" ref="M34" si="10">+M23-M30</f>
        <v>-4.8086779932008454</v>
      </c>
      <c r="N34" s="188"/>
      <c r="O34" s="187">
        <f t="shared" ref="O34" si="11">+O23-O30</f>
        <v>4.4579506480052089</v>
      </c>
      <c r="P34" s="188"/>
      <c r="Q34" s="187">
        <f t="shared" ref="Q34" si="12">+Q23-Q30</f>
        <v>-4.3815685279475503</v>
      </c>
      <c r="R34" s="188"/>
      <c r="S34" s="187">
        <f t="shared" ref="S34" si="13">+S23-S30</f>
        <v>-43.335345227506082</v>
      </c>
      <c r="T34" s="188"/>
      <c r="U34" s="187">
        <f t="shared" ref="U34" si="14">+U23-U30</f>
        <v>-14.006118060119761</v>
      </c>
      <c r="V34" s="188"/>
      <c r="W34" s="187">
        <f t="shared" ref="W34" si="15">+W23-W30</f>
        <v>-37.209586201655192</v>
      </c>
      <c r="X34" s="188"/>
      <c r="Y34" s="187">
        <f t="shared" ref="Y34" si="16">+Y23-Y30</f>
        <v>-10.638327874931136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+'(令和6年2月)'!E23</f>
        <v>53.374557670867077</v>
      </c>
      <c r="F42" s="193">
        <f>+'(令和5年12月)'!F23</f>
        <v>0</v>
      </c>
      <c r="G42" s="192">
        <f>+'(令和6年2月)'!G23</f>
        <v>74.038777564999805</v>
      </c>
      <c r="H42" s="193">
        <f>+'(令和5年12月)'!H23</f>
        <v>0</v>
      </c>
      <c r="I42" s="192">
        <f>+'(令和6年2月)'!I23</f>
        <v>52.735229759299784</v>
      </c>
      <c r="J42" s="193">
        <f>+'(令和5年12月)'!J23</f>
        <v>0</v>
      </c>
      <c r="K42" s="192">
        <f>+'(令和6年2月)'!K23</f>
        <v>34.767453440892346</v>
      </c>
      <c r="L42" s="193">
        <f>+'(令和5年12月)'!L23</f>
        <v>0</v>
      </c>
      <c r="M42" s="192">
        <f>+'(令和6年2月)'!M23</f>
        <v>38.876717229889792</v>
      </c>
      <c r="N42" s="193">
        <f>+'(令和5年12月)'!N23</f>
        <v>0</v>
      </c>
      <c r="O42" s="192">
        <f>+'(令和6年2月)'!O23</f>
        <v>74.194194194194196</v>
      </c>
      <c r="P42" s="193">
        <f>+'(令和5年12月)'!P23</f>
        <v>0</v>
      </c>
      <c r="Q42" s="192">
        <f>+'(令和6年2月)'!Q23</f>
        <v>42.829633476134838</v>
      </c>
      <c r="R42" s="193">
        <f>+'(令和5年12月)'!R23</f>
        <v>0</v>
      </c>
      <c r="S42" s="192">
        <f>+'(令和6年2月)'!S23</f>
        <v>112.19381913090305</v>
      </c>
      <c r="T42" s="193">
        <f>+'(令和5年12月)'!T23</f>
        <v>0</v>
      </c>
      <c r="U42" s="192">
        <f>+'(令和6年2月)'!U23</f>
        <v>70.662055335968375</v>
      </c>
      <c r="V42" s="193">
        <f>+'(令和5年12月)'!V23</f>
        <v>0</v>
      </c>
      <c r="W42" s="192">
        <f>+'(令和6年2月)'!W23</f>
        <v>61.201619354109496</v>
      </c>
      <c r="X42" s="193">
        <f>+'(令和5年12月)'!X23</f>
        <v>0</v>
      </c>
      <c r="Y42" s="192">
        <f>+'(令和6年2月)'!Y23</f>
        <v>63.036883528815544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7.4570788696557742</v>
      </c>
      <c r="F46" s="193"/>
      <c r="G46" s="192">
        <f>G23-G42</f>
        <v>9.2405278611522732</v>
      </c>
      <c r="H46" s="193"/>
      <c r="I46" s="192">
        <f>I23-I42</f>
        <v>9.7867643755975777</v>
      </c>
      <c r="J46" s="193"/>
      <c r="K46" s="192">
        <f>K23-K42</f>
        <v>5.4200667660265012</v>
      </c>
      <c r="L46" s="193"/>
      <c r="M46" s="192">
        <f>M23-M42</f>
        <v>-3.0438123386981317</v>
      </c>
      <c r="N46" s="193"/>
      <c r="O46" s="192">
        <f t="shared" si="18"/>
        <v>16.078929980848955</v>
      </c>
      <c r="P46" s="193"/>
      <c r="Q46" s="192">
        <f t="shared" si="18"/>
        <v>0.44420785111572059</v>
      </c>
      <c r="R46" s="193"/>
      <c r="S46" s="192">
        <f t="shared" si="18"/>
        <v>12.726346304916177</v>
      </c>
      <c r="T46" s="193"/>
      <c r="U46" s="192">
        <f t="shared" si="18"/>
        <v>3.5723595382569187</v>
      </c>
      <c r="V46" s="193"/>
      <c r="W46" s="192">
        <f t="shared" si="18"/>
        <v>-2.1649335804419891</v>
      </c>
      <c r="X46" s="193"/>
      <c r="Y46" s="192">
        <f t="shared" si="18"/>
        <v>3.6108589308386385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53.374557670867077</v>
      </c>
      <c r="F23" s="175"/>
      <c r="G23" s="174">
        <f>(G20+G21)/(G22+G41)*100</f>
        <v>74.038777564999805</v>
      </c>
      <c r="H23" s="175"/>
      <c r="I23" s="174">
        <f>(I20+I21)/(I22+I41)*100</f>
        <v>52.735229759299784</v>
      </c>
      <c r="J23" s="175"/>
      <c r="K23" s="174">
        <f>(K20+K21)/(K22+K41)*100</f>
        <v>34.767453440892346</v>
      </c>
      <c r="L23" s="175"/>
      <c r="M23" s="174">
        <f>(M20+M21)/(M22+M41)*100</f>
        <v>38.876717229889792</v>
      </c>
      <c r="N23" s="175"/>
      <c r="O23" s="174">
        <f>(O20+O21)/(O22+O41)*100</f>
        <v>74.194194194194196</v>
      </c>
      <c r="P23" s="175"/>
      <c r="Q23" s="174">
        <f>(Q20+Q21)/(Q22+Q41)*100</f>
        <v>42.829633476134838</v>
      </c>
      <c r="R23" s="175"/>
      <c r="S23" s="174">
        <f>(S20+S21)/(S22+S41)*100</f>
        <v>112.19381913090305</v>
      </c>
      <c r="T23" s="175"/>
      <c r="U23" s="174">
        <f>(U20+U21)/(U22+U41)*100</f>
        <v>70.662055335968375</v>
      </c>
      <c r="V23" s="175"/>
      <c r="W23" s="174">
        <f>(W20+W21)/(W22+W41)*100</f>
        <v>61.201619354109496</v>
      </c>
      <c r="X23" s="175"/>
      <c r="Y23" s="174">
        <f>(Y20+Y21)/(Y22+Y41)*100</f>
        <v>63.036883528815544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188101.33812178078</v>
      </c>
      <c r="F24" s="177"/>
      <c r="G24" s="178">
        <f>H22/G22*1000</f>
        <v>449442.59376180527</v>
      </c>
      <c r="H24" s="179"/>
      <c r="I24" s="180">
        <f>J22/I22*1000</f>
        <v>1010501.9495906936</v>
      </c>
      <c r="J24" s="181"/>
      <c r="K24" s="178">
        <f>L22/K22*1000</f>
        <v>572576.56710138824</v>
      </c>
      <c r="L24" s="179"/>
      <c r="M24" s="180">
        <f>N22/M22*1000</f>
        <v>199452.97197594971</v>
      </c>
      <c r="N24" s="181"/>
      <c r="O24" s="178">
        <f>P22/O22*1000</f>
        <v>304728.33299819025</v>
      </c>
      <c r="P24" s="179"/>
      <c r="Q24" s="180">
        <f>R22/Q22*1000</f>
        <v>183277.01917951065</v>
      </c>
      <c r="R24" s="181"/>
      <c r="S24" s="178">
        <f>T22/S22*1000</f>
        <v>87106.351407234426</v>
      </c>
      <c r="T24" s="179"/>
      <c r="U24" s="180">
        <f>V22/U22*1000</f>
        <v>425687.09956928995</v>
      </c>
      <c r="V24" s="181"/>
      <c r="W24" s="178">
        <f>X22/W22*1000</f>
        <v>228298.96036027683</v>
      </c>
      <c r="X24" s="179"/>
      <c r="Y24" s="180">
        <f>Z22/Y22*1000</f>
        <v>215256.17458614596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+'(令和5年2月)'!E23</f>
        <v>52.278059974731192</v>
      </c>
      <c r="F30" s="183">
        <f>+'(令和5年1月)'!F23</f>
        <v>0</v>
      </c>
      <c r="G30" s="182">
        <f>+'(令和5年2月)'!G23</f>
        <v>74.403960988682442</v>
      </c>
      <c r="H30" s="183">
        <f>+'(令和5年1月)'!H23</f>
        <v>0</v>
      </c>
      <c r="I30" s="182">
        <f>+'(令和5年2月)'!I23</f>
        <v>56.393601551139113</v>
      </c>
      <c r="J30" s="183">
        <f>+'(令和5年1月)'!J23</f>
        <v>0</v>
      </c>
      <c r="K30" s="182">
        <f>+'(令和5年2月)'!K23</f>
        <v>19.87087417901915</v>
      </c>
      <c r="L30" s="183">
        <f>+'(令和5年1月)'!L23</f>
        <v>0</v>
      </c>
      <c r="M30" s="182">
        <f>+'(令和5年2月)'!M23</f>
        <v>43.502764198936617</v>
      </c>
      <c r="N30" s="183">
        <f>+'(令和5年1月)'!N23</f>
        <v>0</v>
      </c>
      <c r="O30" s="182">
        <f>+'(令和5年2月)'!O23</f>
        <v>65.911063952927563</v>
      </c>
      <c r="P30" s="183">
        <f>+'(令和5年1月)'!P23</f>
        <v>0</v>
      </c>
      <c r="Q30" s="182">
        <f>+'(令和5年2月)'!Q23</f>
        <v>40.492332856266614</v>
      </c>
      <c r="R30" s="183">
        <f>+'(令和5年1月)'!R23</f>
        <v>0</v>
      </c>
      <c r="S30" s="182">
        <f>+'(令和5年2月)'!S23</f>
        <v>143.65136487316775</v>
      </c>
      <c r="T30" s="183">
        <f>+'(令和5年1月)'!T23</f>
        <v>0</v>
      </c>
      <c r="U30" s="182">
        <f>+'(令和5年2月)'!U23</f>
        <v>70.390247369917546</v>
      </c>
      <c r="V30" s="183">
        <f>+'(令和5年1月)'!V23</f>
        <v>0</v>
      </c>
      <c r="W30" s="182">
        <f>+'(令和5年2月)'!W23</f>
        <v>78.142994404230137</v>
      </c>
      <c r="X30" s="183">
        <f>+'(令和5年1月)'!X23</f>
        <v>0</v>
      </c>
      <c r="Y30" s="182">
        <f>+'(令和5年2月)'!Y23</f>
        <v>65.903262967620762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1.0964976961358843</v>
      </c>
      <c r="F34" s="188"/>
      <c r="G34" s="187">
        <f t="shared" ref="G34" si="7">+G23-G30</f>
        <v>-0.36518342368263745</v>
      </c>
      <c r="H34" s="188"/>
      <c r="I34" s="187">
        <f t="shared" ref="I34" si="8">+I23-I30</f>
        <v>-3.658371791839329</v>
      </c>
      <c r="J34" s="188"/>
      <c r="K34" s="187">
        <f t="shared" ref="K34" si="9">+K23-K30</f>
        <v>14.896579261873196</v>
      </c>
      <c r="L34" s="188"/>
      <c r="M34" s="187">
        <f t="shared" ref="M34" si="10">+M23-M30</f>
        <v>-4.6260469690468256</v>
      </c>
      <c r="N34" s="188"/>
      <c r="O34" s="187">
        <f t="shared" ref="O34" si="11">+O23-O30</f>
        <v>8.2831302412666332</v>
      </c>
      <c r="P34" s="188"/>
      <c r="Q34" s="187">
        <f t="shared" ref="Q34" si="12">+Q23-Q30</f>
        <v>2.3373006198682234</v>
      </c>
      <c r="R34" s="188"/>
      <c r="S34" s="187">
        <f t="shared" ref="S34" si="13">+S23-S30</f>
        <v>-31.457545742264699</v>
      </c>
      <c r="T34" s="188"/>
      <c r="U34" s="187">
        <f t="shared" ref="U34" si="14">+U23-U30</f>
        <v>0.27180796605082946</v>
      </c>
      <c r="V34" s="188"/>
      <c r="W34" s="187">
        <f t="shared" ref="W34" si="15">+W23-W30</f>
        <v>-16.941375050120641</v>
      </c>
      <c r="X34" s="188"/>
      <c r="Y34" s="187">
        <f t="shared" ref="Y34" si="16">+Y23-Y30</f>
        <v>-2.8663794388052182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+'(令和6年1月)'!E23</f>
        <v>41.819200485162973</v>
      </c>
      <c r="F42" s="193">
        <f>+'(令和5年12月)'!F23</f>
        <v>0</v>
      </c>
      <c r="G42" s="192">
        <f>+'(令和6年1月)'!G23</f>
        <v>64.650334251862901</v>
      </c>
      <c r="H42" s="193">
        <f>+'(令和5年12月)'!H23</f>
        <v>0</v>
      </c>
      <c r="I42" s="192">
        <f>+'(令和6年1月)'!I23</f>
        <v>49.097185342538502</v>
      </c>
      <c r="J42" s="193">
        <f>+'(令和5年12月)'!J23</f>
        <v>0</v>
      </c>
      <c r="K42" s="192">
        <f>+'(令和6年1月)'!K23</f>
        <v>20.209823557463043</v>
      </c>
      <c r="L42" s="193">
        <f>+'(令和5年12月)'!L23</f>
        <v>0</v>
      </c>
      <c r="M42" s="192">
        <f>+'(令和6年1月)'!M23</f>
        <v>30.826355214721186</v>
      </c>
      <c r="N42" s="193">
        <f>+'(令和5年12月)'!N23</f>
        <v>0</v>
      </c>
      <c r="O42" s="192">
        <f>+'(令和6年1月)'!O23</f>
        <v>73.808318996053032</v>
      </c>
      <c r="P42" s="193">
        <f>+'(令和5年12月)'!P23</f>
        <v>0</v>
      </c>
      <c r="Q42" s="192">
        <f>+'(令和6年1月)'!Q23</f>
        <v>34.566606195299833</v>
      </c>
      <c r="R42" s="193">
        <f>+'(令和5年12月)'!R23</f>
        <v>0</v>
      </c>
      <c r="S42" s="192">
        <f>+'(令和6年1月)'!S23</f>
        <v>95.575188398785571</v>
      </c>
      <c r="T42" s="193">
        <f>+'(令和5年12月)'!T23</f>
        <v>0</v>
      </c>
      <c r="U42" s="192">
        <f>+'(令和6年1月)'!U23</f>
        <v>58.055430374042359</v>
      </c>
      <c r="V42" s="193">
        <f>+'(令和5年12月)'!V23</f>
        <v>0</v>
      </c>
      <c r="W42" s="192">
        <f>+'(令和6年1月)'!W23</f>
        <v>54.528997252711243</v>
      </c>
      <c r="X42" s="193">
        <f>+'(令和5年12月)'!X23</f>
        <v>0</v>
      </c>
      <c r="Y42" s="192">
        <f>+'(令和6年1月)'!Y23</f>
        <v>53.13625414806026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11.555357185704104</v>
      </c>
      <c r="F46" s="193"/>
      <c r="G46" s="192">
        <f>G23-G42</f>
        <v>9.3884433131369036</v>
      </c>
      <c r="H46" s="193"/>
      <c r="I46" s="192">
        <f>I23-I42</f>
        <v>3.6380444167612822</v>
      </c>
      <c r="J46" s="193"/>
      <c r="K46" s="192">
        <f>K23-K42</f>
        <v>14.557629883429303</v>
      </c>
      <c r="L46" s="193"/>
      <c r="M46" s="192">
        <f>M23-M42</f>
        <v>8.0503620151686057</v>
      </c>
      <c r="N46" s="193"/>
      <c r="O46" s="192">
        <f t="shared" si="18"/>
        <v>0.38587519814116433</v>
      </c>
      <c r="P46" s="193"/>
      <c r="Q46" s="192">
        <f t="shared" si="18"/>
        <v>8.2630272808350043</v>
      </c>
      <c r="R46" s="193"/>
      <c r="S46" s="192">
        <f t="shared" si="18"/>
        <v>16.618630732117481</v>
      </c>
      <c r="T46" s="193"/>
      <c r="U46" s="192">
        <f t="shared" si="18"/>
        <v>12.606624961926016</v>
      </c>
      <c r="V46" s="193"/>
      <c r="W46" s="192">
        <f t="shared" si="18"/>
        <v>6.6726221013982538</v>
      </c>
      <c r="X46" s="193"/>
      <c r="Y46" s="192">
        <f t="shared" si="18"/>
        <v>9.9006293807552836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41.819200485162973</v>
      </c>
      <c r="F23" s="175"/>
      <c r="G23" s="174">
        <f>(G20+G21)/(G22+G41)*100</f>
        <v>64.650334251862901</v>
      </c>
      <c r="H23" s="175"/>
      <c r="I23" s="174">
        <f>(I20+I21)/(I22+I41)*100</f>
        <v>49.097185342538502</v>
      </c>
      <c r="J23" s="175"/>
      <c r="K23" s="174">
        <f>(K20+K21)/(K22+K41)*100</f>
        <v>20.209823557463043</v>
      </c>
      <c r="L23" s="175"/>
      <c r="M23" s="174">
        <f>(M20+M21)/(M22+M41)*100</f>
        <v>30.826355214721186</v>
      </c>
      <c r="N23" s="175"/>
      <c r="O23" s="174">
        <f>(O20+O21)/(O22+O41)*100</f>
        <v>73.808318996053032</v>
      </c>
      <c r="P23" s="175"/>
      <c r="Q23" s="174">
        <f>(Q20+Q21)/(Q22+Q41)*100</f>
        <v>34.566606195299833</v>
      </c>
      <c r="R23" s="175"/>
      <c r="S23" s="174">
        <f>(S20+S21)/(S22+S41)*100</f>
        <v>95.575188398785571</v>
      </c>
      <c r="T23" s="175"/>
      <c r="U23" s="174">
        <f>(U20+U21)/(U22+U41)*100</f>
        <v>58.055430374042359</v>
      </c>
      <c r="V23" s="175"/>
      <c r="W23" s="174">
        <f>(W20+W21)/(W22+W41)*100</f>
        <v>54.528997252711243</v>
      </c>
      <c r="X23" s="175"/>
      <c r="Y23" s="174">
        <f>(Y20+Y21)/(Y22+Y41)*100</f>
        <v>53.13625414806026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199134.84067352186</v>
      </c>
      <c r="F24" s="177"/>
      <c r="G24" s="178">
        <f>H22/G22*1000</f>
        <v>439675.02562965389</v>
      </c>
      <c r="H24" s="179"/>
      <c r="I24" s="180">
        <f>J22/I22*1000</f>
        <v>1055441.2291933417</v>
      </c>
      <c r="J24" s="181"/>
      <c r="K24" s="178">
        <f>L22/K22*1000</f>
        <v>721033.47834310564</v>
      </c>
      <c r="L24" s="179"/>
      <c r="M24" s="180">
        <f>N22/M22*1000</f>
        <v>183146.33129188832</v>
      </c>
      <c r="N24" s="181"/>
      <c r="O24" s="178">
        <f>P22/O22*1000</f>
        <v>303985.25014949171</v>
      </c>
      <c r="P24" s="179"/>
      <c r="Q24" s="180">
        <f>R22/Q22*1000</f>
        <v>182574.98893528423</v>
      </c>
      <c r="R24" s="181"/>
      <c r="S24" s="178">
        <f>T22/S22*1000</f>
        <v>104224.07767097591</v>
      </c>
      <c r="T24" s="179"/>
      <c r="U24" s="180">
        <f>V22/U22*1000</f>
        <v>381277.12020849169</v>
      </c>
      <c r="V24" s="181"/>
      <c r="W24" s="178">
        <f>X22/W22*1000</f>
        <v>230893.77256464324</v>
      </c>
      <c r="X24" s="179"/>
      <c r="Y24" s="180">
        <f>Z22/Y22*1000</f>
        <v>220529.10215299402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+'(令和5年1月)'!E23</f>
        <v>51.53986928104576</v>
      </c>
      <c r="F30" s="183">
        <f>+'(令和5年1月)'!F23</f>
        <v>0</v>
      </c>
      <c r="G30" s="182">
        <f>+'(令和5年1月)'!G23</f>
        <v>74.910816780936273</v>
      </c>
      <c r="H30" s="183">
        <f>+'(令和5年1月)'!H23</f>
        <v>0</v>
      </c>
      <c r="I30" s="182">
        <f>+'(令和5年1月)'!I23</f>
        <v>44.957587181903861</v>
      </c>
      <c r="J30" s="183">
        <f>+'(令和5年1月)'!J23</f>
        <v>0</v>
      </c>
      <c r="K30" s="182">
        <f>+'(令和5年1月)'!K23</f>
        <v>19.380185802425363</v>
      </c>
      <c r="L30" s="183">
        <f>+'(令和5年1月)'!L23</f>
        <v>0</v>
      </c>
      <c r="M30" s="182">
        <f>+'(令和5年1月)'!M23</f>
        <v>35.564373324898398</v>
      </c>
      <c r="N30" s="183">
        <f>+'(令和5年1月)'!N23</f>
        <v>0</v>
      </c>
      <c r="O30" s="182">
        <f>+'(令和5年1月)'!O23</f>
        <v>65.253532834580213</v>
      </c>
      <c r="P30" s="183">
        <f>+'(令和5年1月)'!P23</f>
        <v>0</v>
      </c>
      <c r="Q30" s="182">
        <f>+'(令和5年1月)'!Q23</f>
        <v>38.624055701280049</v>
      </c>
      <c r="R30" s="183">
        <f>+'(令和5年1月)'!R23</f>
        <v>0</v>
      </c>
      <c r="S30" s="182">
        <f>+'(令和5年1月)'!S23</f>
        <v>116.50069156293223</v>
      </c>
      <c r="T30" s="183">
        <f>+'(令和5年1月)'!T23</f>
        <v>0</v>
      </c>
      <c r="U30" s="182">
        <f>+'(令和5年1月)'!U23</f>
        <v>78.502249597737091</v>
      </c>
      <c r="V30" s="183">
        <f>+'(令和5年1月)'!V23</f>
        <v>0</v>
      </c>
      <c r="W30" s="182">
        <f>+'(令和5年1月)'!W23</f>
        <v>73.484916548228171</v>
      </c>
      <c r="X30" s="183">
        <f>+'(令和5年1月)'!X23</f>
        <v>0</v>
      </c>
      <c r="Y30" s="182">
        <f>+'(令和5年1月)'!Y23</f>
        <v>58.152616641328883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-9.7206687958827871</v>
      </c>
      <c r="F34" s="188"/>
      <c r="G34" s="187">
        <f t="shared" ref="G34" si="7">+G23-G30</f>
        <v>-10.260482529073371</v>
      </c>
      <c r="H34" s="188"/>
      <c r="I34" s="187">
        <f t="shared" ref="I34" si="8">+I23-I30</f>
        <v>4.139598160634641</v>
      </c>
      <c r="J34" s="188"/>
      <c r="K34" s="187">
        <f t="shared" ref="K34" si="9">+K23-K30</f>
        <v>0.82963775503768034</v>
      </c>
      <c r="L34" s="188"/>
      <c r="M34" s="187">
        <f t="shared" ref="M34" si="10">+M23-M30</f>
        <v>-4.7380181101772116</v>
      </c>
      <c r="N34" s="188"/>
      <c r="O34" s="187">
        <f t="shared" ref="O34" si="11">+O23-O30</f>
        <v>8.5547861614728191</v>
      </c>
      <c r="P34" s="188"/>
      <c r="Q34" s="187">
        <f t="shared" ref="Q34" si="12">+Q23-Q30</f>
        <v>-4.057449505980216</v>
      </c>
      <c r="R34" s="188"/>
      <c r="S34" s="187">
        <f t="shared" ref="S34" si="13">+S23-S30</f>
        <v>-20.925503164146662</v>
      </c>
      <c r="T34" s="188"/>
      <c r="U34" s="187">
        <f t="shared" ref="U34" si="14">+U23-U30</f>
        <v>-20.446819223694732</v>
      </c>
      <c r="V34" s="188"/>
      <c r="W34" s="187">
        <f t="shared" ref="W34" si="15">+W23-W30</f>
        <v>-18.955919295516928</v>
      </c>
      <c r="X34" s="188"/>
      <c r="Y34" s="187">
        <f t="shared" ref="Y34" si="16">+Y23-Y30</f>
        <v>-5.0163624932686233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+'(令和5年12月)'!E23</f>
        <v>52.954432582402603</v>
      </c>
      <c r="F42" s="193">
        <f>+'(令和5年12月)'!F23</f>
        <v>0</v>
      </c>
      <c r="G42" s="192">
        <f>+'(令和5年12月)'!G23</f>
        <v>61.298619237286786</v>
      </c>
      <c r="H42" s="193">
        <f>+'(令和5年12月)'!H23</f>
        <v>0</v>
      </c>
      <c r="I42" s="192">
        <f>+'(令和5年12月)'!I23</f>
        <v>58.929802785822652</v>
      </c>
      <c r="J42" s="193">
        <f>+'(令和5年12月)'!J23</f>
        <v>0</v>
      </c>
      <c r="K42" s="192">
        <f>+'(令和5年12月)'!K23</f>
        <v>44.205091685953356</v>
      </c>
      <c r="L42" s="193">
        <f>+'(令和5年12月)'!L23</f>
        <v>0</v>
      </c>
      <c r="M42" s="192">
        <f>+'(令和5年12月)'!M23</f>
        <v>61.437489381694043</v>
      </c>
      <c r="N42" s="193">
        <f>+'(令和5年12月)'!N23</f>
        <v>0</v>
      </c>
      <c r="O42" s="192">
        <f>+'(令和5年12月)'!O23</f>
        <v>97.897959183673464</v>
      </c>
      <c r="P42" s="193">
        <f>+'(令和5年12月)'!P23</f>
        <v>0</v>
      </c>
      <c r="Q42" s="192">
        <f>+'(令和5年12月)'!Q23</f>
        <v>43.863959265730479</v>
      </c>
      <c r="R42" s="193">
        <f>+'(令和5年12月)'!R23</f>
        <v>0</v>
      </c>
      <c r="S42" s="192">
        <f>+'(令和5年12月)'!S23</f>
        <v>140.70087532089946</v>
      </c>
      <c r="T42" s="193">
        <f>+'(令和5年12月)'!T23</f>
        <v>0</v>
      </c>
      <c r="U42" s="192">
        <f>+'(令和5年12月)'!U23</f>
        <v>81.993686255463814</v>
      </c>
      <c r="V42" s="193">
        <f>+'(令和5年12月)'!V23</f>
        <v>0</v>
      </c>
      <c r="W42" s="192">
        <f>+'(令和5年12月)'!W23</f>
        <v>83.801409669464917</v>
      </c>
      <c r="X42" s="193">
        <f>+'(令和5年12月)'!X23</f>
        <v>0</v>
      </c>
      <c r="Y42" s="192">
        <f>+'(令和5年12月)'!Y23</f>
        <v>77.615429235076121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-11.13523209723963</v>
      </c>
      <c r="F46" s="193"/>
      <c r="G46" s="192">
        <f>G23-G42</f>
        <v>3.351715014576115</v>
      </c>
      <c r="H46" s="193"/>
      <c r="I46" s="192">
        <f>I23-I42</f>
        <v>-9.8326174432841498</v>
      </c>
      <c r="J46" s="193"/>
      <c r="K46" s="192">
        <f>K23-K42</f>
        <v>-23.995268128490313</v>
      </c>
      <c r="L46" s="193"/>
      <c r="M46" s="192">
        <f>M23-M42</f>
        <v>-30.611134166972857</v>
      </c>
      <c r="N46" s="193"/>
      <c r="O46" s="192">
        <f t="shared" si="18"/>
        <v>-24.089640187620432</v>
      </c>
      <c r="P46" s="193"/>
      <c r="Q46" s="192">
        <f t="shared" si="18"/>
        <v>-9.2973530704306455</v>
      </c>
      <c r="R46" s="193"/>
      <c r="S46" s="192">
        <f t="shared" si="18"/>
        <v>-45.125686922113886</v>
      </c>
      <c r="T46" s="193"/>
      <c r="U46" s="192">
        <f t="shared" si="18"/>
        <v>-23.938255881421455</v>
      </c>
      <c r="V46" s="193"/>
      <c r="W46" s="192">
        <f t="shared" si="18"/>
        <v>-29.272412416753674</v>
      </c>
      <c r="X46" s="193"/>
      <c r="Y46" s="192">
        <f t="shared" si="18"/>
        <v>-24.479175087015861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52.954432582402603</v>
      </c>
      <c r="F23" s="175"/>
      <c r="G23" s="174">
        <f>(G20+G21)/(G22+G41)*100</f>
        <v>61.298619237286786</v>
      </c>
      <c r="H23" s="175"/>
      <c r="I23" s="174">
        <f>(I20+I21)/(I22+I41)*100</f>
        <v>58.929802785822652</v>
      </c>
      <c r="J23" s="175"/>
      <c r="K23" s="174">
        <f>(K20+K21)/(K22+K41)*100</f>
        <v>44.205091685953356</v>
      </c>
      <c r="L23" s="175"/>
      <c r="M23" s="174">
        <f>(M20+M21)/(M22+M41)*100</f>
        <v>61.437489381694043</v>
      </c>
      <c r="N23" s="175"/>
      <c r="O23" s="174">
        <f>(O20+O21)/(O22+O41)*100</f>
        <v>97.897959183673464</v>
      </c>
      <c r="P23" s="175"/>
      <c r="Q23" s="174">
        <f>(Q20+Q21)/(Q22+Q41)*100</f>
        <v>43.863959265730479</v>
      </c>
      <c r="R23" s="175"/>
      <c r="S23" s="174">
        <f>(S20+S21)/(S22+S41)*100</f>
        <v>140.70087532089946</v>
      </c>
      <c r="T23" s="175"/>
      <c r="U23" s="174">
        <f>(U20+U21)/(U22+U41)*100</f>
        <v>81.993686255463814</v>
      </c>
      <c r="V23" s="175"/>
      <c r="W23" s="174">
        <f>(W20+W21)/(W22+W41)*100</f>
        <v>83.801409669464917</v>
      </c>
      <c r="X23" s="175"/>
      <c r="Y23" s="174">
        <f>(Y20+Y21)/(Y22+Y41)*100</f>
        <v>77.615429235076121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188967.39344271508</v>
      </c>
      <c r="F24" s="177"/>
      <c r="G24" s="178">
        <f>H22/G22*1000</f>
        <v>441178.25763895304</v>
      </c>
      <c r="H24" s="179"/>
      <c r="I24" s="180">
        <f>J22/I22*1000</f>
        <v>1073416.1989996186</v>
      </c>
      <c r="J24" s="181"/>
      <c r="K24" s="178">
        <f>L22/K22*1000</f>
        <v>706485.37899192004</v>
      </c>
      <c r="L24" s="179"/>
      <c r="M24" s="180">
        <f>N22/M22*1000</f>
        <v>195473.6460785043</v>
      </c>
      <c r="N24" s="181"/>
      <c r="O24" s="178">
        <f>P22/O22*1000</f>
        <v>301599.71217105264</v>
      </c>
      <c r="P24" s="179"/>
      <c r="Q24" s="180">
        <f>R22/Q22*1000</f>
        <v>183834.88530169899</v>
      </c>
      <c r="R24" s="181"/>
      <c r="S24" s="178">
        <f>T22/S22*1000</f>
        <v>111512.40831195543</v>
      </c>
      <c r="T24" s="179"/>
      <c r="U24" s="180">
        <f>V22/U22*1000</f>
        <v>305686.79103522806</v>
      </c>
      <c r="V24" s="181"/>
      <c r="W24" s="178">
        <f>X22/W22*1000</f>
        <v>238426.94984378299</v>
      </c>
      <c r="X24" s="179"/>
      <c r="Y24" s="180">
        <f>Z22/Y22*1000</f>
        <v>224210.37017747108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56.460281629581857</v>
      </c>
      <c r="F30" s="183"/>
      <c r="G30" s="182">
        <v>92.881521078653137</v>
      </c>
      <c r="H30" s="183"/>
      <c r="I30" s="182">
        <v>57.402542818114952</v>
      </c>
      <c r="J30" s="183"/>
      <c r="K30" s="182">
        <v>27.11514713412247</v>
      </c>
      <c r="L30" s="183"/>
      <c r="M30" s="182">
        <v>54.74309881280206</v>
      </c>
      <c r="N30" s="183"/>
      <c r="O30" s="182">
        <v>86.270280408890557</v>
      </c>
      <c r="P30" s="183"/>
      <c r="Q30" s="182">
        <v>42.033134947333942</v>
      </c>
      <c r="R30" s="183"/>
      <c r="S30" s="182">
        <v>202.91650557245879</v>
      </c>
      <c r="T30" s="183"/>
      <c r="U30" s="182">
        <v>86.026027429265667</v>
      </c>
      <c r="V30" s="183"/>
      <c r="W30" s="182">
        <v>82.10004074961455</v>
      </c>
      <c r="X30" s="183"/>
      <c r="Y30" s="182">
        <v>83.368325845407682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-3.5058490471792538</v>
      </c>
      <c r="F34" s="188"/>
      <c r="G34" s="187">
        <f t="shared" ref="G34" si="7">+G23-G30</f>
        <v>-31.58290184136635</v>
      </c>
      <c r="H34" s="188"/>
      <c r="I34" s="187">
        <f t="shared" ref="I34" si="8">+I23-I30</f>
        <v>1.5272599677076997</v>
      </c>
      <c r="J34" s="188"/>
      <c r="K34" s="187">
        <f t="shared" ref="K34" si="9">+K23-K30</f>
        <v>17.089944551830886</v>
      </c>
      <c r="L34" s="188"/>
      <c r="M34" s="187">
        <f t="shared" ref="M34" si="10">+M23-M30</f>
        <v>6.6943905688919827</v>
      </c>
      <c r="N34" s="188"/>
      <c r="O34" s="187">
        <f t="shared" ref="O34" si="11">+O23-O30</f>
        <v>11.627678774782908</v>
      </c>
      <c r="P34" s="188"/>
      <c r="Q34" s="187">
        <f t="shared" ref="Q34" si="12">+Q23-Q30</f>
        <v>1.8308243183965374</v>
      </c>
      <c r="R34" s="188"/>
      <c r="S34" s="187">
        <f t="shared" ref="S34" si="13">+S23-S30</f>
        <v>-62.215630251559332</v>
      </c>
      <c r="T34" s="188"/>
      <c r="U34" s="187">
        <f t="shared" ref="U34" si="14">+U23-U30</f>
        <v>-4.0323411738018535</v>
      </c>
      <c r="V34" s="188"/>
      <c r="W34" s="187">
        <f t="shared" ref="W34" si="15">+W23-W30</f>
        <v>1.701368919850367</v>
      </c>
      <c r="X34" s="188"/>
      <c r="Y34" s="187">
        <f t="shared" ref="Y34" si="16">+Y23-Y30</f>
        <v>-5.7528966103315611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+'(令和5年11月)'!E23</f>
        <v>53.524556605763273</v>
      </c>
      <c r="F42" s="193">
        <f>+'(令和5年11月)'!F23</f>
        <v>0</v>
      </c>
      <c r="G42" s="192">
        <f>+'(令和5年11月)'!G23</f>
        <v>61.688612730837512</v>
      </c>
      <c r="H42" s="193">
        <f>+'(令和5年11月)'!H23</f>
        <v>0</v>
      </c>
      <c r="I42" s="192">
        <f>+'(令和5年11月)'!I23</f>
        <v>62.322049984182229</v>
      </c>
      <c r="J42" s="193">
        <f>+'(令和5年11月)'!J23</f>
        <v>0</v>
      </c>
      <c r="K42" s="192">
        <f>+'(令和5年11月)'!K23</f>
        <v>34.773218142548593</v>
      </c>
      <c r="L42" s="193">
        <f>+'(令和5年11月)'!L23</f>
        <v>0</v>
      </c>
      <c r="M42" s="192">
        <f>+'(令和5年11月)'!M23</f>
        <v>49.329362878104405</v>
      </c>
      <c r="N42" s="193">
        <f>+'(令和5年11月)'!N23</f>
        <v>0</v>
      </c>
      <c r="O42" s="192">
        <f>+'(令和5年11月)'!O23</f>
        <v>90.558115719406047</v>
      </c>
      <c r="P42" s="193">
        <f>+'(令和5年11月)'!P23</f>
        <v>0</v>
      </c>
      <c r="Q42" s="192">
        <f>+'(令和5年11月)'!Q23</f>
        <v>46.131483611650999</v>
      </c>
      <c r="R42" s="193">
        <f>+'(令和5年11月)'!R23</f>
        <v>0</v>
      </c>
      <c r="S42" s="192">
        <f>+'(令和5年11月)'!S23</f>
        <v>121.8072601838857</v>
      </c>
      <c r="T42" s="193">
        <f>+'(令和5年11月)'!T23</f>
        <v>0</v>
      </c>
      <c r="U42" s="192">
        <f>+'(令和5年11月)'!U23</f>
        <v>98.547575480329357</v>
      </c>
      <c r="V42" s="193">
        <f>+'(令和5年11月)'!V23</f>
        <v>0</v>
      </c>
      <c r="W42" s="192">
        <f>+'(令和5年11月)'!W23</f>
        <v>83.889772839519182</v>
      </c>
      <c r="X42" s="193">
        <f>+'(令和5年11月)'!X23</f>
        <v>0</v>
      </c>
      <c r="Y42" s="192">
        <f>+'(令和5年11月)'!Y23</f>
        <v>72.344269193969836</v>
      </c>
      <c r="Z42" s="193">
        <f>+'(令和5年11月)'!Z23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-0.5701240233606697</v>
      </c>
      <c r="F46" s="193"/>
      <c r="G46" s="192">
        <f>G23-G42</f>
        <v>-0.3899934935507261</v>
      </c>
      <c r="H46" s="193"/>
      <c r="I46" s="192">
        <f>I23-I42</f>
        <v>-3.392247198359577</v>
      </c>
      <c r="J46" s="193"/>
      <c r="K46" s="192">
        <f>K23-K42</f>
        <v>9.4318735434047625</v>
      </c>
      <c r="L46" s="193"/>
      <c r="M46" s="192">
        <f>M23-M42</f>
        <v>12.108126503589638</v>
      </c>
      <c r="N46" s="193"/>
      <c r="O46" s="192">
        <f t="shared" si="18"/>
        <v>7.3398434642674175</v>
      </c>
      <c r="P46" s="193"/>
      <c r="Q46" s="192">
        <f t="shared" si="18"/>
        <v>-2.2675243459205205</v>
      </c>
      <c r="R46" s="193"/>
      <c r="S46" s="192">
        <f t="shared" si="18"/>
        <v>18.893615137013754</v>
      </c>
      <c r="T46" s="193"/>
      <c r="U46" s="192">
        <f t="shared" si="18"/>
        <v>-16.553889224865543</v>
      </c>
      <c r="V46" s="193"/>
      <c r="W46" s="192">
        <f t="shared" si="18"/>
        <v>-8.8363170054265083E-2</v>
      </c>
      <c r="X46" s="193"/>
      <c r="Y46" s="192">
        <f t="shared" si="18"/>
        <v>5.2711600411062847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53.524556605763273</v>
      </c>
      <c r="F23" s="175"/>
      <c r="G23" s="174">
        <f>(G20+G21)/(G22+G41)*100</f>
        <v>61.688612730837512</v>
      </c>
      <c r="H23" s="175"/>
      <c r="I23" s="174">
        <f>(I20+I21)/(I22+I41)*100</f>
        <v>62.322049984182229</v>
      </c>
      <c r="J23" s="175"/>
      <c r="K23" s="174">
        <f>(K20+K21)/(K22+K41)*100</f>
        <v>34.773218142548593</v>
      </c>
      <c r="L23" s="175"/>
      <c r="M23" s="174">
        <f>(M20+M21)/(M22+M41)*100</f>
        <v>49.329362878104405</v>
      </c>
      <c r="N23" s="175"/>
      <c r="O23" s="174">
        <f>(O20+O21)/(O22+O41)*100</f>
        <v>90.558115719406047</v>
      </c>
      <c r="P23" s="175"/>
      <c r="Q23" s="174">
        <f>(Q20+Q21)/(Q22+Q41)*100</f>
        <v>46.131483611650999</v>
      </c>
      <c r="R23" s="175"/>
      <c r="S23" s="174">
        <f>(S20+S21)/(S22+S41)*100</f>
        <v>121.8072601838857</v>
      </c>
      <c r="T23" s="175"/>
      <c r="U23" s="174">
        <f>(U20+U21)/(U22+U41)*100</f>
        <v>98.547575480329357</v>
      </c>
      <c r="V23" s="175"/>
      <c r="W23" s="174">
        <f>(W20+W21)/(W22+W41)*100</f>
        <v>83.889772839519182</v>
      </c>
      <c r="X23" s="175"/>
      <c r="Y23" s="174">
        <f>(Y20+Y21)/(Y22+Y41)*100</f>
        <v>72.344269193969836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199002.00380667447</v>
      </c>
      <c r="F24" s="177"/>
      <c r="G24" s="178">
        <f>H22/G22*1000</f>
        <v>439583.49793938355</v>
      </c>
      <c r="H24" s="179"/>
      <c r="I24" s="180">
        <f>J22/I22*1000</f>
        <v>848433.50105179381</v>
      </c>
      <c r="J24" s="181"/>
      <c r="K24" s="178">
        <f>L22/K22*1000</f>
        <v>331684.22796554014</v>
      </c>
      <c r="L24" s="179"/>
      <c r="M24" s="180">
        <f>N22/M22*1000</f>
        <v>227188.62678889677</v>
      </c>
      <c r="N24" s="181"/>
      <c r="O24" s="178">
        <f>P22/O22*1000</f>
        <v>300286.26418152353</v>
      </c>
      <c r="P24" s="179"/>
      <c r="Q24" s="180">
        <f>R22/Q22*1000</f>
        <v>182022.92133030854</v>
      </c>
      <c r="R24" s="181"/>
      <c r="S24" s="178">
        <f>T22/S22*1000</f>
        <v>106301.96781882615</v>
      </c>
      <c r="T24" s="179"/>
      <c r="U24" s="180">
        <f>V22/U22*1000</f>
        <v>285734.33700839133</v>
      </c>
      <c r="V24" s="181"/>
      <c r="W24" s="178">
        <f>X22/W22*1000</f>
        <v>234715.17225969743</v>
      </c>
      <c r="X24" s="179"/>
      <c r="Y24" s="180">
        <f>Z22/Y22*1000</f>
        <v>198804.17138973437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87.122933001147999</v>
      </c>
      <c r="F30" s="183"/>
      <c r="G30" s="182">
        <v>90.067129131651328</v>
      </c>
      <c r="H30" s="183"/>
      <c r="I30" s="182">
        <v>49.055466237942127</v>
      </c>
      <c r="J30" s="183"/>
      <c r="K30" s="182">
        <v>32.900544022787685</v>
      </c>
      <c r="L30" s="183"/>
      <c r="M30" s="182">
        <v>51.645491604814353</v>
      </c>
      <c r="N30" s="183"/>
      <c r="O30" s="182">
        <v>85.092449922958409</v>
      </c>
      <c r="P30" s="183"/>
      <c r="Q30" s="182">
        <v>46.040457947285262</v>
      </c>
      <c r="R30" s="183"/>
      <c r="S30" s="182">
        <v>175.59725537988948</v>
      </c>
      <c r="T30" s="183"/>
      <c r="U30" s="182">
        <v>107.65726177127213</v>
      </c>
      <c r="V30" s="183"/>
      <c r="W30" s="182">
        <v>90.732372061308581</v>
      </c>
      <c r="X30" s="183"/>
      <c r="Y30" s="182">
        <v>81.144081613985009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-33.598376395384726</v>
      </c>
      <c r="F34" s="188"/>
      <c r="G34" s="187">
        <f t="shared" ref="G34" si="7">+G23-G30</f>
        <v>-28.378516400813815</v>
      </c>
      <c r="H34" s="188"/>
      <c r="I34" s="187">
        <f t="shared" ref="I34" si="8">+I23-I30</f>
        <v>13.266583746240102</v>
      </c>
      <c r="J34" s="188"/>
      <c r="K34" s="187">
        <f t="shared" ref="K34" si="9">+K23-K30</f>
        <v>1.8726741197609087</v>
      </c>
      <c r="L34" s="188"/>
      <c r="M34" s="187">
        <f t="shared" ref="M34" si="10">+M23-M30</f>
        <v>-2.3161287267099482</v>
      </c>
      <c r="N34" s="188"/>
      <c r="O34" s="187">
        <f t="shared" ref="O34" si="11">+O23-O30</f>
        <v>5.4656657964476381</v>
      </c>
      <c r="P34" s="188"/>
      <c r="Q34" s="187">
        <f t="shared" ref="Q34" si="12">+Q23-Q30</f>
        <v>9.1025664365737669E-2</v>
      </c>
      <c r="R34" s="188"/>
      <c r="S34" s="187">
        <f t="shared" ref="S34" si="13">+S23-S30</f>
        <v>-53.789995196003773</v>
      </c>
      <c r="T34" s="188"/>
      <c r="U34" s="187">
        <f t="shared" ref="U34" si="14">+U23-U30</f>
        <v>-9.1096862909427756</v>
      </c>
      <c r="V34" s="188"/>
      <c r="W34" s="187">
        <f t="shared" ref="W34" si="15">+W23-W30</f>
        <v>-6.8425992217893992</v>
      </c>
      <c r="X34" s="188"/>
      <c r="Y34" s="187">
        <f t="shared" ref="Y34" si="16">+Y23-Y30</f>
        <v>-8.7998124200151722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+'(令和5年10月)'!E23</f>
        <v>52.197621536310322</v>
      </c>
      <c r="F42" s="193">
        <f>+'(令和5年10月)'!F23</f>
        <v>0</v>
      </c>
      <c r="G42" s="192">
        <f>+'(令和5年10月)'!G23</f>
        <v>62.082439222783279</v>
      </c>
      <c r="H42" s="193">
        <f>+'(令和5年10月)'!H23</f>
        <v>0</v>
      </c>
      <c r="I42" s="192">
        <f>+'(令和5年10月)'!I23</f>
        <v>62.674619369015851</v>
      </c>
      <c r="J42" s="193">
        <f>+'(令和5年10月)'!J23</f>
        <v>0</v>
      </c>
      <c r="K42" s="192">
        <f>+'(令和5年10月)'!K23</f>
        <v>32.005040163805326</v>
      </c>
      <c r="L42" s="193">
        <f>+'(令和5年10月)'!L23</f>
        <v>0</v>
      </c>
      <c r="M42" s="192">
        <f>+'(令和5年10月)'!M23</f>
        <v>40.98723885608424</v>
      </c>
      <c r="N42" s="193">
        <f>+'(令和5年10月)'!N23</f>
        <v>0</v>
      </c>
      <c r="O42" s="192">
        <f>+'(令和5年10月)'!O23</f>
        <v>83.058192323565834</v>
      </c>
      <c r="P42" s="193">
        <f>+'(令和5年10月)'!P23</f>
        <v>0</v>
      </c>
      <c r="Q42" s="192">
        <f>+'(令和5年10月)'!Q23</f>
        <v>47.012527246395187</v>
      </c>
      <c r="R42" s="193">
        <f>+'(令和5年10月)'!R23</f>
        <v>0</v>
      </c>
      <c r="S42" s="192">
        <f>+'(令和5年10月)'!S23</f>
        <v>126.28490451950765</v>
      </c>
      <c r="T42" s="193">
        <f>+'(令和5年10月)'!T23</f>
        <v>0</v>
      </c>
      <c r="U42" s="192">
        <f>+'(令和5年10月)'!U23</f>
        <v>74.251388004004738</v>
      </c>
      <c r="V42" s="193">
        <f>+'(令和5年10月)'!V23</f>
        <v>0</v>
      </c>
      <c r="W42" s="192">
        <f>+'(令和5年10月)'!W23</f>
        <v>83.47037907996355</v>
      </c>
      <c r="X42" s="193">
        <f>+'(令和5年10月)'!X23</f>
        <v>0</v>
      </c>
      <c r="Y42" s="192">
        <f>+'(令和5年10月)'!Y23</f>
        <v>70.494801098287923</v>
      </c>
      <c r="Z42" s="193">
        <f>+'(令和5年10月)'!Z23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1.3269350694529507</v>
      </c>
      <c r="F46" s="193"/>
      <c r="G46" s="192">
        <f>G23-G42</f>
        <v>-0.39382649194576658</v>
      </c>
      <c r="H46" s="193"/>
      <c r="I46" s="192">
        <f>I23-I42</f>
        <v>-0.35256938483362177</v>
      </c>
      <c r="J46" s="193"/>
      <c r="K46" s="192">
        <f>K23-K42</f>
        <v>2.7681779787432674</v>
      </c>
      <c r="L46" s="193"/>
      <c r="M46" s="192">
        <f>M23-M42</f>
        <v>8.3421240220201653</v>
      </c>
      <c r="N46" s="193"/>
      <c r="O46" s="192">
        <f t="shared" si="18"/>
        <v>7.4999233958402129</v>
      </c>
      <c r="P46" s="193"/>
      <c r="Q46" s="192">
        <f t="shared" si="18"/>
        <v>-0.8810436347441879</v>
      </c>
      <c r="R46" s="193"/>
      <c r="S46" s="192">
        <f t="shared" si="18"/>
        <v>-4.477644335621946</v>
      </c>
      <c r="T46" s="193"/>
      <c r="U46" s="192">
        <f t="shared" si="18"/>
        <v>24.296187476324619</v>
      </c>
      <c r="V46" s="193"/>
      <c r="W46" s="192">
        <f t="shared" si="18"/>
        <v>0.41939375955563207</v>
      </c>
      <c r="X46" s="193"/>
      <c r="Y46" s="192">
        <f t="shared" si="18"/>
        <v>1.8494680956819138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52.197621536310322</v>
      </c>
      <c r="F23" s="175"/>
      <c r="G23" s="174">
        <f>(G20+G21)/(G22+G41)*100</f>
        <v>62.082439222783279</v>
      </c>
      <c r="H23" s="175"/>
      <c r="I23" s="174">
        <f>(I20+I21)/(I22+I41)*100</f>
        <v>62.674619369015851</v>
      </c>
      <c r="J23" s="175"/>
      <c r="K23" s="174">
        <f>(K20+K21)/(K22+K41)*100</f>
        <v>32.005040163805326</v>
      </c>
      <c r="L23" s="175"/>
      <c r="M23" s="174">
        <f>(M20+M21)/(M22+M41)*100</f>
        <v>40.98723885608424</v>
      </c>
      <c r="N23" s="175"/>
      <c r="O23" s="174">
        <f>(O20+O21)/(O22+O41)*100</f>
        <v>83.058192323565834</v>
      </c>
      <c r="P23" s="175"/>
      <c r="Q23" s="174">
        <f>(Q20+Q21)/(Q22+Q41)*100</f>
        <v>47.012527246395187</v>
      </c>
      <c r="R23" s="175"/>
      <c r="S23" s="174">
        <f>(S20+S21)/(S22+S41)*100</f>
        <v>126.28490451950765</v>
      </c>
      <c r="T23" s="175"/>
      <c r="U23" s="174">
        <f>(U20+U21)/(U22+U41)*100</f>
        <v>74.251388004004738</v>
      </c>
      <c r="V23" s="175"/>
      <c r="W23" s="174">
        <f>(W20+W21)/(W22+W41)*100</f>
        <v>83.47037907996355</v>
      </c>
      <c r="X23" s="175"/>
      <c r="Y23" s="174">
        <f>(Y20+Y21)/(Y22+Y41)*100</f>
        <v>70.494801098287923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197166.30258030343</v>
      </c>
      <c r="F24" s="177"/>
      <c r="G24" s="178">
        <f>H22/G22*1000</f>
        <v>436505.7519323125</v>
      </c>
      <c r="H24" s="179"/>
      <c r="I24" s="180">
        <f>J22/I22*1000</f>
        <v>776470.49237574206</v>
      </c>
      <c r="J24" s="181"/>
      <c r="K24" s="178">
        <f>L22/K22*1000</f>
        <v>320965.51149616792</v>
      </c>
      <c r="L24" s="179"/>
      <c r="M24" s="180">
        <f>N22/M22*1000</f>
        <v>221262.25326709321</v>
      </c>
      <c r="N24" s="181"/>
      <c r="O24" s="178">
        <f>P22/O22*1000</f>
        <v>310477.73866224888</v>
      </c>
      <c r="P24" s="179"/>
      <c r="Q24" s="180">
        <f>R22/Q22*1000</f>
        <v>182520.40570859087</v>
      </c>
      <c r="R24" s="181"/>
      <c r="S24" s="178">
        <f>T22/S22*1000</f>
        <v>100961.97177221661</v>
      </c>
      <c r="T24" s="179"/>
      <c r="U24" s="180">
        <f>V22/U22*1000</f>
        <v>381636.59962485125</v>
      </c>
      <c r="V24" s="181"/>
      <c r="W24" s="178">
        <f>X22/W22*1000</f>
        <v>237178.09142536754</v>
      </c>
      <c r="X24" s="179"/>
      <c r="Y24" s="180">
        <f>Z22/Y22*1000</f>
        <v>200761.37173357647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37.848432055749129</v>
      </c>
      <c r="F30" s="183"/>
      <c r="G30" s="182">
        <v>88.743767797372229</v>
      </c>
      <c r="H30" s="183"/>
      <c r="I30" s="182">
        <v>52.460908804701432</v>
      </c>
      <c r="J30" s="183"/>
      <c r="K30" s="182">
        <v>30.308347956881427</v>
      </c>
      <c r="L30" s="183"/>
      <c r="M30" s="182">
        <v>66.431958935446062</v>
      </c>
      <c r="N30" s="183"/>
      <c r="O30" s="182">
        <v>83.059194326799954</v>
      </c>
      <c r="P30" s="183"/>
      <c r="Q30" s="182">
        <v>44.004718470152355</v>
      </c>
      <c r="R30" s="183"/>
      <c r="S30" s="182">
        <v>164.92576603137834</v>
      </c>
      <c r="T30" s="183"/>
      <c r="U30" s="182">
        <v>82.860530104157846</v>
      </c>
      <c r="V30" s="183"/>
      <c r="W30" s="182">
        <v>75.266228007128433</v>
      </c>
      <c r="X30" s="183"/>
      <c r="Y30" s="182">
        <v>76.351804426449334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51.802754318281295</v>
      </c>
      <c r="F23" s="175"/>
      <c r="G23" s="174">
        <f>(G20+G21)/(G22+G41)*100</f>
        <v>67.873944507966073</v>
      </c>
      <c r="H23" s="175"/>
      <c r="I23" s="174">
        <f>(I20+I21)/(I22+I41)*100</f>
        <v>62.046511627906973</v>
      </c>
      <c r="J23" s="175"/>
      <c r="K23" s="174">
        <f>(K20+K21)/(K22+K41)*100</f>
        <v>28.432215534537114</v>
      </c>
      <c r="L23" s="175"/>
      <c r="M23" s="174">
        <f>(M20+M21)/(M22+M41)*100</f>
        <v>48.788764003462312</v>
      </c>
      <c r="N23" s="175"/>
      <c r="O23" s="174">
        <f>(O20+O21)/(O22+O41)*100</f>
        <v>83.788762665029168</v>
      </c>
      <c r="P23" s="175"/>
      <c r="Q23" s="174">
        <f>(Q20+Q21)/(Q22+Q41)*100</f>
        <v>44.317812892190354</v>
      </c>
      <c r="R23" s="175"/>
      <c r="S23" s="174">
        <f>(S20+S21)/(S22+S41)*100</f>
        <v>155.38966223298809</v>
      </c>
      <c r="T23" s="175"/>
      <c r="U23" s="174">
        <f>(U20+U21)/(U22+U41)*100</f>
        <v>63.897156084656082</v>
      </c>
      <c r="V23" s="175"/>
      <c r="W23" s="174">
        <f>(W20+W21)/(W22+W41)*100</f>
        <v>79.063693058011069</v>
      </c>
      <c r="X23" s="175"/>
      <c r="Y23" s="174">
        <f>(Y20+Y21)/(Y22+Y41)*100</f>
        <v>76.504956345975614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190209.60570328674</v>
      </c>
      <c r="F24" s="177"/>
      <c r="G24" s="178">
        <f>H22/G22*1000</f>
        <v>431361.31091361563</v>
      </c>
      <c r="H24" s="179"/>
      <c r="I24" s="180">
        <f>J22/I22*1000</f>
        <v>780146.24128566217</v>
      </c>
      <c r="J24" s="181"/>
      <c r="K24" s="178">
        <f>L22/K22*1000</f>
        <v>489139.486260454</v>
      </c>
      <c r="L24" s="179"/>
      <c r="M24" s="180">
        <f>N22/M22*1000</f>
        <v>194536.26056939457</v>
      </c>
      <c r="N24" s="181"/>
      <c r="O24" s="178">
        <f>P22/O22*1000</f>
        <v>310368.70244704915</v>
      </c>
      <c r="P24" s="179"/>
      <c r="Q24" s="180">
        <f>R22/Q22*1000</f>
        <v>184099.39469677518</v>
      </c>
      <c r="R24" s="181"/>
      <c r="S24" s="178">
        <f>T22/S22*1000</f>
        <v>102967.32011911308</v>
      </c>
      <c r="T24" s="179"/>
      <c r="U24" s="180">
        <f>V22/U22*1000</f>
        <v>364819.72669969755</v>
      </c>
      <c r="V24" s="181"/>
      <c r="W24" s="178">
        <f>X22/W22*1000</f>
        <v>247227.94021289758</v>
      </c>
      <c r="X24" s="179"/>
      <c r="Y24" s="180">
        <f>Z22/Y22*1000</f>
        <v>209885.65923060983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+'(令和4年9月)'!E23:F23</f>
        <v>52.987622705932566</v>
      </c>
      <c r="F30" s="183"/>
      <c r="G30" s="182">
        <f>+'(令和4年9月)'!G23:H23</f>
        <v>84.084791386271874</v>
      </c>
      <c r="H30" s="183"/>
      <c r="I30" s="182">
        <f>+'(令和4年9月)'!I23:J23</f>
        <v>79.462679856115102</v>
      </c>
      <c r="J30" s="183"/>
      <c r="K30" s="182">
        <f>+'(令和4年9月)'!K23:L23</f>
        <v>38.569297082228118</v>
      </c>
      <c r="L30" s="183"/>
      <c r="M30" s="182">
        <f>+'(令和4年9月)'!M23:N23</f>
        <v>42.567467112686337</v>
      </c>
      <c r="N30" s="183"/>
      <c r="O30" s="182">
        <f>+'(令和4年9月)'!O23:P23</f>
        <v>88.559579202913213</v>
      </c>
      <c r="P30" s="183"/>
      <c r="Q30" s="182">
        <f>+'(令和4年9月)'!Q23:R23</f>
        <v>46.23276798395856</v>
      </c>
      <c r="R30" s="183"/>
      <c r="S30" s="182">
        <f>+'(令和4年9月)'!S23:T23</f>
        <v>191.79589156055022</v>
      </c>
      <c r="T30" s="183"/>
      <c r="U30" s="182">
        <f>+'(令和4年9月)'!U23:V23</f>
        <v>70.748891703609885</v>
      </c>
      <c r="V30" s="183"/>
      <c r="W30" s="182">
        <f>+'(令和4年9月)'!W23:X23</f>
        <v>90.514490824451016</v>
      </c>
      <c r="X30" s="183"/>
      <c r="Y30" s="182">
        <f>+'(令和4年9月)'!Y23:Z23</f>
        <v>80.091749959534852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51.851077180506167</v>
      </c>
      <c r="F30" s="183"/>
      <c r="G30" s="182">
        <v>88.098236775818634</v>
      </c>
      <c r="H30" s="183"/>
      <c r="I30" s="182">
        <v>94.13566739606128</v>
      </c>
      <c r="J30" s="183"/>
      <c r="K30" s="182">
        <v>57.611419853982781</v>
      </c>
      <c r="L30" s="183"/>
      <c r="M30" s="182">
        <v>53.432125400894925</v>
      </c>
      <c r="N30" s="183"/>
      <c r="O30" s="182">
        <v>78.986904882753024</v>
      </c>
      <c r="P30" s="183"/>
      <c r="Q30" s="182">
        <v>47.41866814001105</v>
      </c>
      <c r="R30" s="183"/>
      <c r="S30" s="182">
        <v>171.16727123400176</v>
      </c>
      <c r="T30" s="183"/>
      <c r="U30" s="182">
        <v>69.492452417414128</v>
      </c>
      <c r="V30" s="183"/>
      <c r="W30" s="182">
        <v>93.298028832009422</v>
      </c>
      <c r="X30" s="183"/>
      <c r="Y30" s="182">
        <v>81.070359497200812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9">
        <f>+'(令和5年4月)'!F23</f>
        <v>0</v>
      </c>
      <c r="G42" s="192">
        <f>+'(令和5年4月)'!G23</f>
        <v>74.435222303778573</v>
      </c>
      <c r="H42" s="199">
        <f>+'(令和5年4月)'!H23</f>
        <v>0</v>
      </c>
      <c r="I42" s="192">
        <f>+'(令和5年4月)'!I23</f>
        <v>45.367583834909716</v>
      </c>
      <c r="J42" s="199">
        <f>+'(令和5年4月)'!J23</f>
        <v>0</v>
      </c>
      <c r="K42" s="192">
        <f>+'(令和5年4月)'!K23</f>
        <v>24.226392362793504</v>
      </c>
      <c r="L42" s="199">
        <f>+'(令和5年4月)'!L23</f>
        <v>0</v>
      </c>
      <c r="M42" s="192">
        <f>+'(令和5年4月)'!M23</f>
        <v>45.784905555337012</v>
      </c>
      <c r="N42" s="199">
        <f>+'(令和5年4月)'!N23</f>
        <v>0</v>
      </c>
      <c r="O42" s="192">
        <f>+'(令和5年4月)'!O23</f>
        <v>81.943429704623739</v>
      </c>
      <c r="P42" s="199">
        <f>+'(令和5年4月)'!P23</f>
        <v>0</v>
      </c>
      <c r="Q42" s="192">
        <f>+'(令和5年4月)'!Q23</f>
        <v>45.148356054530872</v>
      </c>
      <c r="R42" s="199">
        <f>+'(令和5年4月)'!R23</f>
        <v>0</v>
      </c>
      <c r="S42" s="192">
        <f>+'(令和5年4月)'!S23</f>
        <v>159.69757970132486</v>
      </c>
      <c r="T42" s="199">
        <f>+'(令和5年4月)'!T23</f>
        <v>0</v>
      </c>
      <c r="U42" s="192">
        <f>+'(令和5年4月)'!U23</f>
        <v>70.884299177862445</v>
      </c>
      <c r="V42" s="199">
        <f>+'(令和5年4月)'!V23</f>
        <v>0</v>
      </c>
      <c r="W42" s="192">
        <f>+'(令和5年4月)'!W23</f>
        <v>74.071954443381145</v>
      </c>
      <c r="X42" s="199">
        <f>+'(令和5年4月)'!X23</f>
        <v>0</v>
      </c>
      <c r="Y42" s="192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9"/>
      <c r="G46" s="192">
        <f>G23-G42</f>
        <v>-11.706832061012896</v>
      </c>
      <c r="H46" s="199"/>
      <c r="I46" s="192">
        <f>I23-I42</f>
        <v>0.80001963979646717</v>
      </c>
      <c r="J46" s="199"/>
      <c r="K46" s="192">
        <f>K23-K42</f>
        <v>-0.36555296116366875</v>
      </c>
      <c r="L46" s="199"/>
      <c r="M46" s="192">
        <f>M23-M42</f>
        <v>0.27329629567988434</v>
      </c>
      <c r="N46" s="199"/>
      <c r="O46" s="192">
        <f t="shared" si="18"/>
        <v>2.5846342011992647</v>
      </c>
      <c r="P46" s="199"/>
      <c r="Q46" s="192">
        <f t="shared" si="18"/>
        <v>-1.7498997700438252</v>
      </c>
      <c r="R46" s="199"/>
      <c r="S46" s="192">
        <f t="shared" si="18"/>
        <v>-25.905188076435451</v>
      </c>
      <c r="T46" s="199"/>
      <c r="U46" s="192">
        <f t="shared" si="18"/>
        <v>-12.84344104738711</v>
      </c>
      <c r="V46" s="199"/>
      <c r="W46" s="192">
        <f t="shared" si="18"/>
        <v>0.32423354702964957</v>
      </c>
      <c r="X46" s="199"/>
      <c r="Y46" s="192">
        <f t="shared" si="18"/>
        <v>-6.214976965502899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9"/>
      <c r="G46" s="192">
        <f>G23-G42</f>
        <v>-8.3677907714976385</v>
      </c>
      <c r="H46" s="199"/>
      <c r="I46" s="192">
        <f>I23-I42</f>
        <v>-15.52767825209736</v>
      </c>
      <c r="J46" s="199"/>
      <c r="K46" s="192">
        <f>K23-K42</f>
        <v>-1.7669716122942098</v>
      </c>
      <c r="L46" s="199"/>
      <c r="M46" s="192">
        <f>M23-M42</f>
        <v>5.1433226709445066</v>
      </c>
      <c r="N46" s="199"/>
      <c r="O46" s="192">
        <f t="shared" si="18"/>
        <v>-3.8717438224142029</v>
      </c>
      <c r="P46" s="199"/>
      <c r="Q46" s="192">
        <f t="shared" si="18"/>
        <v>-2.5070538006672365</v>
      </c>
      <c r="R46" s="199"/>
      <c r="S46" s="192">
        <f t="shared" si="18"/>
        <v>-8.5579309620004551</v>
      </c>
      <c r="T46" s="199"/>
      <c r="U46" s="192">
        <f t="shared" si="18"/>
        <v>-17.356233756482609</v>
      </c>
      <c r="V46" s="199"/>
      <c r="W46" s="192">
        <f t="shared" si="18"/>
        <v>-22.174317531941554</v>
      </c>
      <c r="X46" s="199"/>
      <c r="Y46" s="192">
        <f t="shared" si="18"/>
        <v>-3.5160863362811483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9"/>
      <c r="G46" s="192">
        <f>G23-G42</f>
        <v>8.3990520865937697</v>
      </c>
      <c r="H46" s="199"/>
      <c r="I46" s="192">
        <f>I23-I42</f>
        <v>4.5016605358679627</v>
      </c>
      <c r="J46" s="199"/>
      <c r="K46" s="192">
        <f>K23-K42</f>
        <v>6.1224897960685638</v>
      </c>
      <c r="L46" s="199"/>
      <c r="M46" s="192">
        <f>M23-M42</f>
        <v>-2.8611813145441118</v>
      </c>
      <c r="N46" s="199"/>
      <c r="O46" s="192">
        <f t="shared" si="16"/>
        <v>19.904109574110379</v>
      </c>
      <c r="P46" s="199"/>
      <c r="Q46" s="192">
        <f t="shared" si="16"/>
        <v>7.1630769989314942</v>
      </c>
      <c r="R46" s="199"/>
      <c r="S46" s="192">
        <f t="shared" si="16"/>
        <v>24.60414579015756</v>
      </c>
      <c r="T46" s="199"/>
      <c r="U46" s="192">
        <f t="shared" si="16"/>
        <v>17.850285564427509</v>
      </c>
      <c r="V46" s="199"/>
      <c r="W46" s="192">
        <f t="shared" si="16"/>
        <v>18.103277571092562</v>
      </c>
      <c r="X46" s="199"/>
      <c r="Y46" s="192">
        <f t="shared" si="16"/>
        <v>11.382807366964556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9"/>
      <c r="G46" s="192">
        <f>G23-G42</f>
        <v>-0.50685579225383037</v>
      </c>
      <c r="H46" s="199"/>
      <c r="I46" s="192">
        <f>I23-I42</f>
        <v>11.436014369235252</v>
      </c>
      <c r="J46" s="199"/>
      <c r="K46" s="192">
        <f>K23-K42</f>
        <v>0.49068837659378772</v>
      </c>
      <c r="L46" s="199"/>
      <c r="M46" s="192">
        <f>M23-M42</f>
        <v>7.9383908740382196</v>
      </c>
      <c r="N46" s="199"/>
      <c r="O46" s="192">
        <f t="shared" si="18"/>
        <v>0.65753111834735023</v>
      </c>
      <c r="P46" s="199"/>
      <c r="Q46" s="192">
        <f t="shared" si="18"/>
        <v>1.8682771549865649</v>
      </c>
      <c r="R46" s="199"/>
      <c r="S46" s="192">
        <f t="shared" si="18"/>
        <v>27.150673310235518</v>
      </c>
      <c r="T46" s="199"/>
      <c r="U46" s="192">
        <f t="shared" si="18"/>
        <v>-8.1120022278195449</v>
      </c>
      <c r="V46" s="199"/>
      <c r="W46" s="192">
        <f t="shared" si="18"/>
        <v>4.6580778560019667</v>
      </c>
      <c r="X46" s="199"/>
      <c r="Y46" s="192">
        <f t="shared" si="18"/>
        <v>7.7506463262918786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-6.8601307189542382</v>
      </c>
      <c r="F34" s="199"/>
      <c r="G34" s="205">
        <f t="shared" ref="G34" si="7">+G23-G30</f>
        <v>-5.3891832190637246</v>
      </c>
      <c r="H34" s="206"/>
      <c r="I34" s="187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7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7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7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7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9"/>
      <c r="G46" s="192">
        <f>G23-G42</f>
        <v>-17.970704297716864</v>
      </c>
      <c r="H46" s="199"/>
      <c r="I46" s="192">
        <f>I23-I42</f>
        <v>-12.444955636211091</v>
      </c>
      <c r="J46" s="199"/>
      <c r="K46" s="192">
        <f>K23-K42</f>
        <v>-7.7349613316971073</v>
      </c>
      <c r="L46" s="199"/>
      <c r="M46" s="192">
        <f>M23-M42</f>
        <v>-19.178725487903662</v>
      </c>
      <c r="N46" s="199"/>
      <c r="O46" s="192">
        <f t="shared" si="18"/>
        <v>-21.016747574310344</v>
      </c>
      <c r="P46" s="199"/>
      <c r="Q46" s="192">
        <f t="shared" si="18"/>
        <v>-3.4090792460538921</v>
      </c>
      <c r="R46" s="199"/>
      <c r="S46" s="192">
        <f t="shared" si="18"/>
        <v>-86.415814009526557</v>
      </c>
      <c r="T46" s="199"/>
      <c r="U46" s="192">
        <f t="shared" si="18"/>
        <v>-7.5237778315285766</v>
      </c>
      <c r="V46" s="199"/>
      <c r="W46" s="192">
        <f t="shared" si="18"/>
        <v>-8.6151242013863794</v>
      </c>
      <c r="X46" s="199"/>
      <c r="Y46" s="192">
        <f t="shared" si="18"/>
        <v>-25.215709204078799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-1.9397183704181415</v>
      </c>
      <c r="F34" s="199"/>
      <c r="G34" s="205">
        <f t="shared" ref="G34" si="7">+G23-G30</f>
        <v>12.58152107865314</v>
      </c>
      <c r="H34" s="206"/>
      <c r="I34" s="187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7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7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7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7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9"/>
      <c r="G46" s="192">
        <f>G23-G42</f>
        <v>2.8143919470018091</v>
      </c>
      <c r="H46" s="199"/>
      <c r="I46" s="192">
        <f>I23-I42</f>
        <v>8.3470765801728248</v>
      </c>
      <c r="J46" s="199"/>
      <c r="K46" s="192">
        <f>K23-K42</f>
        <v>-5.7853968886652147</v>
      </c>
      <c r="L46" s="199"/>
      <c r="M46" s="192">
        <f>M23-M42</f>
        <v>3.0976072079877071</v>
      </c>
      <c r="N46" s="199"/>
      <c r="O46" s="192">
        <f t="shared" si="18"/>
        <v>1.177830485932148</v>
      </c>
      <c r="P46" s="199"/>
      <c r="Q46" s="192">
        <f t="shared" si="18"/>
        <v>-4.0073229999513202</v>
      </c>
      <c r="R46" s="199"/>
      <c r="S46" s="192">
        <f t="shared" si="18"/>
        <v>27.319250192569314</v>
      </c>
      <c r="T46" s="199"/>
      <c r="U46" s="192">
        <f t="shared" si="18"/>
        <v>-21.631234342006465</v>
      </c>
      <c r="V46" s="199"/>
      <c r="W46" s="192">
        <f t="shared" si="18"/>
        <v>-8.6323313116940312</v>
      </c>
      <c r="X46" s="199"/>
      <c r="Y46" s="192">
        <f t="shared" si="18"/>
        <v>2.2242442314226736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28.722933001148</v>
      </c>
      <c r="F34" s="199"/>
      <c r="G34" s="205">
        <f t="shared" ref="G34" si="7">+G23-G30</f>
        <v>9.7671291316513305</v>
      </c>
      <c r="H34" s="206"/>
      <c r="I34" s="187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7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7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7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7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9"/>
      <c r="G46" s="192">
        <f>G23-G42</f>
        <v>1.3233613342790989</v>
      </c>
      <c r="H46" s="199"/>
      <c r="I46" s="192">
        <f>I23-I42</f>
        <v>-3.4054425667593051</v>
      </c>
      <c r="J46" s="199"/>
      <c r="K46" s="192">
        <f>K23-K42</f>
        <v>2.5921960659062577</v>
      </c>
      <c r="L46" s="199"/>
      <c r="M46" s="192">
        <f>M23-M42</f>
        <v>-14.786467330631709</v>
      </c>
      <c r="N46" s="199"/>
      <c r="O46" s="192">
        <f t="shared" si="18"/>
        <v>2.0332555961584546</v>
      </c>
      <c r="P46" s="199"/>
      <c r="Q46" s="192">
        <f t="shared" si="18"/>
        <v>2.0357394771329069</v>
      </c>
      <c r="R46" s="199"/>
      <c r="S46" s="192">
        <f t="shared" si="18"/>
        <v>10.67148934851113</v>
      </c>
      <c r="T46" s="199"/>
      <c r="U46" s="192">
        <f t="shared" si="18"/>
        <v>24.796731667114287</v>
      </c>
      <c r="V46" s="199"/>
      <c r="W46" s="192">
        <f t="shared" si="18"/>
        <v>15.466144054180148</v>
      </c>
      <c r="X46" s="199"/>
      <c r="Y46" s="192">
        <f t="shared" si="18"/>
        <v>4.7922771875356744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-20.55156794425087</v>
      </c>
      <c r="F34" s="199"/>
      <c r="G34" s="205">
        <f t="shared" ref="G34" si="7">+G23-G30</f>
        <v>8.4437677973722316</v>
      </c>
      <c r="H34" s="206"/>
      <c r="I34" s="187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7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7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7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7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9"/>
      <c r="G46" s="192">
        <f>G23-G42</f>
        <v>4.6589764111003547</v>
      </c>
      <c r="H46" s="199"/>
      <c r="I46" s="192">
        <f>I23-I42</f>
        <v>-27.00177105141367</v>
      </c>
      <c r="J46" s="199"/>
      <c r="K46" s="192">
        <f>K23-K42</f>
        <v>-8.2609491253466913</v>
      </c>
      <c r="L46" s="199"/>
      <c r="M46" s="192">
        <f>M23-M42</f>
        <v>23.864491822759724</v>
      </c>
      <c r="N46" s="199"/>
      <c r="O46" s="192">
        <f t="shared" si="18"/>
        <v>-5.5003848761132588</v>
      </c>
      <c r="P46" s="199"/>
      <c r="Q46" s="192">
        <f t="shared" si="18"/>
        <v>-2.2280495138062051</v>
      </c>
      <c r="R46" s="199"/>
      <c r="S46" s="192">
        <f t="shared" si="18"/>
        <v>-26.870125529171872</v>
      </c>
      <c r="T46" s="199"/>
      <c r="U46" s="192">
        <f t="shared" si="18"/>
        <v>12.11163840054796</v>
      </c>
      <c r="V46" s="199"/>
      <c r="W46" s="192">
        <f t="shared" si="18"/>
        <v>-15.248262817322583</v>
      </c>
      <c r="X46" s="199"/>
      <c r="Y46" s="192">
        <f t="shared" si="18"/>
        <v>-3.7399455330855176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-5.4123772940674328</v>
      </c>
      <c r="F34" s="199"/>
      <c r="G34" s="205">
        <f t="shared" ref="G34" si="7">+G23-G30</f>
        <v>3.7847913862718769</v>
      </c>
      <c r="H34" s="206"/>
      <c r="I34" s="187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7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7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7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7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9"/>
      <c r="G46" s="192">
        <f>G23-G42</f>
        <v>0.7570154609634443</v>
      </c>
      <c r="H46" s="199"/>
      <c r="I46" s="192">
        <f>I23-I42</f>
        <v>-26.297344081646727</v>
      </c>
      <c r="J46" s="199"/>
      <c r="K46" s="192">
        <f>K23-K42</f>
        <v>-2.0647086814606439</v>
      </c>
      <c r="L46" s="199"/>
      <c r="M46" s="192">
        <f>M23-M42</f>
        <v>-1.2205179842403027</v>
      </c>
      <c r="N46" s="199"/>
      <c r="O46" s="192">
        <f t="shared" si="18"/>
        <v>7.1606694322156272E-2</v>
      </c>
      <c r="P46" s="199"/>
      <c r="Q46" s="192">
        <f t="shared" si="18"/>
        <v>0.54358258838084339</v>
      </c>
      <c r="R46" s="199"/>
      <c r="S46" s="192">
        <f t="shared" si="18"/>
        <v>10.33844640460498</v>
      </c>
      <c r="T46" s="199"/>
      <c r="U46" s="192">
        <f t="shared" si="18"/>
        <v>-8.8467620192258778</v>
      </c>
      <c r="V46" s="199"/>
      <c r="W46" s="192">
        <f t="shared" si="18"/>
        <v>-0.86213840236337091</v>
      </c>
      <c r="X46" s="199"/>
      <c r="Y46" s="192">
        <f t="shared" si="18"/>
        <v>2.8329931638670587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-0.76630280018984109</v>
      </c>
      <c r="F34" s="199"/>
      <c r="G34" s="205">
        <f t="shared" ref="G34" si="7">+G23-G30</f>
        <v>17.582945736434112</v>
      </c>
      <c r="H34" s="206"/>
      <c r="I34" s="187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7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7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7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7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9"/>
      <c r="G46" s="192">
        <f>G23-G42</f>
        <v>8.6476535181583642</v>
      </c>
      <c r="H46" s="199"/>
      <c r="I46" s="192">
        <f>I23-I42</f>
        <v>-16.291469487671648</v>
      </c>
      <c r="J46" s="199"/>
      <c r="K46" s="192">
        <f>K23-K42</f>
        <v>4.2074258687586727</v>
      </c>
      <c r="L46" s="199"/>
      <c r="M46" s="192">
        <f>M23-M42</f>
        <v>-15.452206344482327</v>
      </c>
      <c r="N46" s="199"/>
      <c r="O46" s="192">
        <f t="shared" si="18"/>
        <v>7.5544482937906707</v>
      </c>
      <c r="P46" s="199"/>
      <c r="Q46" s="192">
        <f t="shared" si="18"/>
        <v>-3.5565108376991077</v>
      </c>
      <c r="R46" s="199"/>
      <c r="S46" s="192">
        <f t="shared" si="18"/>
        <v>-5.5054936386974589</v>
      </c>
      <c r="T46" s="199"/>
      <c r="U46" s="192">
        <f t="shared" si="18"/>
        <v>5.3793816985122476</v>
      </c>
      <c r="V46" s="199"/>
      <c r="W46" s="192">
        <f t="shared" si="18"/>
        <v>5.5368436565618708</v>
      </c>
      <c r="X46" s="199"/>
      <c r="Y46" s="192">
        <f t="shared" si="18"/>
        <v>-4.340413485224019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5.3500000000000014</v>
      </c>
      <c r="F34" s="199"/>
      <c r="G34" s="205">
        <f t="shared" ref="G34" si="6">+G23-G30</f>
        <v>10.135292218275751</v>
      </c>
      <c r="H34" s="206"/>
      <c r="I34" s="187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7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7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7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7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9"/>
      <c r="G46" s="192">
        <f>G23-G42</f>
        <v>-14.962944557542883</v>
      </c>
      <c r="H46" s="199"/>
      <c r="I46" s="192">
        <f>I23-I42</f>
        <v>-4.9105413071112594</v>
      </c>
      <c r="J46" s="199"/>
      <c r="K46" s="192">
        <f>K23-K42</f>
        <v>-28.579161789466649</v>
      </c>
      <c r="L46" s="199"/>
      <c r="M46" s="192">
        <f>M23-M42</f>
        <v>4.3166146775265446</v>
      </c>
      <c r="N46" s="199"/>
      <c r="O46" s="192">
        <f t="shared" si="17"/>
        <v>8.1550878562546387</v>
      </c>
      <c r="P46" s="199"/>
      <c r="Q46" s="192">
        <f t="shared" si="17"/>
        <v>-2.5009684854692935</v>
      </c>
      <c r="R46" s="199"/>
      <c r="S46" s="192">
        <f t="shared" si="17"/>
        <v>11.840805824143018</v>
      </c>
      <c r="T46" s="199"/>
      <c r="U46" s="192">
        <f t="shared" si="17"/>
        <v>-7.508292350719671</v>
      </c>
      <c r="V46" s="199"/>
      <c r="W46" s="192">
        <f t="shared" si="17"/>
        <v>-6.0523228994963318</v>
      </c>
      <c r="X46" s="199"/>
      <c r="Y46" s="192">
        <f t="shared" si="17"/>
        <v>0.5288107836910001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-2.048922819493832</v>
      </c>
      <c r="F34" s="199"/>
      <c r="G34" s="205">
        <f t="shared" ref="G34" si="6">+G23-G30</f>
        <v>12.49823677581864</v>
      </c>
      <c r="H34" s="206"/>
      <c r="I34" s="187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7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7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7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7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9"/>
      <c r="G46" s="192">
        <f>G23-G42</f>
        <v>8.7094663422720799</v>
      </c>
      <c r="H46" s="199"/>
      <c r="I46" s="192">
        <f>I23-I42</f>
        <v>-12.724611588617435</v>
      </c>
      <c r="J46" s="199"/>
      <c r="K46" s="192">
        <f>K23-K42</f>
        <v>3.309026392219792</v>
      </c>
      <c r="L46" s="199"/>
      <c r="M46" s="192">
        <f>M23-M42</f>
        <v>-4.2079384335553058</v>
      </c>
      <c r="N46" s="199"/>
      <c r="O46" s="192">
        <f t="shared" si="17"/>
        <v>3.3763785669635524</v>
      </c>
      <c r="P46" s="199"/>
      <c r="Q46" s="192">
        <f t="shared" si="17"/>
        <v>-0.26417544473478216</v>
      </c>
      <c r="R46" s="199"/>
      <c r="S46" s="192">
        <f t="shared" si="17"/>
        <v>27.215042842771055</v>
      </c>
      <c r="T46" s="199"/>
      <c r="U46" s="192">
        <f t="shared" si="17"/>
        <v>7.9539908789525882</v>
      </c>
      <c r="V46" s="199"/>
      <c r="W46" s="192">
        <f t="shared" si="17"/>
        <v>10.668052111422057</v>
      </c>
      <c r="X46" s="199"/>
      <c r="Y46" s="192">
        <f t="shared" si="17"/>
        <v>6.2203253886370646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-10.922965583789001</v>
      </c>
      <c r="F34" s="199"/>
      <c r="G34" s="205">
        <f t="shared" ref="G34" si="9">+G23-G30</f>
        <v>7.8887704335465543</v>
      </c>
      <c r="H34" s="206"/>
      <c r="I34" s="187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7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7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7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7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9"/>
      <c r="G46" s="192">
        <f>G23-G42</f>
        <v>-25.811229566453449</v>
      </c>
      <c r="H46" s="199"/>
      <c r="I46" s="192">
        <f>I23-I42</f>
        <v>-58.839721015321274</v>
      </c>
      <c r="J46" s="199"/>
      <c r="K46" s="192">
        <f>K23-K42</f>
        <v>11.802393461762989</v>
      </c>
      <c r="L46" s="199"/>
      <c r="M46" s="192">
        <f>M23-M42</f>
        <v>-10.159936165549766</v>
      </c>
      <c r="N46" s="199"/>
      <c r="O46" s="192">
        <f t="shared" si="22"/>
        <v>-44.189473684210526</v>
      </c>
      <c r="P46" s="199"/>
      <c r="Q46" s="192">
        <f t="shared" si="22"/>
        <v>-1.3171564152541677</v>
      </c>
      <c r="R46" s="199"/>
      <c r="S46" s="192">
        <f t="shared" si="22"/>
        <v>-36.847771608769307</v>
      </c>
      <c r="T46" s="199"/>
      <c r="U46" s="192">
        <f t="shared" si="22"/>
        <v>-23.361538461538466</v>
      </c>
      <c r="V46" s="199"/>
      <c r="W46" s="192">
        <f t="shared" si="22"/>
        <v>-14.570023279412638</v>
      </c>
      <c r="X46" s="199"/>
      <c r="Y46" s="192">
        <f t="shared" si="22"/>
        <v>-14.44996589143625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10品目別管理表 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'10品目別管理表 (令和6年9月)'!Print_Area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2024-10-21T07:38:39Z</dcterms:modified>
</cp:coreProperties>
</file>