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12\"/>
    </mc:Choice>
  </mc:AlternateContent>
  <xr:revisionPtr revIDLastSave="0" documentId="13_ncr:1_{B1020B7A-6306-489B-B988-F82B51AE504B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12月)" sheetId="48" r:id="rId1"/>
    <sheet name="(令和6年11月)" sheetId="47" r:id="rId2"/>
    <sheet name="(令和6年10月)" sheetId="46" r:id="rId3"/>
    <sheet name="(令和6年9月)" sheetId="43" r:id="rId4"/>
    <sheet name="(令和6年8月)" sheetId="45" r:id="rId5"/>
    <sheet name="(令和6年7月)" sheetId="44" r:id="rId6"/>
    <sheet name="(令和6年6月)" sheetId="42" r:id="rId7"/>
    <sheet name="(令和6年5月)" sheetId="39" r:id="rId8"/>
    <sheet name="(令和6年4月)" sheetId="41" r:id="rId9"/>
    <sheet name="(令和6年3月)" sheetId="40" r:id="rId10"/>
    <sheet name="(令和6年2月)" sheetId="38" r:id="rId11"/>
    <sheet name="(令和6年1月)" sheetId="37" r:id="rId12"/>
    <sheet name="(令和5年12月)" sheetId="35" r:id="rId13"/>
    <sheet name="(令和5年11月)" sheetId="36" r:id="rId14"/>
    <sheet name="(令和5年10月)" sheetId="34" r:id="rId15"/>
    <sheet name="(令和5年9月)" sheetId="32" r:id="rId16"/>
    <sheet name="(令和5年8月)" sheetId="33" r:id="rId17"/>
    <sheet name="(令和5年7月)" sheetId="29" r:id="rId18"/>
    <sheet name="(令和5年6月)" sheetId="31" r:id="rId19"/>
    <sheet name="(令和5年5月)" sheetId="30" r:id="rId20"/>
    <sheet name="(令和5年4月)" sheetId="26" r:id="rId21"/>
    <sheet name="(令和5年3月)" sheetId="28" r:id="rId22"/>
    <sheet name="(令和5年2月)" sheetId="27" r:id="rId23"/>
    <sheet name="(令和5年1月)" sheetId="25" r:id="rId24"/>
    <sheet name="(令和4年12月)" sheetId="24" r:id="rId25"/>
    <sheet name="(令和4年11月)" sheetId="22" r:id="rId26"/>
    <sheet name="(令和4年10月)" sheetId="23" r:id="rId27"/>
    <sheet name="(令和4年9月)" sheetId="21" r:id="rId28"/>
    <sheet name="(令和4年8月)" sheetId="20" r:id="rId29"/>
    <sheet name="(令和4年7月)" sheetId="19" r:id="rId30"/>
    <sheet name="(令和4年6月) " sheetId="17" r:id="rId31"/>
    <sheet name="(令和4年5月) " sheetId="9" r:id="rId32"/>
  </sheets>
  <definedNames>
    <definedName name="_xlnm.Print_Area" localSheetId="26">'(令和4年10月)'!$A$1:$Z$49</definedName>
    <definedName name="_xlnm.Print_Area" localSheetId="25">'(令和4年11月)'!$A$1:$Z$49</definedName>
    <definedName name="_xlnm.Print_Area" localSheetId="24">'(令和4年12月)'!$A$1:$Z$49</definedName>
    <definedName name="_xlnm.Print_Area" localSheetId="31">'(令和4年5月) '!$A$1:$Z$49</definedName>
    <definedName name="_xlnm.Print_Area" localSheetId="30">'(令和4年6月) '!$A$1:$Z$49</definedName>
    <definedName name="_xlnm.Print_Area" localSheetId="29">'(令和4年7月)'!$A$1:$Z$49</definedName>
    <definedName name="_xlnm.Print_Area" localSheetId="28">'(令和4年8月)'!$A$1:$Z$49</definedName>
    <definedName name="_xlnm.Print_Area" localSheetId="27">'(令和4年9月)'!$A$1:$Z$49</definedName>
    <definedName name="_xlnm.Print_Area" localSheetId="14">'(令和5年10月)'!$A$1:$Z$49</definedName>
    <definedName name="_xlnm.Print_Area" localSheetId="13">'(令和5年11月)'!$A$1:$Z$49</definedName>
    <definedName name="_xlnm.Print_Area" localSheetId="12">'(令和5年12月)'!$A$1:$Z$49</definedName>
    <definedName name="_xlnm.Print_Area" localSheetId="23">'(令和5年1月)'!$A$1:$Z$49</definedName>
    <definedName name="_xlnm.Print_Area" localSheetId="22">'(令和5年2月)'!$A$1:$Z$49</definedName>
    <definedName name="_xlnm.Print_Area" localSheetId="21">'(令和5年3月)'!$A$1:$Z$49</definedName>
    <definedName name="_xlnm.Print_Area" localSheetId="20">'(令和5年4月)'!$A$1:$Z$49</definedName>
    <definedName name="_xlnm.Print_Area" localSheetId="19">'(令和5年5月)'!$A$1:$Z$49</definedName>
    <definedName name="_xlnm.Print_Area" localSheetId="18">'(令和5年6月)'!$A$1:$Z$49</definedName>
    <definedName name="_xlnm.Print_Area" localSheetId="17">'(令和5年7月)'!$A$1:$Z$49</definedName>
    <definedName name="_xlnm.Print_Area" localSheetId="16">'(令和5年8月)'!$A$1:$Z$49</definedName>
    <definedName name="_xlnm.Print_Area" localSheetId="15">'(令和5年9月)'!$A$1:$Z$49</definedName>
    <definedName name="_xlnm.Print_Area" localSheetId="2">'(令和6年10月)'!$A$1:$Z$49</definedName>
    <definedName name="_xlnm.Print_Area" localSheetId="1">'(令和6年11月)'!$A$1:$Z$49</definedName>
    <definedName name="_xlnm.Print_Area" localSheetId="11">'(令和6年1月)'!$A$1:$Z$49</definedName>
    <definedName name="_xlnm.Print_Area" localSheetId="10">'(令和6年2月)'!$A$1:$Z$49</definedName>
    <definedName name="_xlnm.Print_Area" localSheetId="9">'(令和6年3月)'!$A$1:$Z$49</definedName>
    <definedName name="_xlnm.Print_Area" localSheetId="8">'(令和6年4月)'!$A$1:$Z$49</definedName>
    <definedName name="_xlnm.Print_Area" localSheetId="7">'(令和6年5月)'!$A$1:$Z$49</definedName>
    <definedName name="_xlnm.Print_Area" localSheetId="6">'(令和6年6月)'!$A$1:$Z$49</definedName>
    <definedName name="_xlnm.Print_Area" localSheetId="5">'(令和6年7月)'!$A$1:$Z$49</definedName>
    <definedName name="_xlnm.Print_Area" localSheetId="4">'(令和6年8月)'!$A$1:$Z$49</definedName>
    <definedName name="_xlnm.Print_Area" localSheetId="3">'(令和6年9月)'!$A$1:$Z$49</definedName>
    <definedName name="_xlnm.Print_Area" localSheetId="0">'10品目別管理表 (令和6年12月)'!$A$1:$Z$49</definedName>
  </definedNames>
  <calcPr calcId="191029"/>
</workbook>
</file>

<file path=xl/calcChain.xml><?xml version="1.0" encoding="utf-8"?>
<calcChain xmlns="http://schemas.openxmlformats.org/spreadsheetml/2006/main">
  <c r="Z42" i="48" l="1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4" i="48" s="1"/>
  <c r="W22" i="48"/>
  <c r="W37" i="48" s="1"/>
  <c r="V22" i="48"/>
  <c r="V33" i="48" s="1"/>
  <c r="U22" i="48"/>
  <c r="U33" i="48" s="1"/>
  <c r="T22" i="48"/>
  <c r="T49" i="48" s="1"/>
  <c r="S22" i="48"/>
  <c r="R22" i="48"/>
  <c r="Q22" i="48"/>
  <c r="Q37" i="48" s="1"/>
  <c r="P22" i="48"/>
  <c r="P33" i="48" s="1"/>
  <c r="O22" i="48"/>
  <c r="O33" i="48" s="1"/>
  <c r="N22" i="48"/>
  <c r="N49" i="48" s="1"/>
  <c r="M22" i="48"/>
  <c r="L22" i="48"/>
  <c r="K22" i="48"/>
  <c r="K37" i="48" s="1"/>
  <c r="J22" i="48"/>
  <c r="J33" i="48" s="1"/>
  <c r="I22" i="48"/>
  <c r="I33" i="48" s="1"/>
  <c r="H22" i="48"/>
  <c r="H49" i="48" s="1"/>
  <c r="G22" i="48"/>
  <c r="F22" i="48"/>
  <c r="E24" i="48" s="1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G47" i="48" l="1"/>
  <c r="K24" i="48"/>
  <c r="I31" i="48"/>
  <c r="W32" i="48"/>
  <c r="H44" i="48"/>
  <c r="F45" i="48"/>
  <c r="R45" i="48"/>
  <c r="G45" i="48"/>
  <c r="M45" i="48"/>
  <c r="S45" i="48"/>
  <c r="F31" i="48"/>
  <c r="L31" i="48"/>
  <c r="R31" i="48"/>
  <c r="X31" i="48"/>
  <c r="Z22" i="48"/>
  <c r="Z49" i="48" s="1"/>
  <c r="K32" i="48"/>
  <c r="R43" i="48"/>
  <c r="P45" i="48"/>
  <c r="O48" i="48"/>
  <c r="Y20" i="48"/>
  <c r="O23" i="48"/>
  <c r="O34" i="48" s="1"/>
  <c r="Q32" i="48"/>
  <c r="X43" i="48"/>
  <c r="V45" i="48"/>
  <c r="U48" i="48"/>
  <c r="E49" i="48"/>
  <c r="Y21" i="48"/>
  <c r="Y44" i="48" s="1"/>
  <c r="Q24" i="48"/>
  <c r="O31" i="48"/>
  <c r="G33" i="48"/>
  <c r="N44" i="48"/>
  <c r="M47" i="48"/>
  <c r="K49" i="48"/>
  <c r="Z21" i="48"/>
  <c r="Z36" i="48" s="1"/>
  <c r="U31" i="48"/>
  <c r="M33" i="48"/>
  <c r="F43" i="48"/>
  <c r="T44" i="48"/>
  <c r="S47" i="48"/>
  <c r="Q49" i="48"/>
  <c r="Z20" i="48"/>
  <c r="Z35" i="48" s="1"/>
  <c r="Y22" i="48"/>
  <c r="Y33" i="48" s="1"/>
  <c r="E32" i="48"/>
  <c r="S33" i="48"/>
  <c r="L43" i="48"/>
  <c r="J45" i="48"/>
  <c r="I48" i="48"/>
  <c r="W49" i="48"/>
  <c r="Y49" i="48"/>
  <c r="S25" i="48"/>
  <c r="F36" i="48"/>
  <c r="K23" i="48"/>
  <c r="W23" i="48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O24" i="48"/>
  <c r="E25" i="48"/>
  <c r="Q25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Q23" i="48"/>
  <c r="G24" i="48"/>
  <c r="S24" i="48"/>
  <c r="I25" i="48"/>
  <c r="U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S23" i="48"/>
  <c r="I24" i="48"/>
  <c r="U24" i="48"/>
  <c r="K25" i="48"/>
  <c r="W25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U23" i="48"/>
  <c r="M25" i="48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45" i="48" l="1"/>
  <c r="G25" i="48"/>
  <c r="Z48" i="48"/>
  <c r="O25" i="48"/>
  <c r="Y37" i="48"/>
  <c r="Z44" i="48"/>
  <c r="Y48" i="48"/>
  <c r="Y23" i="48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Y25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K34" i="47" l="1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<sst xmlns="http://schemas.openxmlformats.org/spreadsheetml/2006/main" count="4096" uniqueCount="95">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</sst>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41.509159639430067</v>
      </c>
      <c r="F23" s="174"/>
      <c r="G23" s="173">
        <f>(G20+G21)/(G22+G41)*100</f>
        <v>71.393427006654349</v>
      </c>
      <c r="H23" s="174"/>
      <c r="I23" s="173">
        <f>(I20+I21)/(I22+I41)*100</f>
        <v>65.499983317206627</v>
      </c>
      <c r="J23" s="174"/>
      <c r="K23" s="173">
        <f>(K20+K21)/(K22+K41)*100</f>
        <v>47.034908173279128</v>
      </c>
      <c r="L23" s="174"/>
      <c r="M23" s="173">
        <f>(M20+M21)/(M22+M41)*100</f>
        <v>51.668823429299785</v>
      </c>
      <c r="N23" s="174"/>
      <c r="O23" s="173">
        <f>(O20+O21)/(O22+O41)*100</f>
        <v>104.22847022359973</v>
      </c>
      <c r="P23" s="174"/>
      <c r="Q23" s="173">
        <f>(Q20+Q21)/(Q22+Q41)*100</f>
        <v>39.785047626231801</v>
      </c>
      <c r="R23" s="174"/>
      <c r="S23" s="173">
        <f>(S20+S21)/(S22+S41)*100</f>
        <v>89.752013349778707</v>
      </c>
      <c r="T23" s="174"/>
      <c r="U23" s="173">
        <f>(U20+U21)/(U22+U41)*100</f>
        <v>81.890420365919468</v>
      </c>
      <c r="V23" s="174"/>
      <c r="W23" s="173">
        <f>(W20+W21)/(W22+W41)*100</f>
        <v>82.729890522144672</v>
      </c>
      <c r="X23" s="174"/>
      <c r="Y23" s="173">
        <f>(Y20+Y21)/(Y22+Y41)*100</f>
        <v>60.878794366852318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177242.49717569625</v>
      </c>
      <c r="F24" s="176"/>
      <c r="G24" s="169">
        <f>H22/G22*1000</f>
        <v>445134.56530442514</v>
      </c>
      <c r="H24" s="170"/>
      <c r="I24" s="171">
        <f>J22/I22*1000</f>
        <v>1012463.2172706946</v>
      </c>
      <c r="J24" s="172"/>
      <c r="K24" s="169">
        <f>L22/K22*1000</f>
        <v>1936553.496868476</v>
      </c>
      <c r="L24" s="170"/>
      <c r="M24" s="171">
        <f>N22/M22*1000</f>
        <v>201706.46391651154</v>
      </c>
      <c r="N24" s="172"/>
      <c r="O24" s="169">
        <f>P22/O22*1000</f>
        <v>309055.86377988273</v>
      </c>
      <c r="P24" s="170"/>
      <c r="Q24" s="171">
        <f>R22/Q22*1000</f>
        <v>197110.27854981332</v>
      </c>
      <c r="R24" s="172"/>
      <c r="S24" s="169">
        <f>T22/S22*1000</f>
        <v>94662.595061389045</v>
      </c>
      <c r="T24" s="170"/>
      <c r="U24" s="171">
        <f>V22/U22*1000</f>
        <v>298462.69279493653</v>
      </c>
      <c r="V24" s="172"/>
      <c r="W24" s="169">
        <f>X22/W22*1000</f>
        <v>167533.50697201377</v>
      </c>
      <c r="X24" s="170"/>
      <c r="Y24" s="171">
        <f>Z22/Y22*1000</f>
        <v>246953.68051415723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+'(令和5年12月)'!E23</f>
        <v>52.954432582402603</v>
      </c>
      <c r="F30" s="165">
        <f>+'(令和5年1月)'!F23</f>
        <v>0</v>
      </c>
      <c r="G30" s="164">
        <f>+'(令和5年12月)'!G23</f>
        <v>61.298619237286786</v>
      </c>
      <c r="H30" s="165">
        <f>+'(令和5年1月)'!H23</f>
        <v>0</v>
      </c>
      <c r="I30" s="164">
        <f>+'(令和5年12月)'!I23</f>
        <v>58.929802785822652</v>
      </c>
      <c r="J30" s="165">
        <f>+'(令和5年1月)'!J23</f>
        <v>0</v>
      </c>
      <c r="K30" s="164">
        <f>+'(令和5年12月)'!K23</f>
        <v>44.205091685953356</v>
      </c>
      <c r="L30" s="165">
        <f>+'(令和5年1月)'!L23</f>
        <v>0</v>
      </c>
      <c r="M30" s="164">
        <f>+'(令和5年12月)'!M23</f>
        <v>61.437489381694043</v>
      </c>
      <c r="N30" s="165">
        <f>+'(令和5年1月)'!N23</f>
        <v>0</v>
      </c>
      <c r="O30" s="164">
        <f>+'(令和5年12月)'!O23</f>
        <v>97.897959183673464</v>
      </c>
      <c r="P30" s="165">
        <f>+'(令和5年1月)'!P23</f>
        <v>0</v>
      </c>
      <c r="Q30" s="164">
        <f>+'(令和5年12月)'!Q23</f>
        <v>43.863959265730479</v>
      </c>
      <c r="R30" s="165">
        <f>+'(令和5年1月)'!R23</f>
        <v>0</v>
      </c>
      <c r="S30" s="164">
        <f>+'(令和5年12月)'!S23</f>
        <v>140.70087532089946</v>
      </c>
      <c r="T30" s="165">
        <f>+'(令和5年1月)'!T23</f>
        <v>0</v>
      </c>
      <c r="U30" s="164">
        <f>+'(令和5年12月)'!U23</f>
        <v>81.993686255463814</v>
      </c>
      <c r="V30" s="165">
        <f>+'(令和5年1月)'!V23</f>
        <v>0</v>
      </c>
      <c r="W30" s="164">
        <f>+'(令和5年12月)'!W23</f>
        <v>83.801409669464917</v>
      </c>
      <c r="X30" s="165">
        <f>+'(令和5年1月)'!X23</f>
        <v>0</v>
      </c>
      <c r="Y30" s="164">
        <f>+'(令和5年12月)'!Y23</f>
        <v>77.615429235076121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-11.445272942972537</v>
      </c>
      <c r="F34" s="160"/>
      <c r="G34" s="159">
        <f t="shared" ref="G34" si="7">+G23-G30</f>
        <v>10.094807769367563</v>
      </c>
      <c r="H34" s="160"/>
      <c r="I34" s="159">
        <f t="shared" ref="I34" si="8">+I23-I30</f>
        <v>6.5701805313839756</v>
      </c>
      <c r="J34" s="160"/>
      <c r="K34" s="159">
        <f t="shared" ref="K34" si="9">+K23-K30</f>
        <v>2.8298164873257718</v>
      </c>
      <c r="L34" s="160"/>
      <c r="M34" s="159">
        <f t="shared" ref="M34" si="10">+M23-M30</f>
        <v>-9.7686659523942581</v>
      </c>
      <c r="N34" s="160"/>
      <c r="O34" s="159">
        <f t="shared" ref="O34" si="11">+O23-O30</f>
        <v>6.3305110399262645</v>
      </c>
      <c r="P34" s="160"/>
      <c r="Q34" s="159">
        <f t="shared" ref="Q34" si="12">+Q23-Q30</f>
        <v>-4.0789116394986777</v>
      </c>
      <c r="R34" s="160"/>
      <c r="S34" s="159">
        <f t="shared" ref="S34" si="13">+S23-S30</f>
        <v>-50.948861971120749</v>
      </c>
      <c r="T34" s="160"/>
      <c r="U34" s="159">
        <f t="shared" ref="U34" si="14">+U23-U30</f>
        <v>-0.10326588954434612</v>
      </c>
      <c r="V34" s="160"/>
      <c r="W34" s="159">
        <f t="shared" ref="W34" si="15">+W23-W30</f>
        <v>-1.0715191473202452</v>
      </c>
      <c r="X34" s="160"/>
      <c r="Y34" s="159">
        <f t="shared" ref="Y34" si="16">+Y23-Y30</f>
        <v>-16.736634868223803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+'(令和6年11月)'!E23</f>
        <v>54.911685814059418</v>
      </c>
      <c r="F42" s="158">
        <f>+'(令和5年12月)'!F23</f>
        <v>0</v>
      </c>
      <c r="G42" s="157">
        <f>+'(令和6年11月)'!G23</f>
        <v>65.612516468341084</v>
      </c>
      <c r="H42" s="158">
        <f>+'(令和5年12月)'!H23</f>
        <v>0</v>
      </c>
      <c r="I42" s="157">
        <f>+'(令和6年11月)'!I23</f>
        <v>60.402112796047028</v>
      </c>
      <c r="J42" s="158">
        <f>+'(令和5年12月)'!J23</f>
        <v>0</v>
      </c>
      <c r="K42" s="157">
        <f>+'(令和6年11月)'!K23</f>
        <v>66.503153468815697</v>
      </c>
      <c r="L42" s="158">
        <f>+'(令和5年12月)'!L23</f>
        <v>0</v>
      </c>
      <c r="M42" s="157">
        <f>+'(令和6年11月)'!M23</f>
        <v>47.554847294036726</v>
      </c>
      <c r="N42" s="158">
        <f>+'(令和5年12月)'!N23</f>
        <v>0</v>
      </c>
      <c r="O42" s="157">
        <f>+'(令和6年11月)'!O23</f>
        <v>90.920966688438938</v>
      </c>
      <c r="P42" s="158">
        <f>+'(令和5年12月)'!P23</f>
        <v>0</v>
      </c>
      <c r="Q42" s="157">
        <f>+'(令和6年11月)'!Q23</f>
        <v>41.959600779493542</v>
      </c>
      <c r="R42" s="158">
        <f>+'(令和5年12月)'!R23</f>
        <v>0</v>
      </c>
      <c r="S42" s="157">
        <f>+'(令和6年11月)'!S23</f>
        <v>87.99069951110549</v>
      </c>
      <c r="T42" s="158">
        <f>+'(令和5年12月)'!T23</f>
        <v>0</v>
      </c>
      <c r="U42" s="157">
        <f>+'(令和6年11月)'!U23</f>
        <v>86.838376789528226</v>
      </c>
      <c r="V42" s="158">
        <f>+'(令和5年12月)'!V23</f>
        <v>0</v>
      </c>
      <c r="W42" s="157">
        <f>+'(令和6年11月)'!W23</f>
        <v>69.044396649990475</v>
      </c>
      <c r="X42" s="158">
        <f>+'(令和5年12月)'!X23</f>
        <v>0</v>
      </c>
      <c r="Y42" s="157">
        <f>+'(令和6年11月)'!Y23</f>
        <v>60.647044059421376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-13.402526174629351</v>
      </c>
      <c r="F46" s="158"/>
      <c r="G46" s="157">
        <f>G23-G42</f>
        <v>5.7809105383132646</v>
      </c>
      <c r="H46" s="158"/>
      <c r="I46" s="157">
        <f>I23-I42</f>
        <v>5.0978705211595994</v>
      </c>
      <c r="J46" s="158"/>
      <c r="K46" s="157">
        <f>K23-K42</f>
        <v>-19.468245295536569</v>
      </c>
      <c r="L46" s="158"/>
      <c r="M46" s="157">
        <f>M23-M42</f>
        <v>4.1139761352630586</v>
      </c>
      <c r="N46" s="158"/>
      <c r="O46" s="157">
        <f t="shared" si="18"/>
        <v>13.307503535160791</v>
      </c>
      <c r="P46" s="158"/>
      <c r="Q46" s="157">
        <f t="shared" si="18"/>
        <v>-2.1745531532617406</v>
      </c>
      <c r="R46" s="158"/>
      <c r="S46" s="157">
        <f t="shared" si="18"/>
        <v>1.7613138386732174</v>
      </c>
      <c r="T46" s="158"/>
      <c r="U46" s="157">
        <f t="shared" si="18"/>
        <v>-4.9479564236087583</v>
      </c>
      <c r="V46" s="158"/>
      <c r="W46" s="157">
        <f t="shared" si="18"/>
        <v>13.685493872154197</v>
      </c>
      <c r="X46" s="158"/>
      <c r="Y46" s="157">
        <f t="shared" si="18"/>
        <v>0.23175030743094283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54.911685814059418</v>
      </c>
      <c r="F23" s="174"/>
      <c r="G23" s="173">
        <f>(G20+G21)/(G22+G41)*100</f>
        <v>65.612516468341084</v>
      </c>
      <c r="H23" s="174"/>
      <c r="I23" s="173">
        <f>(I20+I21)/(I22+I41)*100</f>
        <v>60.402112796047028</v>
      </c>
      <c r="J23" s="174"/>
      <c r="K23" s="173">
        <f>(K20+K21)/(K22+K41)*100</f>
        <v>66.503153468815697</v>
      </c>
      <c r="L23" s="174"/>
      <c r="M23" s="173">
        <f>(M20+M21)/(M22+M41)*100</f>
        <v>47.554847294036726</v>
      </c>
      <c r="N23" s="174"/>
      <c r="O23" s="173">
        <f>(O20+O21)/(O22+O41)*100</f>
        <v>90.920966688438938</v>
      </c>
      <c r="P23" s="174"/>
      <c r="Q23" s="173">
        <f>(Q20+Q21)/(Q22+Q41)*100</f>
        <v>41.959600779493542</v>
      </c>
      <c r="R23" s="174"/>
      <c r="S23" s="173">
        <f>(S20+S21)/(S22+S41)*100</f>
        <v>87.99069951110549</v>
      </c>
      <c r="T23" s="174"/>
      <c r="U23" s="173">
        <f>(U20+U21)/(U22+U41)*100</f>
        <v>86.838376789528226</v>
      </c>
      <c r="V23" s="174"/>
      <c r="W23" s="173">
        <f>(W20+W21)/(W22+W41)*100</f>
        <v>69.044396649990475</v>
      </c>
      <c r="X23" s="174"/>
      <c r="Y23" s="173">
        <f>(Y20+Y21)/(Y22+Y41)*100</f>
        <v>60.647044059421376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177328.32751446744</v>
      </c>
      <c r="F24" s="176"/>
      <c r="G24" s="169">
        <f>H22/G22*1000</f>
        <v>467176.18321736931</v>
      </c>
      <c r="H24" s="170"/>
      <c r="I24" s="171">
        <f>J22/I22*1000</f>
        <v>991976.97564880096</v>
      </c>
      <c r="J24" s="172"/>
      <c r="K24" s="169">
        <f>L22/K22*1000</f>
        <v>1928074.2199333536</v>
      </c>
      <c r="L24" s="170"/>
      <c r="M24" s="171">
        <f>N22/M22*1000</f>
        <v>206381.12398002238</v>
      </c>
      <c r="N24" s="172"/>
      <c r="O24" s="169">
        <f>P22/O22*1000</f>
        <v>306958.34782608692</v>
      </c>
      <c r="P24" s="170"/>
      <c r="Q24" s="171">
        <f>R22/Q22*1000</f>
        <v>197206.07160906773</v>
      </c>
      <c r="R24" s="172"/>
      <c r="S24" s="169">
        <f>T22/S22*1000</f>
        <v>92540.932386393732</v>
      </c>
      <c r="T24" s="170"/>
      <c r="U24" s="171">
        <f>V22/U22*1000</f>
        <v>299718.17306087783</v>
      </c>
      <c r="V24" s="172"/>
      <c r="W24" s="169">
        <f>X22/W22*1000</f>
        <v>159691.42311290954</v>
      </c>
      <c r="X24" s="170"/>
      <c r="Y24" s="171">
        <f>Z22/Y22*1000</f>
        <v>240715.48750352074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+'(令和5年11月)'!E23</f>
        <v>53.524556605763273</v>
      </c>
      <c r="F30" s="165">
        <f>+'(令和5年1月)'!F23</f>
        <v>0</v>
      </c>
      <c r="G30" s="164">
        <f>+'(令和5年11月)'!G23</f>
        <v>61.688612730837512</v>
      </c>
      <c r="H30" s="165">
        <f>+'(令和5年1月)'!H23</f>
        <v>0</v>
      </c>
      <c r="I30" s="164">
        <f>+'(令和5年11月)'!I23</f>
        <v>62.322049984182229</v>
      </c>
      <c r="J30" s="165">
        <f>+'(令和5年1月)'!J23</f>
        <v>0</v>
      </c>
      <c r="K30" s="164">
        <f>+'(令和5年11月)'!K23</f>
        <v>34.773218142548593</v>
      </c>
      <c r="L30" s="165">
        <f>+'(令和5年1月)'!L23</f>
        <v>0</v>
      </c>
      <c r="M30" s="164">
        <f>+'(令和5年11月)'!M23</f>
        <v>49.329362878104405</v>
      </c>
      <c r="N30" s="165">
        <f>+'(令和5年1月)'!N23</f>
        <v>0</v>
      </c>
      <c r="O30" s="164">
        <f>+'(令和5年11月)'!O23</f>
        <v>90.558115719406047</v>
      </c>
      <c r="P30" s="165">
        <f>+'(令和5年1月)'!P23</f>
        <v>0</v>
      </c>
      <c r="Q30" s="164">
        <f>+'(令和5年11月)'!Q23</f>
        <v>46.131483611650999</v>
      </c>
      <c r="R30" s="165">
        <f>+'(令和5年1月)'!R23</f>
        <v>0</v>
      </c>
      <c r="S30" s="164">
        <f>+'(令和5年11月)'!S23</f>
        <v>121.8072601838857</v>
      </c>
      <c r="T30" s="165">
        <f>+'(令和5年1月)'!T23</f>
        <v>0</v>
      </c>
      <c r="U30" s="164">
        <f>+'(令和5年11月)'!U23</f>
        <v>98.547575480329357</v>
      </c>
      <c r="V30" s="165">
        <f>+'(令和5年1月)'!V23</f>
        <v>0</v>
      </c>
      <c r="W30" s="164">
        <f>+'(令和5年11月)'!W23</f>
        <v>83.889772839519182</v>
      </c>
      <c r="X30" s="165">
        <f>+'(令和5年1月)'!X23</f>
        <v>0</v>
      </c>
      <c r="Y30" s="164">
        <f>+'(令和5年11月)'!Y23</f>
        <v>72.344269193969836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1.3871292082961446</v>
      </c>
      <c r="F34" s="160"/>
      <c r="G34" s="159">
        <f t="shared" ref="G34" si="7">+G23-G30</f>
        <v>3.9239037375035721</v>
      </c>
      <c r="H34" s="160"/>
      <c r="I34" s="159">
        <f t="shared" ref="I34" si="8">+I23-I30</f>
        <v>-1.9199371881352008</v>
      </c>
      <c r="J34" s="160"/>
      <c r="K34" s="159">
        <f t="shared" ref="K34" si="9">+K23-K30</f>
        <v>31.729935326267103</v>
      </c>
      <c r="L34" s="160"/>
      <c r="M34" s="159">
        <f t="shared" ref="M34" si="10">+M23-M30</f>
        <v>-1.7745155840676787</v>
      </c>
      <c r="N34" s="160"/>
      <c r="O34" s="159">
        <f t="shared" ref="O34" si="11">+O23-O30</f>
        <v>0.36285096903289116</v>
      </c>
      <c r="P34" s="160"/>
      <c r="Q34" s="159">
        <f t="shared" ref="Q34" si="12">+Q23-Q30</f>
        <v>-4.1718828321574577</v>
      </c>
      <c r="R34" s="160"/>
      <c r="S34" s="159">
        <f t="shared" ref="S34" si="13">+S23-S30</f>
        <v>-33.816560672780213</v>
      </c>
      <c r="T34" s="160"/>
      <c r="U34" s="159">
        <f t="shared" ref="U34" si="14">+U23-U30</f>
        <v>-11.709198690801131</v>
      </c>
      <c r="V34" s="160"/>
      <c r="W34" s="159">
        <f t="shared" ref="W34" si="15">+W23-W30</f>
        <v>-14.845376189528707</v>
      </c>
      <c r="X34" s="160"/>
      <c r="Y34" s="159">
        <f t="shared" ref="Y34" si="16">+Y23-Y30</f>
        <v>-11.697225134548461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+'(令和6年10月)'!E23</f>
        <v>62.423329987732792</v>
      </c>
      <c r="F42" s="158">
        <f>+'(令和5年12月)'!F23</f>
        <v>0</v>
      </c>
      <c r="G42" s="157">
        <f>+'(令和6年10月)'!G23</f>
        <v>71.652891017695524</v>
      </c>
      <c r="H42" s="158">
        <f>+'(令和5年12月)'!H23</f>
        <v>0</v>
      </c>
      <c r="I42" s="157">
        <f>+'(令和6年10月)'!I23</f>
        <v>62.891082482850926</v>
      </c>
      <c r="J42" s="158">
        <f>+'(令和5年12月)'!J23</f>
        <v>0</v>
      </c>
      <c r="K42" s="157">
        <f>+'(令和6年10月)'!K23</f>
        <v>87.788073176526495</v>
      </c>
      <c r="L42" s="158">
        <f>+'(令和5年12月)'!L23</f>
        <v>0</v>
      </c>
      <c r="M42" s="157">
        <f>+'(令和6年10月)'!M23</f>
        <v>66.39241090368516</v>
      </c>
      <c r="N42" s="158">
        <f>+'(令和5年12月)'!N23</f>
        <v>0</v>
      </c>
      <c r="O42" s="157">
        <f>+'(令和6年10月)'!O23</f>
        <v>93.957569698989232</v>
      </c>
      <c r="P42" s="158">
        <f>+'(令和5年12月)'!P23</f>
        <v>0</v>
      </c>
      <c r="Q42" s="157">
        <f>+'(令和6年10月)'!Q23</f>
        <v>53.725188426389948</v>
      </c>
      <c r="R42" s="158">
        <f>+'(令和5年12月)'!R23</f>
        <v>0</v>
      </c>
      <c r="S42" s="157">
        <f>+'(令和6年10月)'!S23</f>
        <v>131.76369396272361</v>
      </c>
      <c r="T42" s="158">
        <f>+'(令和5年12月)'!T23</f>
        <v>0</v>
      </c>
      <c r="U42" s="157">
        <f>+'(令和6年10月)'!U23</f>
        <v>78.6372771964257</v>
      </c>
      <c r="V42" s="158">
        <f>+'(令和5年12月)'!V23</f>
        <v>0</v>
      </c>
      <c r="W42" s="157">
        <f>+'(令和6年10月)'!W23</f>
        <v>82.009892159624158</v>
      </c>
      <c r="X42" s="158">
        <f>+'(令和5年12月)'!X23</f>
        <v>0</v>
      </c>
      <c r="Y42" s="157">
        <f>+'(令和6年10月)'!Y23</f>
        <v>79.946386892106702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-7.5116441736733748</v>
      </c>
      <c r="F46" s="158"/>
      <c r="G46" s="157">
        <f>G23-G42</f>
        <v>-6.0403745493544392</v>
      </c>
      <c r="H46" s="158"/>
      <c r="I46" s="157">
        <f>I23-I42</f>
        <v>-2.4889696868038982</v>
      </c>
      <c r="J46" s="158"/>
      <c r="K46" s="157">
        <f>K23-K42</f>
        <v>-21.284919707710799</v>
      </c>
      <c r="L46" s="158"/>
      <c r="M46" s="157">
        <f>M23-M42</f>
        <v>-18.837563609648434</v>
      </c>
      <c r="N46" s="158"/>
      <c r="O46" s="157">
        <f t="shared" si="18"/>
        <v>-3.0366030105502944</v>
      </c>
      <c r="P46" s="158"/>
      <c r="Q46" s="157">
        <f t="shared" si="18"/>
        <v>-11.765587646896407</v>
      </c>
      <c r="R46" s="158"/>
      <c r="S46" s="157">
        <f t="shared" si="18"/>
        <v>-43.772994451618118</v>
      </c>
      <c r="T46" s="158"/>
      <c r="U46" s="157">
        <f t="shared" si="18"/>
        <v>8.2010995931025263</v>
      </c>
      <c r="V46" s="158"/>
      <c r="W46" s="157">
        <f t="shared" si="18"/>
        <v>-12.965495509633683</v>
      </c>
      <c r="X46" s="158"/>
      <c r="Y46" s="157">
        <f t="shared" si="18"/>
        <v>-19.299342832685326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62.423329987732792</v>
      </c>
      <c r="F23" s="174"/>
      <c r="G23" s="173">
        <f>(G20+G21)/(G22+G41)*100</f>
        <v>71.652891017695524</v>
      </c>
      <c r="H23" s="174"/>
      <c r="I23" s="173">
        <f>(I20+I21)/(I22+I41)*100</f>
        <v>62.891082482850926</v>
      </c>
      <c r="J23" s="174"/>
      <c r="K23" s="173">
        <f>(K20+K21)/(K22+K41)*100</f>
        <v>87.788073176526495</v>
      </c>
      <c r="L23" s="174"/>
      <c r="M23" s="173">
        <f>(M20+M21)/(M22+M41)*100</f>
        <v>66.39241090368516</v>
      </c>
      <c r="N23" s="174"/>
      <c r="O23" s="173">
        <f>(O20+O21)/(O22+O41)*100</f>
        <v>93.957569698989232</v>
      </c>
      <c r="P23" s="174"/>
      <c r="Q23" s="173">
        <f>(Q20+Q21)/(Q22+Q41)*100</f>
        <v>53.725188426389948</v>
      </c>
      <c r="R23" s="174"/>
      <c r="S23" s="173">
        <f>(S20+S21)/(S22+S41)*100</f>
        <v>131.76369396272361</v>
      </c>
      <c r="T23" s="174"/>
      <c r="U23" s="173">
        <f>(U20+U21)/(U22+U41)*100</f>
        <v>78.6372771964257</v>
      </c>
      <c r="V23" s="174"/>
      <c r="W23" s="173">
        <f>(W20+W21)/(W22+W41)*100</f>
        <v>82.009892159624158</v>
      </c>
      <c r="X23" s="174"/>
      <c r="Y23" s="173">
        <f>(Y20+Y21)/(Y22+Y41)*100</f>
        <v>79.946386892106702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189977.96765006179</v>
      </c>
      <c r="F24" s="176"/>
      <c r="G24" s="169">
        <f>H22/G22*1000</f>
        <v>471062.69262279093</v>
      </c>
      <c r="H24" s="170"/>
      <c r="I24" s="171">
        <f>J22/I22*1000</f>
        <v>1011338.8857712932</v>
      </c>
      <c r="J24" s="172"/>
      <c r="K24" s="169">
        <f>L22/K22*1000</f>
        <v>1904832.1562110512</v>
      </c>
      <c r="L24" s="170"/>
      <c r="M24" s="171">
        <f>N22/M22*1000</f>
        <v>194175.82175477786</v>
      </c>
      <c r="N24" s="172"/>
      <c r="O24" s="169">
        <f>P22/O22*1000</f>
        <v>307147.64500654169</v>
      </c>
      <c r="P24" s="170"/>
      <c r="Q24" s="171">
        <f>R22/Q22*1000</f>
        <v>195452.58917705328</v>
      </c>
      <c r="R24" s="172"/>
      <c r="S24" s="169">
        <f>T22/S22*1000</f>
        <v>93323.754619626183</v>
      </c>
      <c r="T24" s="170"/>
      <c r="U24" s="171">
        <f>V22/U22*1000</f>
        <v>411041.56953107484</v>
      </c>
      <c r="V24" s="172"/>
      <c r="W24" s="169">
        <f>X22/W22*1000</f>
        <v>158360.51353243936</v>
      </c>
      <c r="X24" s="170"/>
      <c r="Y24" s="171">
        <f>Z22/Y22*1000</f>
        <v>231985.9761254382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+'(令和5年10月)'!E23</f>
        <v>52.197621536310322</v>
      </c>
      <c r="F30" s="165">
        <f>+'(令和5年1月)'!F23</f>
        <v>0</v>
      </c>
      <c r="G30" s="164">
        <f>+'(令和5年10月)'!G23</f>
        <v>62.082439222783279</v>
      </c>
      <c r="H30" s="165">
        <f>+'(令和5年1月)'!H23</f>
        <v>0</v>
      </c>
      <c r="I30" s="164">
        <f>+'(令和5年10月)'!I23</f>
        <v>62.674619369015851</v>
      </c>
      <c r="J30" s="165">
        <f>+'(令和5年1月)'!J23</f>
        <v>0</v>
      </c>
      <c r="K30" s="164">
        <f>+'(令和5年10月)'!K23</f>
        <v>32.005040163805326</v>
      </c>
      <c r="L30" s="165">
        <f>+'(令和5年1月)'!L23</f>
        <v>0</v>
      </c>
      <c r="M30" s="164">
        <f>+'(令和5年10月)'!M23</f>
        <v>40.98723885608424</v>
      </c>
      <c r="N30" s="165">
        <f>+'(令和5年1月)'!N23</f>
        <v>0</v>
      </c>
      <c r="O30" s="164">
        <f>+'(令和5年10月)'!O23</f>
        <v>83.058192323565834</v>
      </c>
      <c r="P30" s="165">
        <f>+'(令和5年1月)'!P23</f>
        <v>0</v>
      </c>
      <c r="Q30" s="164">
        <f>+'(令和5年10月)'!Q23</f>
        <v>47.012527246395187</v>
      </c>
      <c r="R30" s="165">
        <f>+'(令和5年1月)'!R23</f>
        <v>0</v>
      </c>
      <c r="S30" s="164">
        <f>+'(令和5年10月)'!S23</f>
        <v>126.28490451950765</v>
      </c>
      <c r="T30" s="165">
        <f>+'(令和5年1月)'!T23</f>
        <v>0</v>
      </c>
      <c r="U30" s="164">
        <f>+'(令和5年10月)'!U23</f>
        <v>74.251388004004738</v>
      </c>
      <c r="V30" s="165">
        <f>+'(令和5年1月)'!V23</f>
        <v>0</v>
      </c>
      <c r="W30" s="164">
        <f>+'(令和5年10月)'!W23</f>
        <v>83.47037907996355</v>
      </c>
      <c r="X30" s="165">
        <f>+'(令和5年1月)'!X23</f>
        <v>0</v>
      </c>
      <c r="Y30" s="164">
        <f>+'(令和5年10月)'!Y23</f>
        <v>70.494801098287923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10.22570845142247</v>
      </c>
      <c r="F34" s="160"/>
      <c r="G34" s="159">
        <f t="shared" ref="G34" si="7">+G23-G30</f>
        <v>9.5704517949122447</v>
      </c>
      <c r="H34" s="160"/>
      <c r="I34" s="159">
        <f t="shared" ref="I34" si="8">+I23-I30</f>
        <v>0.21646311383507566</v>
      </c>
      <c r="J34" s="160"/>
      <c r="K34" s="159">
        <f t="shared" ref="K34" si="9">+K23-K30</f>
        <v>55.78303301272117</v>
      </c>
      <c r="L34" s="160"/>
      <c r="M34" s="159">
        <f t="shared" ref="M34" si="10">+M23-M30</f>
        <v>25.405172047600921</v>
      </c>
      <c r="N34" s="160"/>
      <c r="O34" s="159">
        <f t="shared" ref="O34" si="11">+O23-O30</f>
        <v>10.899377375423398</v>
      </c>
      <c r="P34" s="160"/>
      <c r="Q34" s="159">
        <f t="shared" ref="Q34" si="12">+Q23-Q30</f>
        <v>6.7126611799947611</v>
      </c>
      <c r="R34" s="160"/>
      <c r="S34" s="159">
        <f t="shared" ref="S34" si="13">+S23-S30</f>
        <v>5.478789443215959</v>
      </c>
      <c r="T34" s="160"/>
      <c r="U34" s="159">
        <f t="shared" ref="U34" si="14">+U23-U30</f>
        <v>4.3858891924209615</v>
      </c>
      <c r="V34" s="160"/>
      <c r="W34" s="159">
        <f t="shared" ref="W34" si="15">+W23-W30</f>
        <v>-1.4604869203393918</v>
      </c>
      <c r="X34" s="160"/>
      <c r="Y34" s="159">
        <f t="shared" ref="Y34" si="16">+Y23-Y30</f>
        <v>9.4515857938187793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+'(令和6年9月)'!E23</f>
        <v>59.289243407345673</v>
      </c>
      <c r="F42" s="158">
        <f>+'(令和5年12月)'!F23</f>
        <v>0</v>
      </c>
      <c r="G42" s="157">
        <f>+'(令和6年9月)'!G23</f>
        <v>67.983544759694254</v>
      </c>
      <c r="H42" s="158">
        <f>+'(令和5年12月)'!H23</f>
        <v>0</v>
      </c>
      <c r="I42" s="157">
        <f>+'(令和6年9月)'!I23</f>
        <v>53.819167596874507</v>
      </c>
      <c r="J42" s="158">
        <f>+'(令和5年12月)'!J23</f>
        <v>0</v>
      </c>
      <c r="K42" s="157">
        <f>+'(令和6年9月)'!K23</f>
        <v>122.17043941411451</v>
      </c>
      <c r="L42" s="158">
        <f>+'(令和5年12月)'!L23</f>
        <v>0</v>
      </c>
      <c r="M42" s="157">
        <f>+'(令和6年9月)'!M23</f>
        <v>52.6505789226864</v>
      </c>
      <c r="N42" s="158">
        <f>+'(令和5年12月)'!N23</f>
        <v>0</v>
      </c>
      <c r="O42" s="157">
        <f>+'(令和6年9月)'!O23</f>
        <v>87.923848146896475</v>
      </c>
      <c r="P42" s="158">
        <f>+'(令和5年12月)'!P23</f>
        <v>0</v>
      </c>
      <c r="Q42" s="157">
        <f>+'(令和6年9月)'!Q23</f>
        <v>45.831830909614766</v>
      </c>
      <c r="R42" s="158">
        <f>+'(令和5年12月)'!R23</f>
        <v>0</v>
      </c>
      <c r="S42" s="157">
        <f>+'(令和6年9月)'!S23</f>
        <v>131.97734278994074</v>
      </c>
      <c r="T42" s="158">
        <f>+'(令和5年12月)'!T23</f>
        <v>0</v>
      </c>
      <c r="U42" s="157">
        <f>+'(令和6年9月)'!U23</f>
        <v>69.720144549962185</v>
      </c>
      <c r="V42" s="158">
        <f>+'(令和5年12月)'!V23</f>
        <v>0</v>
      </c>
      <c r="W42" s="157">
        <f>+'(令和6年9月)'!W23</f>
        <v>52.952147296127251</v>
      </c>
      <c r="X42" s="158">
        <f>+'(令和5年12月)'!X23</f>
        <v>0</v>
      </c>
      <c r="Y42" s="157">
        <f>+'(令和6年9月)'!Y23</f>
        <v>73.01172412033489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3.1340865803871196</v>
      </c>
      <c r="F46" s="158"/>
      <c r="G46" s="157">
        <f>G23-G42</f>
        <v>3.6693462580012692</v>
      </c>
      <c r="H46" s="158"/>
      <c r="I46" s="157">
        <f>I23-I42</f>
        <v>9.0719148859764189</v>
      </c>
      <c r="J46" s="158"/>
      <c r="K46" s="157">
        <f>K23-K42</f>
        <v>-34.382366237588016</v>
      </c>
      <c r="L46" s="158"/>
      <c r="M46" s="157">
        <f>M23-M42</f>
        <v>13.741831980998761</v>
      </c>
      <c r="N46" s="158"/>
      <c r="O46" s="157">
        <f t="shared" si="18"/>
        <v>6.0337215520927572</v>
      </c>
      <c r="P46" s="158"/>
      <c r="Q46" s="157">
        <f t="shared" si="18"/>
        <v>7.8933575167751826</v>
      </c>
      <c r="R46" s="158"/>
      <c r="S46" s="157">
        <f t="shared" si="18"/>
        <v>-0.21364882721712775</v>
      </c>
      <c r="T46" s="158"/>
      <c r="U46" s="157">
        <f t="shared" si="18"/>
        <v>8.9171326464635143</v>
      </c>
      <c r="V46" s="158"/>
      <c r="W46" s="157">
        <f t="shared" si="18"/>
        <v>29.057744863496907</v>
      </c>
      <c r="X46" s="158"/>
      <c r="Y46" s="157">
        <f t="shared" si="18"/>
        <v>6.9346627717718121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59.289243407345673</v>
      </c>
      <c r="F23" s="174"/>
      <c r="G23" s="173">
        <f>(G20+G21)/(G22+G41)*100</f>
        <v>67.983544759694254</v>
      </c>
      <c r="H23" s="174"/>
      <c r="I23" s="173">
        <f>(I20+I21)/(I22+I41)*100</f>
        <v>53.819167596874507</v>
      </c>
      <c r="J23" s="174"/>
      <c r="K23" s="173">
        <f>(K20+K21)/(K22+K41)*100</f>
        <v>122.17043941411451</v>
      </c>
      <c r="L23" s="174"/>
      <c r="M23" s="173">
        <f>(M20+M21)/(M22+M41)*100</f>
        <v>52.6505789226864</v>
      </c>
      <c r="N23" s="174"/>
      <c r="O23" s="173">
        <f>(O20+O21)/(O22+O41)*100</f>
        <v>87.923848146896475</v>
      </c>
      <c r="P23" s="174"/>
      <c r="Q23" s="173">
        <f>(Q20+Q21)/(Q22+Q41)*100</f>
        <v>45.831830909614766</v>
      </c>
      <c r="R23" s="174"/>
      <c r="S23" s="173">
        <f>(S20+S21)/(S22+S41)*100</f>
        <v>131.97734278994074</v>
      </c>
      <c r="T23" s="174"/>
      <c r="U23" s="173">
        <f>(U20+U21)/(U22+U41)*100</f>
        <v>69.720144549962185</v>
      </c>
      <c r="V23" s="174"/>
      <c r="W23" s="173">
        <f>(W20+W21)/(W22+W41)*100</f>
        <v>52.952147296127251</v>
      </c>
      <c r="X23" s="174"/>
      <c r="Y23" s="173">
        <f>(Y20+Y21)/(Y22+Y41)*100</f>
        <v>73.01172412033489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176164.32006489366</v>
      </c>
      <c r="F24" s="176"/>
      <c r="G24" s="169">
        <f>H22/G22*1000</f>
        <v>471854.88656884443</v>
      </c>
      <c r="H24" s="170"/>
      <c r="I24" s="171">
        <f>J22/I22*1000</f>
        <v>968303.89355825493</v>
      </c>
      <c r="J24" s="172"/>
      <c r="K24" s="169">
        <f>L22/K22*1000</f>
        <v>1988498.8901220865</v>
      </c>
      <c r="L24" s="170"/>
      <c r="M24" s="171">
        <f>N22/M22*1000</f>
        <v>202794.26393053815</v>
      </c>
      <c r="N24" s="172"/>
      <c r="O24" s="169">
        <f>P22/O22*1000</f>
        <v>302572.83223907632</v>
      </c>
      <c r="P24" s="170"/>
      <c r="Q24" s="171">
        <f>R22/Q22*1000</f>
        <v>193284.94631991518</v>
      </c>
      <c r="R24" s="172"/>
      <c r="S24" s="169">
        <f>T22/S22*1000</f>
        <v>91948.1268190751</v>
      </c>
      <c r="T24" s="170"/>
      <c r="U24" s="171">
        <f>V22/U22*1000</f>
        <v>450376.94453065639</v>
      </c>
      <c r="V24" s="172"/>
      <c r="W24" s="169">
        <f>X22/W22*1000</f>
        <v>154074.31508006086</v>
      </c>
      <c r="X24" s="170"/>
      <c r="Y24" s="171">
        <f>Z22/Y22*1000</f>
        <v>228355.32212518997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+'(令和5年9月)'!E23</f>
        <v>51.802754318281295</v>
      </c>
      <c r="F30" s="165">
        <f>+'(令和5年1月)'!F23</f>
        <v>0</v>
      </c>
      <c r="G30" s="164">
        <f>+'(令和5年9月)'!G23</f>
        <v>67.873944507966073</v>
      </c>
      <c r="H30" s="165">
        <f>+'(令和5年1月)'!H23</f>
        <v>0</v>
      </c>
      <c r="I30" s="164">
        <f>+'(令和5年9月)'!I23</f>
        <v>62.046511627906973</v>
      </c>
      <c r="J30" s="165">
        <f>+'(令和5年1月)'!J23</f>
        <v>0</v>
      </c>
      <c r="K30" s="164">
        <f>+'(令和5年9月)'!K23</f>
        <v>28.432215534537114</v>
      </c>
      <c r="L30" s="165">
        <f>+'(令和5年1月)'!L23</f>
        <v>0</v>
      </c>
      <c r="M30" s="164">
        <f>+'(令和5年9月)'!M23</f>
        <v>48.788764003462312</v>
      </c>
      <c r="N30" s="165">
        <f>+'(令和5年1月)'!N23</f>
        <v>0</v>
      </c>
      <c r="O30" s="164">
        <f>+'(令和5年9月)'!O23</f>
        <v>83.788762665029168</v>
      </c>
      <c r="P30" s="165">
        <f>+'(令和5年1月)'!P23</f>
        <v>0</v>
      </c>
      <c r="Q30" s="164">
        <f>+'(令和5年9月)'!Q23</f>
        <v>44.317812892190354</v>
      </c>
      <c r="R30" s="165">
        <f>+'(令和5年1月)'!R23</f>
        <v>0</v>
      </c>
      <c r="S30" s="164">
        <f>+'(令和5年9月)'!S23</f>
        <v>155.38966223298809</v>
      </c>
      <c r="T30" s="165">
        <f>+'(令和5年1月)'!T23</f>
        <v>0</v>
      </c>
      <c r="U30" s="164">
        <f>+'(令和5年9月)'!U23</f>
        <v>63.897156084656082</v>
      </c>
      <c r="V30" s="165">
        <f>+'(令和5年1月)'!V23</f>
        <v>0</v>
      </c>
      <c r="W30" s="164">
        <f>+'(令和5年9月)'!W23</f>
        <v>79.063693058011069</v>
      </c>
      <c r="X30" s="165">
        <f>+'(令和5年1月)'!X23</f>
        <v>0</v>
      </c>
      <c r="Y30" s="164">
        <f>+'(令和5年9月)'!Y23</f>
        <v>76.504956345975614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7.4864890890643778</v>
      </c>
      <c r="F34" s="160"/>
      <c r="G34" s="159">
        <f t="shared" ref="G34" si="7">+G23-G30</f>
        <v>0.10960025172818177</v>
      </c>
      <c r="H34" s="160"/>
      <c r="I34" s="159">
        <f t="shared" ref="I34" si="8">+I23-I30</f>
        <v>-8.2273440310324659</v>
      </c>
      <c r="J34" s="160"/>
      <c r="K34" s="159">
        <f t="shared" ref="K34" si="9">+K23-K30</f>
        <v>93.73822387957739</v>
      </c>
      <c r="L34" s="160"/>
      <c r="M34" s="159">
        <f t="shared" ref="M34" si="10">+M23-M30</f>
        <v>3.8618149192240878</v>
      </c>
      <c r="N34" s="160"/>
      <c r="O34" s="159">
        <f t="shared" ref="O34" si="11">+O23-O30</f>
        <v>4.1350854818673071</v>
      </c>
      <c r="P34" s="160"/>
      <c r="Q34" s="159">
        <f t="shared" ref="Q34" si="12">+Q23-Q30</f>
        <v>1.5140180174244122</v>
      </c>
      <c r="R34" s="160"/>
      <c r="S34" s="159">
        <f t="shared" ref="S34" si="13">+S23-S30</f>
        <v>-23.412319443047352</v>
      </c>
      <c r="T34" s="160"/>
      <c r="U34" s="159">
        <f t="shared" ref="U34" si="14">+U23-U30</f>
        <v>5.8229884653061035</v>
      </c>
      <c r="V34" s="160"/>
      <c r="W34" s="159">
        <f t="shared" ref="W34" si="15">+W23-W30</f>
        <v>-26.111545761883818</v>
      </c>
      <c r="X34" s="160"/>
      <c r="Y34" s="159">
        <f t="shared" ref="Y34" si="16">+Y23-Y30</f>
        <v>-3.4932322256407247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+'(令和6年8月)'!E23</f>
        <v>48.102250957854402</v>
      </c>
      <c r="F42" s="158">
        <f>+'(令和5年12月)'!F23</f>
        <v>0</v>
      </c>
      <c r="G42" s="157">
        <f>+'(令和6年8月)'!G23</f>
        <v>66.836609278853189</v>
      </c>
      <c r="H42" s="158">
        <f>+'(令和5年12月)'!H23</f>
        <v>0</v>
      </c>
      <c r="I42" s="157">
        <f>+'(令和6年8月)'!I23</f>
        <v>54.876319521033558</v>
      </c>
      <c r="J42" s="158">
        <f>+'(令和5年12月)'!J23</f>
        <v>0</v>
      </c>
      <c r="K42" s="157">
        <f>+'(令和6年8月)'!K23</f>
        <v>110.80672586434915</v>
      </c>
      <c r="L42" s="158">
        <f>+'(令和5年12月)'!L23</f>
        <v>0</v>
      </c>
      <c r="M42" s="157">
        <f>+'(令和6年8月)'!M23</f>
        <v>40.724749264631747</v>
      </c>
      <c r="N42" s="158">
        <f>+'(令和5年12月)'!N23</f>
        <v>0</v>
      </c>
      <c r="O42" s="157">
        <f>+'(令和6年8月)'!O23</f>
        <v>88.248337028824835</v>
      </c>
      <c r="P42" s="158">
        <f>+'(令和5年12月)'!P23</f>
        <v>0</v>
      </c>
      <c r="Q42" s="157">
        <f>+'(令和6年8月)'!Q23</f>
        <v>43.175615297760473</v>
      </c>
      <c r="R42" s="158">
        <f>+'(令和5年12月)'!R23</f>
        <v>0</v>
      </c>
      <c r="S42" s="157">
        <f>+'(令和6年8月)'!S23</f>
        <v>137.55729550640049</v>
      </c>
      <c r="T42" s="158">
        <f>+'(令和5年12月)'!T23</f>
        <v>0</v>
      </c>
      <c r="U42" s="157">
        <f>+'(令和6年8月)'!U23</f>
        <v>37.151067323481115</v>
      </c>
      <c r="V42" s="158">
        <f>+'(令和5年12月)'!V23</f>
        <v>0</v>
      </c>
      <c r="W42" s="157">
        <f>+'(令和6年8月)'!W23</f>
        <v>45.470398896171147</v>
      </c>
      <c r="X42" s="158">
        <f>+'(令和5年12月)'!X23</f>
        <v>0</v>
      </c>
      <c r="Y42" s="157">
        <f>+'(令和6年8月)'!Y23</f>
        <v>70.910690534351247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11.186992449491271</v>
      </c>
      <c r="F46" s="158"/>
      <c r="G46" s="157">
        <f>G23-G42</f>
        <v>1.1469354808410657</v>
      </c>
      <c r="H46" s="158"/>
      <c r="I46" s="157">
        <f>I23-I42</f>
        <v>-1.0571519241590508</v>
      </c>
      <c r="J46" s="158"/>
      <c r="K46" s="157">
        <f>K23-K42</f>
        <v>11.363713549765365</v>
      </c>
      <c r="L46" s="158"/>
      <c r="M46" s="157">
        <f>M23-M42</f>
        <v>11.925829658054653</v>
      </c>
      <c r="N46" s="158"/>
      <c r="O46" s="157">
        <f t="shared" si="18"/>
        <v>-0.32448888192836023</v>
      </c>
      <c r="P46" s="158"/>
      <c r="Q46" s="157">
        <f t="shared" si="18"/>
        <v>2.656215611854293</v>
      </c>
      <c r="R46" s="158"/>
      <c r="S46" s="157">
        <f t="shared" si="18"/>
        <v>-5.5799527164597578</v>
      </c>
      <c r="T46" s="158"/>
      <c r="U46" s="157">
        <f t="shared" si="18"/>
        <v>32.56907722648107</v>
      </c>
      <c r="V46" s="158"/>
      <c r="W46" s="157">
        <f t="shared" si="18"/>
        <v>7.4817483999561034</v>
      </c>
      <c r="X46" s="158"/>
      <c r="Y46" s="157">
        <f t="shared" si="18"/>
        <v>2.1010335859836431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48.102250957854402</v>
      </c>
      <c r="F23" s="174"/>
      <c r="G23" s="173">
        <f>(G20+G21)/(G22+G41)*100</f>
        <v>66.836609278853189</v>
      </c>
      <c r="H23" s="174"/>
      <c r="I23" s="173">
        <f>(I20+I21)/(I22+I41)*100</f>
        <v>54.876319521033558</v>
      </c>
      <c r="J23" s="174"/>
      <c r="K23" s="173">
        <f>(K20+K21)/(K22+K41)*100</f>
        <v>110.80672586434915</v>
      </c>
      <c r="L23" s="174"/>
      <c r="M23" s="173">
        <f>(M20+M21)/(M22+M41)*100</f>
        <v>40.724749264631747</v>
      </c>
      <c r="N23" s="174"/>
      <c r="O23" s="173">
        <f>(O20+O21)/(O22+O41)*100</f>
        <v>88.248337028824835</v>
      </c>
      <c r="P23" s="174"/>
      <c r="Q23" s="173">
        <f>(Q20+Q21)/(Q22+Q41)*100</f>
        <v>43.175615297760473</v>
      </c>
      <c r="R23" s="174"/>
      <c r="S23" s="173">
        <f>(S20+S21)/(S22+S41)*100</f>
        <v>137.55729550640049</v>
      </c>
      <c r="T23" s="174"/>
      <c r="U23" s="173">
        <f>(U20+U21)/(U22+U41)*100</f>
        <v>37.151067323481115</v>
      </c>
      <c r="V23" s="174"/>
      <c r="W23" s="173">
        <f>(W20+W21)/(W22+W41)*100</f>
        <v>45.470398896171147</v>
      </c>
      <c r="X23" s="174"/>
      <c r="Y23" s="173">
        <f>(Y20+Y21)/(Y22+Y41)*100</f>
        <v>70.910690534351247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176931.26874349714</v>
      </c>
      <c r="F24" s="176"/>
      <c r="G24" s="169">
        <f>H22/G22*1000</f>
        <v>472567.80866325804</v>
      </c>
      <c r="H24" s="170"/>
      <c r="I24" s="171">
        <f>J22/I22*1000</f>
        <v>954420.55225148681</v>
      </c>
      <c r="J24" s="172"/>
      <c r="K24" s="169">
        <f>L22/K22*1000</f>
        <v>1793974.2096505824</v>
      </c>
      <c r="L24" s="170"/>
      <c r="M24" s="171">
        <f>N22/M22*1000</f>
        <v>213968.45991229959</v>
      </c>
      <c r="N24" s="172"/>
      <c r="O24" s="169">
        <f>P22/O22*1000</f>
        <v>302208.78923766821</v>
      </c>
      <c r="P24" s="170"/>
      <c r="Q24" s="171">
        <f>R22/Q22*1000</f>
        <v>190035.953218421</v>
      </c>
      <c r="R24" s="172"/>
      <c r="S24" s="169">
        <f>T22/S22*1000</f>
        <v>98341.682267122858</v>
      </c>
      <c r="T24" s="170"/>
      <c r="U24" s="171">
        <f>V22/U22*1000</f>
        <v>466395.13952948916</v>
      </c>
      <c r="V24" s="172"/>
      <c r="W24" s="169">
        <f>X22/W22*1000</f>
        <v>154845.00978679871</v>
      </c>
      <c r="X24" s="170"/>
      <c r="Y24" s="171">
        <f>Z22/Y22*1000</f>
        <v>220913.49683015887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+'(令和5年8月)'!E23</f>
        <v>46.72151783903233</v>
      </c>
      <c r="F30" s="165">
        <f>+'(令和5年1月)'!F23</f>
        <v>0</v>
      </c>
      <c r="G30" s="164">
        <f>+'(令和5年8月)'!G23</f>
        <v>58.966284575994287</v>
      </c>
      <c r="H30" s="165">
        <f>+'(令和5年1月)'!H23</f>
        <v>0</v>
      </c>
      <c r="I30" s="164">
        <f>+'(令和5年8月)'!I23</f>
        <v>54.073123797305968</v>
      </c>
      <c r="J30" s="165">
        <f>+'(令和5年1月)'!J23</f>
        <v>0</v>
      </c>
      <c r="K30" s="164">
        <f>+'(令和5年8月)'!K23</f>
        <v>30.857236425250779</v>
      </c>
      <c r="L30" s="165">
        <f>+'(令和5年1月)'!L23</f>
        <v>0</v>
      </c>
      <c r="M30" s="164">
        <f>+'(令和5年8月)'!M23</f>
        <v>49.528030711959801</v>
      </c>
      <c r="N30" s="165">
        <f>+'(令和5年1月)'!N23</f>
        <v>0</v>
      </c>
      <c r="O30" s="164">
        <f>+'(令和5年8月)'!O23</f>
        <v>85.972897486293576</v>
      </c>
      <c r="P30" s="165">
        <f>+'(令和5年1月)'!P23</f>
        <v>0</v>
      </c>
      <c r="Q30" s="164">
        <f>+'(令和5年8月)'!Q23</f>
        <v>39.591651527891401</v>
      </c>
      <c r="R30" s="165">
        <f>+'(令和5年1月)'!R23</f>
        <v>0</v>
      </c>
      <c r="S30" s="164">
        <f>+'(令和5年8月)'!S23</f>
        <v>120.04508173735616</v>
      </c>
      <c r="T30" s="165">
        <f>+'(令和5年1月)'!T23</f>
        <v>0</v>
      </c>
      <c r="U30" s="164">
        <f>+'(令和5年8月)'!U23</f>
        <v>54.407432191679625</v>
      </c>
      <c r="V30" s="165">
        <f>+'(令和5年1月)'!V23</f>
        <v>0</v>
      </c>
      <c r="W30" s="164">
        <f>+'(令和5年8月)'!W23</f>
        <v>84.451058930168159</v>
      </c>
      <c r="X30" s="165">
        <f>+'(令和5年1月)'!X23</f>
        <v>0</v>
      </c>
      <c r="Y30" s="164">
        <f>+'(令和5年8月)'!Y23</f>
        <v>66.011697205535512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1.3807331188220715</v>
      </c>
      <c r="F34" s="160"/>
      <c r="G34" s="159">
        <f t="shared" ref="G34" si="7">+G23-G30</f>
        <v>7.8703247028589018</v>
      </c>
      <c r="H34" s="160"/>
      <c r="I34" s="159">
        <f t="shared" ref="I34" si="8">+I23-I30</f>
        <v>0.8031957237275904</v>
      </c>
      <c r="J34" s="160"/>
      <c r="K34" s="159">
        <f t="shared" ref="K34" si="9">+K23-K30</f>
        <v>79.949489439098372</v>
      </c>
      <c r="L34" s="160"/>
      <c r="M34" s="159">
        <f t="shared" ref="M34" si="10">+M23-M30</f>
        <v>-8.8032814473280538</v>
      </c>
      <c r="N34" s="160"/>
      <c r="O34" s="159">
        <f t="shared" ref="O34" si="11">+O23-O30</f>
        <v>2.2754395425312595</v>
      </c>
      <c r="P34" s="160"/>
      <c r="Q34" s="159">
        <f t="shared" ref="Q34" si="12">+Q23-Q30</f>
        <v>3.5839637698690723</v>
      </c>
      <c r="R34" s="160"/>
      <c r="S34" s="159">
        <f t="shared" ref="S34" si="13">+S23-S30</f>
        <v>17.512213769044337</v>
      </c>
      <c r="T34" s="160"/>
      <c r="U34" s="159">
        <f t="shared" ref="U34" si="14">+U23-U30</f>
        <v>-17.25636486819851</v>
      </c>
      <c r="V34" s="160"/>
      <c r="W34" s="159">
        <f t="shared" ref="W34" si="15">+W23-W30</f>
        <v>-38.980660033997012</v>
      </c>
      <c r="X34" s="160"/>
      <c r="Y34" s="159">
        <f t="shared" ref="Y34" si="16">+Y23-Y30</f>
        <v>4.8989933288157346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+'(令和6年7月)'!E23</f>
        <v>56.038818865021597</v>
      </c>
      <c r="F42" s="158">
        <f>+'(令和5年12月)'!F23</f>
        <v>0</v>
      </c>
      <c r="G42" s="157">
        <f>+'(令和6年7月)'!G23</f>
        <v>75.381316776571197</v>
      </c>
      <c r="H42" s="158">
        <f>+'(令和5年12月)'!H23</f>
        <v>0</v>
      </c>
      <c r="I42" s="157">
        <f>+'(令和6年7月)'!I23</f>
        <v>58.520392032880174</v>
      </c>
      <c r="J42" s="158">
        <f>+'(令和5年12月)'!J23</f>
        <v>0</v>
      </c>
      <c r="K42" s="157">
        <f>+'(令和6年7月)'!K23</f>
        <v>56.226415094339622</v>
      </c>
      <c r="L42" s="158">
        <f>+'(令和5年12月)'!L23</f>
        <v>0</v>
      </c>
      <c r="M42" s="157">
        <f>+'(令和6年7月)'!M23</f>
        <v>44.160619119554447</v>
      </c>
      <c r="N42" s="158">
        <f>+'(令和5年12月)'!N23</f>
        <v>0</v>
      </c>
      <c r="O42" s="157">
        <f>+'(令和6年7月)'!O23</f>
        <v>97.394136807817588</v>
      </c>
      <c r="P42" s="158">
        <f>+'(令和5年12月)'!P23</f>
        <v>0</v>
      </c>
      <c r="Q42" s="157">
        <f>+'(令和6年7月)'!Q23</f>
        <v>49.687767485540618</v>
      </c>
      <c r="R42" s="158">
        <f>+'(令和5年12月)'!R23</f>
        <v>0</v>
      </c>
      <c r="S42" s="157">
        <f>+'(令和6年7月)'!S23</f>
        <v>149.65404073314932</v>
      </c>
      <c r="T42" s="158">
        <f>+'(令和5年12月)'!T23</f>
        <v>0</v>
      </c>
      <c r="U42" s="157">
        <f>+'(令和6年7月)'!U23</f>
        <v>59.655674986336308</v>
      </c>
      <c r="V42" s="158">
        <f>+'(令和5年12月)'!V23</f>
        <v>0</v>
      </c>
      <c r="W42" s="157">
        <f>+'(令和6年7月)'!W23</f>
        <v>53.082449706049971</v>
      </c>
      <c r="X42" s="158">
        <f>+'(令和5年12月)'!X23</f>
        <v>0</v>
      </c>
      <c r="Y42" s="157">
        <f>+'(令和6年7月)'!Y23</f>
        <v>77.501899217650376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-7.9365679071671948</v>
      </c>
      <c r="F46" s="158"/>
      <c r="G46" s="157">
        <f>G23-G42</f>
        <v>-8.544707497718008</v>
      </c>
      <c r="H46" s="158"/>
      <c r="I46" s="157">
        <f>I23-I42</f>
        <v>-3.6440725118466162</v>
      </c>
      <c r="J46" s="158"/>
      <c r="K46" s="157">
        <f>K23-K42</f>
        <v>54.580310770009525</v>
      </c>
      <c r="L46" s="158"/>
      <c r="M46" s="157">
        <f>M23-M42</f>
        <v>-3.4358698549227</v>
      </c>
      <c r="N46" s="158"/>
      <c r="O46" s="157">
        <f t="shared" si="18"/>
        <v>-9.1457997789927532</v>
      </c>
      <c r="P46" s="158"/>
      <c r="Q46" s="157">
        <f t="shared" si="18"/>
        <v>-6.5121521877801456</v>
      </c>
      <c r="R46" s="158"/>
      <c r="S46" s="157">
        <f t="shared" si="18"/>
        <v>-12.096745226748823</v>
      </c>
      <c r="T46" s="158"/>
      <c r="U46" s="157">
        <f t="shared" si="18"/>
        <v>-22.504607662855193</v>
      </c>
      <c r="V46" s="158"/>
      <c r="W46" s="157">
        <f t="shared" si="18"/>
        <v>-7.6120508098788235</v>
      </c>
      <c r="X46" s="158"/>
      <c r="Y46" s="157">
        <f t="shared" si="18"/>
        <v>-6.5912086832991292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56.038818865021597</v>
      </c>
      <c r="F23" s="174"/>
      <c r="G23" s="173">
        <f>(G20+G21)/(G22+G41)*100</f>
        <v>75.381316776571197</v>
      </c>
      <c r="H23" s="174"/>
      <c r="I23" s="173">
        <f>(I20+I21)/(I22+I41)*100</f>
        <v>58.520392032880174</v>
      </c>
      <c r="J23" s="174"/>
      <c r="K23" s="173">
        <f>(K20+K21)/(K22+K41)*100</f>
        <v>56.226415094339622</v>
      </c>
      <c r="L23" s="174"/>
      <c r="M23" s="173">
        <f>(M20+M21)/(M22+M41)*100</f>
        <v>44.160619119554447</v>
      </c>
      <c r="N23" s="174"/>
      <c r="O23" s="173">
        <f>(O20+O21)/(O22+O41)*100</f>
        <v>97.394136807817588</v>
      </c>
      <c r="P23" s="174"/>
      <c r="Q23" s="173">
        <f>(Q20+Q21)/(Q22+Q41)*100</f>
        <v>49.687767485540618</v>
      </c>
      <c r="R23" s="174"/>
      <c r="S23" s="173">
        <f>(S20+S21)/(S22+S41)*100</f>
        <v>149.65404073314932</v>
      </c>
      <c r="T23" s="174"/>
      <c r="U23" s="173">
        <f>(U20+U21)/(U22+U41)*100</f>
        <v>59.655674986336308</v>
      </c>
      <c r="V23" s="174"/>
      <c r="W23" s="173">
        <f>(W20+W21)/(W22+W41)*100</f>
        <v>53.082449706049971</v>
      </c>
      <c r="X23" s="174"/>
      <c r="Y23" s="173">
        <f>(Y20+Y21)/(Y22+Y41)*100</f>
        <v>77.501899217650376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172115.53107973517</v>
      </c>
      <c r="F24" s="176"/>
      <c r="G24" s="169">
        <f>H22/G22*1000</f>
        <v>461580.62933465099</v>
      </c>
      <c r="H24" s="170"/>
      <c r="I24" s="171">
        <f>J22/I22*1000</f>
        <v>952492.21027617576</v>
      </c>
      <c r="J24" s="172"/>
      <c r="K24" s="169">
        <f>L22/K22*1000</f>
        <v>1956175.9960889758</v>
      </c>
      <c r="L24" s="170"/>
      <c r="M24" s="171">
        <f>N22/M22*1000</f>
        <v>216464.39109543353</v>
      </c>
      <c r="N24" s="172"/>
      <c r="O24" s="169">
        <f>P22/O22*1000</f>
        <v>305059.10087719298</v>
      </c>
      <c r="P24" s="170"/>
      <c r="Q24" s="171">
        <f>R22/Q22*1000</f>
        <v>188187.43477113123</v>
      </c>
      <c r="R24" s="172"/>
      <c r="S24" s="169">
        <f>T22/S22*1000</f>
        <v>102387.56540260222</v>
      </c>
      <c r="T24" s="170"/>
      <c r="U24" s="171">
        <f>V22/U22*1000</f>
        <v>445134.07576099847</v>
      </c>
      <c r="V24" s="172"/>
      <c r="W24" s="169">
        <f>X22/W22*1000</f>
        <v>159802.01825533796</v>
      </c>
      <c r="X24" s="170"/>
      <c r="Y24" s="171">
        <f>Z22/Y22*1000</f>
        <v>257745.89072043408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+'(令和5年7月)'!E23</f>
        <v>55.874771076180643</v>
      </c>
      <c r="F30" s="165">
        <f>+'(令和5年1月)'!F23</f>
        <v>0</v>
      </c>
      <c r="G30" s="164">
        <f>+'(令和5年7月)'!G23</f>
        <v>68.066022303495274</v>
      </c>
      <c r="H30" s="165">
        <f>+'(令和5年1月)'!H23</f>
        <v>0</v>
      </c>
      <c r="I30" s="164">
        <f>+'(令和5年7月)'!I23</f>
        <v>56.577645895153317</v>
      </c>
      <c r="J30" s="165">
        <f>+'(令和5年1月)'!J23</f>
        <v>0</v>
      </c>
      <c r="K30" s="164">
        <f>+'(令和5年7月)'!K23</f>
        <v>29.657362959556181</v>
      </c>
      <c r="L30" s="165">
        <f>+'(令和5年1月)'!L23</f>
        <v>0</v>
      </c>
      <c r="M30" s="164">
        <f>+'(令和5年7月)'!M23</f>
        <v>44.917486137295391</v>
      </c>
      <c r="N30" s="165">
        <f>+'(令和5年1月)'!N23</f>
        <v>0</v>
      </c>
      <c r="O30" s="164">
        <f>+'(令和5年7月)'!O23</f>
        <v>88.771633600675386</v>
      </c>
      <c r="P30" s="165">
        <f>+'(令和5年1月)'!P23</f>
        <v>0</v>
      </c>
      <c r="Q30" s="164">
        <f>+'(令和5年7月)'!Q23</f>
        <v>45.179458044117283</v>
      </c>
      <c r="R30" s="165">
        <f>+'(令和5年1月)'!R23</f>
        <v>0</v>
      </c>
      <c r="S30" s="164">
        <f>+'(令和5年7月)'!S23</f>
        <v>174.04669314168717</v>
      </c>
      <c r="T30" s="165">
        <f>+'(令和5年1月)'!T23</f>
        <v>0</v>
      </c>
      <c r="U30" s="164">
        <f>+'(令和5年7月)'!U23</f>
        <v>58.694902643947231</v>
      </c>
      <c r="V30" s="165">
        <f>+'(令和5年1月)'!V23</f>
        <v>0</v>
      </c>
      <c r="W30" s="164">
        <f>+'(令和5年7月)'!W23</f>
        <v>80.522915327410331</v>
      </c>
      <c r="X30" s="165">
        <f>+'(令和5年1月)'!X23</f>
        <v>0</v>
      </c>
      <c r="Y30" s="164">
        <f>+'(令和5年7月)'!Y23</f>
        <v>81.246845037872745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0.1640477888409535</v>
      </c>
      <c r="F34" s="160"/>
      <c r="G34" s="159">
        <f t="shared" ref="G34" si="7">+G23-G30</f>
        <v>7.3152944730759231</v>
      </c>
      <c r="H34" s="160"/>
      <c r="I34" s="159">
        <f t="shared" ref="I34" si="8">+I23-I30</f>
        <v>1.9427461377268571</v>
      </c>
      <c r="J34" s="160"/>
      <c r="K34" s="159">
        <f t="shared" ref="K34" si="9">+K23-K30</f>
        <v>26.569052134783441</v>
      </c>
      <c r="L34" s="160"/>
      <c r="M34" s="159">
        <f t="shared" ref="M34" si="10">+M23-M30</f>
        <v>-0.75686701774094445</v>
      </c>
      <c r="N34" s="160"/>
      <c r="O34" s="159">
        <f t="shared" ref="O34" si="11">+O23-O30</f>
        <v>8.6225032071422021</v>
      </c>
      <c r="P34" s="160"/>
      <c r="Q34" s="159">
        <f t="shared" ref="Q34" si="12">+Q23-Q30</f>
        <v>4.5083094414233358</v>
      </c>
      <c r="R34" s="160"/>
      <c r="S34" s="159">
        <f t="shared" ref="S34" si="13">+S23-S30</f>
        <v>-24.392652408537856</v>
      </c>
      <c r="T34" s="160"/>
      <c r="U34" s="159">
        <f t="shared" ref="U34" si="14">+U23-U30</f>
        <v>0.96077234238907749</v>
      </c>
      <c r="V34" s="160"/>
      <c r="W34" s="159">
        <f t="shared" ref="W34" si="15">+W23-W30</f>
        <v>-27.44046562136036</v>
      </c>
      <c r="X34" s="160"/>
      <c r="Y34" s="159">
        <f t="shared" ref="Y34" si="16">+Y23-Y30</f>
        <v>-3.7449458202223695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+'(令和6年6月)'!E23</f>
        <v>55.958328256366521</v>
      </c>
      <c r="F42" s="158">
        <f>+'(令和5年12月)'!F23</f>
        <v>0</v>
      </c>
      <c r="G42" s="157">
        <f>+'(令和6年6月)'!G23</f>
        <v>69.460573383793871</v>
      </c>
      <c r="H42" s="158">
        <f>+'(令和5年12月)'!H23</f>
        <v>0</v>
      </c>
      <c r="I42" s="157">
        <f>+'(令和6年6月)'!I23</f>
        <v>47.731016923768159</v>
      </c>
      <c r="J42" s="158">
        <f>+'(令和5年12月)'!J23</f>
        <v>0</v>
      </c>
      <c r="K42" s="157">
        <f>+'(令和6年6月)'!K23</f>
        <v>58.246346555323591</v>
      </c>
      <c r="L42" s="158">
        <f>+'(令和5年12月)'!L23</f>
        <v>0</v>
      </c>
      <c r="M42" s="157">
        <f>+'(令和6年6月)'!M23</f>
        <v>42.214072155644956</v>
      </c>
      <c r="N42" s="158">
        <f>+'(令和5年12月)'!N23</f>
        <v>0</v>
      </c>
      <c r="O42" s="157">
        <f>+'(令和6年6月)'!O23</f>
        <v>79.574822842851191</v>
      </c>
      <c r="P42" s="158">
        <f>+'(令和5年12月)'!P23</f>
        <v>0</v>
      </c>
      <c r="Q42" s="157">
        <f>+'(令和6年6月)'!Q23</f>
        <v>45.800125477434747</v>
      </c>
      <c r="R42" s="158">
        <f>+'(令和5年12月)'!R23</f>
        <v>0</v>
      </c>
      <c r="S42" s="157">
        <f>+'(令和6年6月)'!S23</f>
        <v>132.91934411360037</v>
      </c>
      <c r="T42" s="158">
        <f>+'(令和5年12月)'!T23</f>
        <v>0</v>
      </c>
      <c r="U42" s="157">
        <f>+'(令和6年6月)'!U23</f>
        <v>60.500870237865016</v>
      </c>
      <c r="V42" s="158">
        <f>+'(令和5年12月)'!V23</f>
        <v>0</v>
      </c>
      <c r="W42" s="157">
        <f>+'(令和6年6月)'!W23</f>
        <v>49.173955345879399</v>
      </c>
      <c r="X42" s="158">
        <f>+'(令和5年12月)'!X23</f>
        <v>0</v>
      </c>
      <c r="Y42" s="157">
        <f>+'(令和6年6月)'!Y23</f>
        <v>69.504035475125761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8.0490608655075846E-2</v>
      </c>
      <c r="F46" s="158"/>
      <c r="G46" s="157">
        <f>G23-G42</f>
        <v>5.9207433927773252</v>
      </c>
      <c r="H46" s="158"/>
      <c r="I46" s="157">
        <f>I23-I42</f>
        <v>10.789375109112015</v>
      </c>
      <c r="J46" s="158"/>
      <c r="K46" s="157">
        <f>K23-K42</f>
        <v>-2.0199314609839689</v>
      </c>
      <c r="L46" s="158"/>
      <c r="M46" s="157">
        <f>M23-M42</f>
        <v>1.9465469639094906</v>
      </c>
      <c r="N46" s="158"/>
      <c r="O46" s="157">
        <f t="shared" si="18"/>
        <v>17.819313964966398</v>
      </c>
      <c r="P46" s="158"/>
      <c r="Q46" s="157">
        <f t="shared" si="18"/>
        <v>3.8876420081058711</v>
      </c>
      <c r="R46" s="158"/>
      <c r="S46" s="157">
        <f t="shared" si="18"/>
        <v>16.734696619548941</v>
      </c>
      <c r="T46" s="158"/>
      <c r="U46" s="157">
        <f t="shared" si="18"/>
        <v>-0.84519525152870756</v>
      </c>
      <c r="V46" s="158"/>
      <c r="W46" s="157">
        <f t="shared" si="18"/>
        <v>3.9084943601705717</v>
      </c>
      <c r="X46" s="158"/>
      <c r="Y46" s="157">
        <f t="shared" si="18"/>
        <v>7.9978637425246148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55.958328256366521</v>
      </c>
      <c r="F23" s="174"/>
      <c r="G23" s="173">
        <f>(G20+G21)/(G22+G41)*100</f>
        <v>69.460573383793871</v>
      </c>
      <c r="H23" s="174"/>
      <c r="I23" s="173">
        <f>(I20+I21)/(I22+I41)*100</f>
        <v>47.731016923768159</v>
      </c>
      <c r="J23" s="174"/>
      <c r="K23" s="173">
        <f>(K20+K21)/(K22+K41)*100</f>
        <v>58.246346555323591</v>
      </c>
      <c r="L23" s="174"/>
      <c r="M23" s="173">
        <f>(M20+M21)/(M22+M41)*100</f>
        <v>42.214072155644956</v>
      </c>
      <c r="N23" s="174"/>
      <c r="O23" s="173">
        <f>(O20+O21)/(O22+O41)*100</f>
        <v>79.574822842851191</v>
      </c>
      <c r="P23" s="174"/>
      <c r="Q23" s="173">
        <f>(Q20+Q21)/(Q22+Q41)*100</f>
        <v>45.800125477434747</v>
      </c>
      <c r="R23" s="174"/>
      <c r="S23" s="173">
        <f>(S20+S21)/(S22+S41)*100</f>
        <v>132.91934411360037</v>
      </c>
      <c r="T23" s="174"/>
      <c r="U23" s="173">
        <f>(U20+U21)/(U22+U41)*100</f>
        <v>60.500870237865016</v>
      </c>
      <c r="V23" s="174"/>
      <c r="W23" s="173">
        <f>(W20+W21)/(W22+W41)*100</f>
        <v>49.173955345879399</v>
      </c>
      <c r="X23" s="174"/>
      <c r="Y23" s="173">
        <f>(Y20+Y21)/(Y22+Y41)*100</f>
        <v>69.504035475125761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174615.69729212741</v>
      </c>
      <c r="F24" s="176"/>
      <c r="G24" s="169">
        <f>H22/G22*1000</f>
        <v>459440.61300130212</v>
      </c>
      <c r="H24" s="170"/>
      <c r="I24" s="171">
        <f>J22/I22*1000</f>
        <v>941244.32566492772</v>
      </c>
      <c r="J24" s="172"/>
      <c r="K24" s="169">
        <f>L22/K22*1000</f>
        <v>1946936.2269641126</v>
      </c>
      <c r="L24" s="170"/>
      <c r="M24" s="171">
        <f>N22/M22*1000</f>
        <v>218891.50428002287</v>
      </c>
      <c r="N24" s="172"/>
      <c r="O24" s="169">
        <f>P22/O22*1000</f>
        <v>303928.34408602153</v>
      </c>
      <c r="P24" s="170"/>
      <c r="Q24" s="171">
        <f>R22/Q22*1000</f>
        <v>186050.6859936901</v>
      </c>
      <c r="R24" s="172"/>
      <c r="S24" s="169">
        <f>T22/S22*1000</f>
        <v>104189.05457545682</v>
      </c>
      <c r="T24" s="170"/>
      <c r="U24" s="171">
        <f>V22/U22*1000</f>
        <v>433770.87291577854</v>
      </c>
      <c r="V24" s="172"/>
      <c r="W24" s="169">
        <f>X22/W22*1000</f>
        <v>161060.00382504251</v>
      </c>
      <c r="X24" s="170"/>
      <c r="Y24" s="171">
        <f>Z22/Y22*1000</f>
        <v>257336.57214266641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+'(令和5年6月)'!E23</f>
        <v>68.630409984864684</v>
      </c>
      <c r="F30" s="165">
        <f>+'(令和5年1月)'!F23</f>
        <v>0</v>
      </c>
      <c r="G30" s="164">
        <f>+'(令和5年6月)'!G23</f>
        <v>68.761800764955339</v>
      </c>
      <c r="H30" s="165">
        <f>+'(令和5年1月)'!H23</f>
        <v>0</v>
      </c>
      <c r="I30" s="164">
        <f>+'(令和5年6月)'!I23</f>
        <v>49.056603773584904</v>
      </c>
      <c r="J30" s="165">
        <f>+'(令和5年1月)'!J23</f>
        <v>0</v>
      </c>
      <c r="K30" s="164">
        <f>+'(令和5年6月)'!K23</f>
        <v>32.919430131973684</v>
      </c>
      <c r="L30" s="165">
        <f>+'(令和5年1月)'!L23</f>
        <v>0</v>
      </c>
      <c r="M30" s="164">
        <f>+'(令和5年6月)'!M23</f>
        <v>37.42417019505227</v>
      </c>
      <c r="N30" s="165">
        <f>+'(令和5年1月)'!N23</f>
        <v>0</v>
      </c>
      <c r="O30" s="164">
        <f>+'(令和5年6月)'!O23</f>
        <v>83.908528270219236</v>
      </c>
      <c r="P30" s="165">
        <f>+'(令和5年1月)'!P23</f>
        <v>0</v>
      </c>
      <c r="Q30" s="164">
        <f>+'(令和5年6月)'!Q23</f>
        <v>47.999244067573784</v>
      </c>
      <c r="R30" s="165">
        <f>+'(令和5年1月)'!R23</f>
        <v>0</v>
      </c>
      <c r="S30" s="164">
        <f>+'(令和5年6月)'!S23</f>
        <v>151.90194911687445</v>
      </c>
      <c r="T30" s="165">
        <f>+'(令和5年1月)'!T23</f>
        <v>0</v>
      </c>
      <c r="U30" s="164">
        <f>+'(令和5年6月)'!U23</f>
        <v>83.439932750995951</v>
      </c>
      <c r="V30" s="165">
        <f>+'(令和5年1月)'!V23</f>
        <v>0</v>
      </c>
      <c r="W30" s="164">
        <f>+'(令和5年6月)'!W23</f>
        <v>80.579333512796296</v>
      </c>
      <c r="X30" s="165">
        <f>+'(令和5年1月)'!X23</f>
        <v>0</v>
      </c>
      <c r="Y30" s="164">
        <f>+'(令和5年6月)'!Y23</f>
        <v>75.408499567928374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-12.672081728498163</v>
      </c>
      <c r="F34" s="160"/>
      <c r="G34" s="159">
        <f t="shared" ref="G34" si="7">+G23-G30</f>
        <v>0.69877261883853237</v>
      </c>
      <c r="H34" s="160"/>
      <c r="I34" s="159">
        <f t="shared" ref="I34" si="8">+I23-I30</f>
        <v>-1.3255868498167445</v>
      </c>
      <c r="J34" s="160"/>
      <c r="K34" s="159">
        <f t="shared" ref="K34" si="9">+K23-K30</f>
        <v>25.326916423349907</v>
      </c>
      <c r="L34" s="160"/>
      <c r="M34" s="159">
        <f t="shared" ref="M34" si="10">+M23-M30</f>
        <v>4.7899019605926867</v>
      </c>
      <c r="N34" s="160"/>
      <c r="O34" s="159">
        <f t="shared" ref="O34" si="11">+O23-O30</f>
        <v>-4.3337054273680451</v>
      </c>
      <c r="P34" s="160"/>
      <c r="Q34" s="159">
        <f t="shared" ref="Q34" si="12">+Q23-Q30</f>
        <v>-2.1991185901390367</v>
      </c>
      <c r="R34" s="160"/>
      <c r="S34" s="159">
        <f t="shared" ref="S34" si="13">+S23-S30</f>
        <v>-18.982605003274074</v>
      </c>
      <c r="T34" s="160"/>
      <c r="U34" s="159">
        <f t="shared" ref="U34" si="14">+U23-U30</f>
        <v>-22.939062513130935</v>
      </c>
      <c r="V34" s="160"/>
      <c r="W34" s="159">
        <f t="shared" ref="W34" si="15">+W23-W30</f>
        <v>-31.405378166916897</v>
      </c>
      <c r="X34" s="160"/>
      <c r="Y34" s="159">
        <f t="shared" ref="Y34" si="16">+Y23-Y30</f>
        <v>-5.9044640928026126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+'(令和6年5月)'!E23</f>
        <v>54.653778345188151</v>
      </c>
      <c r="F42" s="158">
        <f>+'(令和5年12月)'!F23</f>
        <v>0</v>
      </c>
      <c r="G42" s="157">
        <f>+'(令和6年5月)'!G23</f>
        <v>71.992476823794078</v>
      </c>
      <c r="H42" s="158">
        <f>+'(令和5年12月)'!H23</f>
        <v>0</v>
      </c>
      <c r="I42" s="157">
        <f>+'(令和6年5月)'!I23</f>
        <v>44.256610316428265</v>
      </c>
      <c r="J42" s="158">
        <f>+'(令和5年12月)'!J23</f>
        <v>0</v>
      </c>
      <c r="K42" s="157">
        <f>+'(令和6年5月)'!K23</f>
        <v>42.100238663484483</v>
      </c>
      <c r="L42" s="158">
        <f>+'(令和5年12月)'!L23</f>
        <v>0</v>
      </c>
      <c r="M42" s="157">
        <f>+'(令和6年5月)'!M23</f>
        <v>49.316326861754852</v>
      </c>
      <c r="N42" s="158">
        <f>+'(令和5年12月)'!N23</f>
        <v>0</v>
      </c>
      <c r="O42" s="157">
        <f>+'(令和6年5月)'!O23</f>
        <v>79.923939151321051</v>
      </c>
      <c r="P42" s="158">
        <f>+'(令和5年12月)'!P23</f>
        <v>0</v>
      </c>
      <c r="Q42" s="157">
        <f>+'(令和6年5月)'!Q23</f>
        <v>46.074422267274997</v>
      </c>
      <c r="R42" s="158">
        <f>+'(令和5年12月)'!R23</f>
        <v>0</v>
      </c>
      <c r="S42" s="157">
        <f>+'(令和6年5月)'!S23</f>
        <v>127.8190725568038</v>
      </c>
      <c r="T42" s="158">
        <f>+'(令和5年12月)'!T23</f>
        <v>0</v>
      </c>
      <c r="U42" s="157">
        <f>+'(令和6年5月)'!U23</f>
        <v>52.199211045364891</v>
      </c>
      <c r="V42" s="158">
        <f>+'(令和5年12月)'!V23</f>
        <v>0</v>
      </c>
      <c r="W42" s="157">
        <f>+'(令和6年5月)'!W23</f>
        <v>46.921439861003194</v>
      </c>
      <c r="X42" s="158">
        <f>+'(令和5年12月)'!X23</f>
        <v>0</v>
      </c>
      <c r="Y42" s="157">
        <f>+'(令和6年5月)'!Y23</f>
        <v>68.424313986980721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1.3045499111783698</v>
      </c>
      <c r="F46" s="158"/>
      <c r="G46" s="157">
        <f>G23-G42</f>
        <v>-2.5319034400002067</v>
      </c>
      <c r="H46" s="158"/>
      <c r="I46" s="157">
        <f>I23-I42</f>
        <v>3.474406607339894</v>
      </c>
      <c r="J46" s="158"/>
      <c r="K46" s="157">
        <f>K23-K42</f>
        <v>16.146107891839108</v>
      </c>
      <c r="L46" s="158"/>
      <c r="M46" s="157">
        <f>M23-M42</f>
        <v>-7.1022547061098962</v>
      </c>
      <c r="N46" s="158"/>
      <c r="O46" s="157">
        <f t="shared" si="18"/>
        <v>-0.34911630846985986</v>
      </c>
      <c r="P46" s="158"/>
      <c r="Q46" s="157">
        <f t="shared" si="18"/>
        <v>-0.27429678984024974</v>
      </c>
      <c r="R46" s="158"/>
      <c r="S46" s="157">
        <f t="shared" si="18"/>
        <v>5.1002715567965708</v>
      </c>
      <c r="T46" s="158"/>
      <c r="U46" s="157">
        <f t="shared" si="18"/>
        <v>8.3016591925001251</v>
      </c>
      <c r="V46" s="158"/>
      <c r="W46" s="157">
        <f t="shared" si="18"/>
        <v>2.2525154848762057</v>
      </c>
      <c r="X46" s="158"/>
      <c r="Y46" s="157">
        <f t="shared" si="18"/>
        <v>1.0797214881450401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54.653778345188151</v>
      </c>
      <c r="F23" s="174"/>
      <c r="G23" s="173">
        <f>(G20+G21)/(G22+G41)*100</f>
        <v>71.992476823794078</v>
      </c>
      <c r="H23" s="174"/>
      <c r="I23" s="173">
        <f>(I20+I21)/(I22+I41)*100</f>
        <v>44.256610316428265</v>
      </c>
      <c r="J23" s="174"/>
      <c r="K23" s="173">
        <f>(K20+K21)/(K22+K41)*100</f>
        <v>42.100238663484483</v>
      </c>
      <c r="L23" s="174"/>
      <c r="M23" s="173">
        <f>(M20+M21)/(M22+M41)*100</f>
        <v>49.316326861754852</v>
      </c>
      <c r="N23" s="174"/>
      <c r="O23" s="173">
        <f>(O20+O21)/(O22+O41)*100</f>
        <v>79.923939151321051</v>
      </c>
      <c r="P23" s="174"/>
      <c r="Q23" s="173">
        <f>(Q20+Q21)/(Q22+Q41)*100</f>
        <v>46.074422267274997</v>
      </c>
      <c r="R23" s="174"/>
      <c r="S23" s="173">
        <f>(S20+S21)/(S22+S41)*100</f>
        <v>127.8190725568038</v>
      </c>
      <c r="T23" s="174"/>
      <c r="U23" s="173">
        <f>(U20+U21)/(U22+U41)*100</f>
        <v>52.199211045364891</v>
      </c>
      <c r="V23" s="174"/>
      <c r="W23" s="173">
        <f>(W20+W21)/(W22+W41)*100</f>
        <v>46.921439861003194</v>
      </c>
      <c r="X23" s="174"/>
      <c r="Y23" s="173">
        <f>(Y20+Y21)/(Y22+Y41)*100</f>
        <v>68.424313986980721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179342.56786135782</v>
      </c>
      <c r="F24" s="176"/>
      <c r="G24" s="169">
        <f>H22/G22*1000</f>
        <v>452661.73431559687</v>
      </c>
      <c r="H24" s="170"/>
      <c r="I24" s="171">
        <f>J22/I22*1000</f>
        <v>902151.88177648047</v>
      </c>
      <c r="J24" s="172"/>
      <c r="K24" s="169">
        <f>L22/K22*1000</f>
        <v>1945503.1102264244</v>
      </c>
      <c r="L24" s="170"/>
      <c r="M24" s="171">
        <f>N22/M22*1000</f>
        <v>208624.18022248772</v>
      </c>
      <c r="N24" s="172"/>
      <c r="O24" s="169">
        <f>P22/O22*1000</f>
        <v>306939.9919126567</v>
      </c>
      <c r="P24" s="170"/>
      <c r="Q24" s="171">
        <f>R22/Q22*1000</f>
        <v>187356.20337341228</v>
      </c>
      <c r="R24" s="172"/>
      <c r="S24" s="169">
        <f>T22/S22*1000</f>
        <v>97725.370121547225</v>
      </c>
      <c r="T24" s="170"/>
      <c r="U24" s="171">
        <f>V22/U22*1000</f>
        <v>324347.64728109649</v>
      </c>
      <c r="V24" s="172"/>
      <c r="W24" s="169">
        <f>X22/W22*1000</f>
        <v>155737.91892338378</v>
      </c>
      <c r="X24" s="170"/>
      <c r="Y24" s="171">
        <f>Z22/Y22*1000</f>
        <v>250549.22502681985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+'(令和5年5月)'!E23</f>
        <v>51.815171736332225</v>
      </c>
      <c r="F30" s="165">
        <f>+'(令和5年1月)'!F23</f>
        <v>0</v>
      </c>
      <c r="G30" s="164">
        <f>+'(令和5年5月)'!G23</f>
        <v>62.728390242765677</v>
      </c>
      <c r="H30" s="165">
        <f>+'(令和5年1月)'!H23</f>
        <v>0</v>
      </c>
      <c r="I30" s="164">
        <f>+'(令和5年5月)'!I23</f>
        <v>46.167603474706183</v>
      </c>
      <c r="J30" s="165">
        <f>+'(令和5年1月)'!J23</f>
        <v>0</v>
      </c>
      <c r="K30" s="164">
        <f>+'(令和5年5月)'!K23</f>
        <v>23.860839401629836</v>
      </c>
      <c r="L30" s="165">
        <f>+'(令和5年1月)'!L23</f>
        <v>0</v>
      </c>
      <c r="M30" s="164">
        <f>+'(令和5年5月)'!M23</f>
        <v>46.058201851016896</v>
      </c>
      <c r="N30" s="165">
        <f>+'(令和5年1月)'!N23</f>
        <v>0</v>
      </c>
      <c r="O30" s="164">
        <f>+'(令和5年5月)'!O23</f>
        <v>84.528063905823004</v>
      </c>
      <c r="P30" s="165">
        <f>+'(令和5年1月)'!P23</f>
        <v>0</v>
      </c>
      <c r="Q30" s="164">
        <f>+'(令和5年5月)'!Q23</f>
        <v>43.398456284487047</v>
      </c>
      <c r="R30" s="165">
        <f>+'(令和5年1月)'!R23</f>
        <v>0</v>
      </c>
      <c r="S30" s="164">
        <f>+'(令和5年5月)'!S23</f>
        <v>133.7923916248894</v>
      </c>
      <c r="T30" s="165">
        <f>+'(令和5年1月)'!T23</f>
        <v>0</v>
      </c>
      <c r="U30" s="164">
        <f>+'(令和5年5月)'!U23</f>
        <v>58.040858130475335</v>
      </c>
      <c r="V30" s="165">
        <f>+'(令和5年1月)'!V23</f>
        <v>0</v>
      </c>
      <c r="W30" s="164">
        <f>+'(令和5年5月)'!W23</f>
        <v>74.396187990410795</v>
      </c>
      <c r="X30" s="165">
        <f>+'(令和5年1月)'!X23</f>
        <v>0</v>
      </c>
      <c r="Y30" s="164">
        <f>+'(令和5年5月)'!Y23</f>
        <v>67.555007032801271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2.8386066088559261</v>
      </c>
      <c r="F34" s="160"/>
      <c r="G34" s="159">
        <f t="shared" ref="G34" si="7">+G23-G30</f>
        <v>9.2640865810284012</v>
      </c>
      <c r="H34" s="160"/>
      <c r="I34" s="159">
        <f t="shared" ref="I34" si="8">+I23-I30</f>
        <v>-1.9109931582779183</v>
      </c>
      <c r="J34" s="160"/>
      <c r="K34" s="159">
        <f t="shared" ref="K34" si="9">+K23-K30</f>
        <v>18.239399261854647</v>
      </c>
      <c r="L34" s="160"/>
      <c r="M34" s="159">
        <f t="shared" ref="M34" si="10">+M23-M30</f>
        <v>3.258125010737956</v>
      </c>
      <c r="N34" s="160"/>
      <c r="O34" s="159">
        <f t="shared" ref="O34" si="11">+O23-O30</f>
        <v>-4.604124754501953</v>
      </c>
      <c r="P34" s="160"/>
      <c r="Q34" s="159">
        <f t="shared" ref="Q34" si="12">+Q23-Q30</f>
        <v>2.6759659827879503</v>
      </c>
      <c r="R34" s="160"/>
      <c r="S34" s="159">
        <f t="shared" ref="S34" si="13">+S23-S30</f>
        <v>-5.9733190680856012</v>
      </c>
      <c r="T34" s="160"/>
      <c r="U34" s="159">
        <f t="shared" ref="U34" si="14">+U23-U30</f>
        <v>-5.8416470851104449</v>
      </c>
      <c r="V34" s="160"/>
      <c r="W34" s="159">
        <f t="shared" ref="W34" si="15">+W23-W30</f>
        <v>-27.474748129407601</v>
      </c>
      <c r="X34" s="160"/>
      <c r="Y34" s="159">
        <f t="shared" ref="Y34" si="16">+Y23-Y30</f>
        <v>0.86930695417945003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+'(令和6年4月)'!E23</f>
        <v>56.351194037465277</v>
      </c>
      <c r="F42" s="158">
        <f>+'(令和5年12月)'!F23</f>
        <v>0</v>
      </c>
      <c r="G42" s="157">
        <f>+'(令和6年4月)'!G23</f>
        <v>70.83083826076664</v>
      </c>
      <c r="H42" s="158">
        <f>+'(令和5年12月)'!H23</f>
        <v>0</v>
      </c>
      <c r="I42" s="157">
        <f>+'(令和6年4月)'!I23</f>
        <v>50.094517958412098</v>
      </c>
      <c r="J42" s="158">
        <f>+'(令和5年12月)'!J23</f>
        <v>0</v>
      </c>
      <c r="K42" s="157">
        <f>+'(令和6年4月)'!K23</f>
        <v>33.490884537474678</v>
      </c>
      <c r="L42" s="158">
        <f>+'(令和5年12月)'!L23</f>
        <v>0</v>
      </c>
      <c r="M42" s="157">
        <f>+'(令和6年4月)'!M23</f>
        <v>49.149241204554087</v>
      </c>
      <c r="N42" s="158">
        <f>+'(令和5年12月)'!N23</f>
        <v>0</v>
      </c>
      <c r="O42" s="157">
        <f>+'(令和6年4月)'!O23</f>
        <v>96.049183632332188</v>
      </c>
      <c r="P42" s="158">
        <f>+'(令和5年12月)'!P23</f>
        <v>0</v>
      </c>
      <c r="Q42" s="157">
        <f>+'(令和6年4月)'!Q23</f>
        <v>48.740874515453299</v>
      </c>
      <c r="R42" s="158">
        <f>+'(令和5年12月)'!R23</f>
        <v>0</v>
      </c>
      <c r="S42" s="157">
        <f>+'(令和6年4月)'!S23</f>
        <v>143.09030561084072</v>
      </c>
      <c r="T42" s="158">
        <f>+'(令和5年12月)'!T23</f>
        <v>0</v>
      </c>
      <c r="U42" s="157">
        <f>+'(令和6年4月)'!U23</f>
        <v>63.903412871945996</v>
      </c>
      <c r="V42" s="158">
        <f>+'(令和5年12月)'!V23</f>
        <v>0</v>
      </c>
      <c r="W42" s="157">
        <f>+'(令和6年4月)'!W23</f>
        <v>57.016898737671958</v>
      </c>
      <c r="X42" s="158">
        <f>+'(令和5年12月)'!X23</f>
        <v>0</v>
      </c>
      <c r="Y42" s="157">
        <f>+'(令和6年4月)'!Y23</f>
        <v>74.600122557727971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-1.6974156922771257</v>
      </c>
      <c r="F46" s="158"/>
      <c r="G46" s="157">
        <f>G23-G42</f>
        <v>1.161638563027438</v>
      </c>
      <c r="H46" s="158"/>
      <c r="I46" s="157">
        <f>I23-I42</f>
        <v>-5.8379076419838327</v>
      </c>
      <c r="J46" s="158"/>
      <c r="K46" s="157">
        <f>K23-K42</f>
        <v>8.609354126009805</v>
      </c>
      <c r="L46" s="158"/>
      <c r="M46" s="157">
        <f>M23-M42</f>
        <v>0.16708565720076507</v>
      </c>
      <c r="N46" s="158"/>
      <c r="O46" s="157">
        <f t="shared" si="18"/>
        <v>-16.125244481011137</v>
      </c>
      <c r="P46" s="158"/>
      <c r="Q46" s="157">
        <f t="shared" si="18"/>
        <v>-2.6664522481783024</v>
      </c>
      <c r="R46" s="158"/>
      <c r="S46" s="157">
        <f t="shared" si="18"/>
        <v>-15.271233054036912</v>
      </c>
      <c r="T46" s="158"/>
      <c r="U46" s="157">
        <f t="shared" si="18"/>
        <v>-11.704201826581105</v>
      </c>
      <c r="V46" s="158"/>
      <c r="W46" s="157">
        <f t="shared" si="18"/>
        <v>-10.095458876668765</v>
      </c>
      <c r="X46" s="158"/>
      <c r="Y46" s="157">
        <f t="shared" si="18"/>
        <v>-6.1758085707472503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176999.58330853024</v>
      </c>
      <c r="F24" s="176"/>
      <c r="G24" s="169">
        <f>H22/G22*1000</f>
        <v>448447.19872475951</v>
      </c>
      <c r="H24" s="170"/>
      <c r="I24" s="171">
        <f>J22/I22*1000</f>
        <v>870999.17379445489</v>
      </c>
      <c r="J24" s="172"/>
      <c r="K24" s="169">
        <f>L22/K22*1000</f>
        <v>1949549.1859665215</v>
      </c>
      <c r="L24" s="170"/>
      <c r="M24" s="171">
        <f>N22/M22*1000</f>
        <v>218512.30298382646</v>
      </c>
      <c r="N24" s="172"/>
      <c r="O24" s="169">
        <f>P22/O22*1000</f>
        <v>311655.09314308368</v>
      </c>
      <c r="P24" s="170"/>
      <c r="Q24" s="171">
        <f>R22/Q22*1000</f>
        <v>187376.96840384873</v>
      </c>
      <c r="R24" s="172"/>
      <c r="S24" s="169">
        <f>T22/S22*1000</f>
        <v>100012.49772046757</v>
      </c>
      <c r="T24" s="170"/>
      <c r="U24" s="171">
        <f>V22/U22*1000</f>
        <v>341412.10083261557</v>
      </c>
      <c r="V24" s="172"/>
      <c r="W24" s="169">
        <f>X22/W22*1000</f>
        <v>234128.97236302873</v>
      </c>
      <c r="X24" s="170"/>
      <c r="Y24" s="171">
        <f>Z22/Y22*1000</f>
        <v>259008.80347762894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+'(令和5年4月)'!E23</f>
        <v>48.050603090654313</v>
      </c>
      <c r="F30" s="165">
        <f>+'(令和5年1月)'!F23</f>
        <v>0</v>
      </c>
      <c r="G30" s="164">
        <f>+'(令和5年4月)'!G23</f>
        <v>74.435222303778573</v>
      </c>
      <c r="H30" s="165">
        <f>+'(令和5年1月)'!H23</f>
        <v>0</v>
      </c>
      <c r="I30" s="164">
        <f>+'(令和5年4月)'!I23</f>
        <v>45.367583834909716</v>
      </c>
      <c r="J30" s="165">
        <f>+'(令和5年1月)'!J23</f>
        <v>0</v>
      </c>
      <c r="K30" s="164">
        <f>+'(令和5年4月)'!K23</f>
        <v>24.226392362793504</v>
      </c>
      <c r="L30" s="165">
        <f>+'(令和5年1月)'!L23</f>
        <v>0</v>
      </c>
      <c r="M30" s="164">
        <f>+'(令和5年4月)'!M23</f>
        <v>45.784905555337012</v>
      </c>
      <c r="N30" s="165">
        <f>+'(令和5年1月)'!N23</f>
        <v>0</v>
      </c>
      <c r="O30" s="164">
        <f>+'(令和5年4月)'!O23</f>
        <v>81.943429704623739</v>
      </c>
      <c r="P30" s="165">
        <f>+'(令和5年1月)'!P23</f>
        <v>0</v>
      </c>
      <c r="Q30" s="164">
        <f>+'(令和5年4月)'!Q23</f>
        <v>45.148356054530872</v>
      </c>
      <c r="R30" s="165">
        <f>+'(令和5年1月)'!R23</f>
        <v>0</v>
      </c>
      <c r="S30" s="164">
        <f>+'(令和5年4月)'!S23</f>
        <v>159.69757970132486</v>
      </c>
      <c r="T30" s="165">
        <f>+'(令和5年1月)'!T23</f>
        <v>0</v>
      </c>
      <c r="U30" s="164">
        <f>+'(令和5年4月)'!U23</f>
        <v>70.884299177862445</v>
      </c>
      <c r="V30" s="165">
        <f>+'(令和5年1月)'!V23</f>
        <v>0</v>
      </c>
      <c r="W30" s="164">
        <f>+'(令和5年4月)'!W23</f>
        <v>74.071954443381145</v>
      </c>
      <c r="X30" s="165">
        <f>+'(令和5年1月)'!X23</f>
        <v>0</v>
      </c>
      <c r="Y30" s="164">
        <f>+'(令和5年4月)'!Y23</f>
        <v>73.76998399830417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8.3005909468109635</v>
      </c>
      <c r="F34" s="160"/>
      <c r="G34" s="159">
        <f t="shared" ref="G34" si="7">+G23-G30</f>
        <v>-3.6043840430119332</v>
      </c>
      <c r="H34" s="160"/>
      <c r="I34" s="159">
        <f t="shared" ref="I34" si="8">+I23-I30</f>
        <v>4.7269341235023816</v>
      </c>
      <c r="J34" s="160"/>
      <c r="K34" s="159">
        <f t="shared" ref="K34" si="9">+K23-K30</f>
        <v>9.2644921746811733</v>
      </c>
      <c r="L34" s="160"/>
      <c r="M34" s="159">
        <f t="shared" ref="M34" si="10">+M23-M30</f>
        <v>3.3643356492170753</v>
      </c>
      <c r="N34" s="160"/>
      <c r="O34" s="159">
        <f t="shared" ref="O34" si="11">+O23-O30</f>
        <v>14.105753927708449</v>
      </c>
      <c r="P34" s="160"/>
      <c r="Q34" s="159">
        <f t="shared" ref="Q34" si="12">+Q23-Q30</f>
        <v>3.5925184609224274</v>
      </c>
      <c r="R34" s="160"/>
      <c r="S34" s="159">
        <f t="shared" ref="S34" si="13">+S23-S30</f>
        <v>-16.60727409048414</v>
      </c>
      <c r="T34" s="160"/>
      <c r="U34" s="159">
        <f t="shared" ref="U34" si="14">+U23-U30</f>
        <v>-6.9808863059164494</v>
      </c>
      <c r="V34" s="160"/>
      <c r="W34" s="159">
        <f t="shared" ref="W34" si="15">+W23-W30</f>
        <v>-17.055055705709186</v>
      </c>
      <c r="X34" s="160"/>
      <c r="Y34" s="159">
        <f t="shared" ref="Y34" si="16">+Y23-Y30</f>
        <v>0.83013855942380133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+'(令和6年3月)'!E23</f>
        <v>60.831636540522851</v>
      </c>
      <c r="F42" s="158">
        <f>+'(令和5年12月)'!F23</f>
        <v>0</v>
      </c>
      <c r="G42" s="157">
        <f>+'(令和6年3月)'!G23</f>
        <v>83.279305426152078</v>
      </c>
      <c r="H42" s="158">
        <f>+'(令和5年12月)'!H23</f>
        <v>0</v>
      </c>
      <c r="I42" s="157">
        <f>+'(令和6年3月)'!I23</f>
        <v>62.521994134897362</v>
      </c>
      <c r="J42" s="158">
        <f>+'(令和5年12月)'!J23</f>
        <v>0</v>
      </c>
      <c r="K42" s="157">
        <f>+'(令和6年3月)'!K23</f>
        <v>40.187520206918848</v>
      </c>
      <c r="L42" s="158">
        <f>+'(令和5年12月)'!L23</f>
        <v>0</v>
      </c>
      <c r="M42" s="157">
        <f>+'(令和6年3月)'!M23</f>
        <v>35.83290489119166</v>
      </c>
      <c r="N42" s="158">
        <f>+'(令和5年12月)'!N23</f>
        <v>0</v>
      </c>
      <c r="O42" s="157">
        <f>+'(令和6年3月)'!O23</f>
        <v>90.273124175043151</v>
      </c>
      <c r="P42" s="158">
        <f>+'(令和5年12月)'!P23</f>
        <v>0</v>
      </c>
      <c r="Q42" s="157">
        <f>+'(令和6年3月)'!Q23</f>
        <v>43.273841327250558</v>
      </c>
      <c r="R42" s="158">
        <f>+'(令和5年12月)'!R23</f>
        <v>0</v>
      </c>
      <c r="S42" s="157">
        <f>+'(令和6年3月)'!S23</f>
        <v>124.92016543581923</v>
      </c>
      <c r="T42" s="158">
        <f>+'(令和5年12月)'!T23</f>
        <v>0</v>
      </c>
      <c r="U42" s="157">
        <f>+'(令和6年3月)'!U23</f>
        <v>74.234414874225294</v>
      </c>
      <c r="V42" s="158">
        <f>+'(令和5年12月)'!V23</f>
        <v>0</v>
      </c>
      <c r="W42" s="157">
        <f>+'(令和6年3月)'!W23</f>
        <v>59.036685773667507</v>
      </c>
      <c r="X42" s="158">
        <f>+'(令和5年12月)'!X23</f>
        <v>0</v>
      </c>
      <c r="Y42" s="157">
        <f>+'(令和6年3月)'!Y23</f>
        <v>66.647742459654182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-4.4804425030575743</v>
      </c>
      <c r="F46" s="158"/>
      <c r="G46" s="157">
        <f>G23-G42</f>
        <v>-12.448467165385438</v>
      </c>
      <c r="H46" s="158"/>
      <c r="I46" s="157">
        <f>I23-I42</f>
        <v>-12.427476176485264</v>
      </c>
      <c r="J46" s="158"/>
      <c r="K46" s="157">
        <f>K23-K42</f>
        <v>-6.69663566944417</v>
      </c>
      <c r="L46" s="158"/>
      <c r="M46" s="157">
        <f>M23-M42</f>
        <v>13.316336313362427</v>
      </c>
      <c r="N46" s="158"/>
      <c r="O46" s="157">
        <f t="shared" si="18"/>
        <v>5.7760594572890369</v>
      </c>
      <c r="P46" s="158"/>
      <c r="Q46" s="157">
        <f t="shared" si="18"/>
        <v>5.4670331882027412</v>
      </c>
      <c r="R46" s="158"/>
      <c r="S46" s="157">
        <f t="shared" si="18"/>
        <v>18.170140175021487</v>
      </c>
      <c r="T46" s="158"/>
      <c r="U46" s="157">
        <f t="shared" si="18"/>
        <v>-10.331002002279298</v>
      </c>
      <c r="V46" s="158"/>
      <c r="W46" s="157">
        <f t="shared" si="18"/>
        <v>-2.0197870359955488</v>
      </c>
      <c r="X46" s="158"/>
      <c r="Y46" s="157">
        <f t="shared" si="18"/>
        <v>7.9523800980737889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10品目別管理表 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'10品目別管理表 (令和6年12月)'!Print_Area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2025-04-01T00:23:32Z</dcterms:modified>
</cp:coreProperties>
</file>